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YiannisP\WORKINGS\2017\31.12.2017\"/>
    </mc:Choice>
  </mc:AlternateContent>
  <xr:revisionPtr revIDLastSave="0" documentId="13_ncr:1_{122DF5D9-7D9A-4C1F-AB60-138BBD0BEC85}" xr6:coauthVersionLast="28" xr6:coauthVersionMax="28" xr10:uidLastSave="{00000000-0000-0000-0000-000000000000}"/>
  <bookViews>
    <workbookView xWindow="0" yWindow="0" windowWidth="20520" windowHeight="9465" tabRatio="904" xr2:uid="{8ECE82D6-A675-4062-A25D-C45229646336}"/>
  </bookViews>
  <sheets>
    <sheet name="NL Premiums" sheetId="7" r:id="rId1"/>
    <sheet name="NL Claim Ratios" sheetId="8" r:id="rId2"/>
    <sheet name="NL Expense Ratios" sheetId="9" r:id="rId3"/>
    <sheet name="Technical Accounts" sheetId="10" r:id="rId4"/>
    <sheet name="Frequencies" sheetId="11" r:id="rId5"/>
    <sheet name="Life Premiums" sheetId="1" r:id="rId6"/>
    <sheet name="Life Premiums incl A&amp;H" sheetId="2" r:id="rId7"/>
    <sheet name="Life Claims " sheetId="3" r:id="rId8"/>
    <sheet name="Life New Business" sheetId="4" r:id="rId9"/>
    <sheet name="Life In Force Business" sheetId="5" r:id="rId10"/>
    <sheet name="L Technical Account" sheetId="6" r:id="rId11"/>
  </sheets>
  <externalReferences>
    <externalReference r:id="rId12"/>
  </externalReferences>
  <definedNames>
    <definedName name="_xlnm.Print_Area" localSheetId="4">Frequencies!$A$1:$K$37</definedName>
    <definedName name="_xlnm.Print_Area" localSheetId="10">'L Technical Account'!$A$1:$R$60</definedName>
    <definedName name="_xlnm.Print_Area" localSheetId="7">'Life Claims '!$A$1:$R$53</definedName>
    <definedName name="_xlnm.Print_Area" localSheetId="9">'Life In Force Business'!$A$1:$S$56</definedName>
    <definedName name="_xlnm.Print_Area" localSheetId="8">'Life New Business'!$A$1:$R$52</definedName>
    <definedName name="_xlnm.Print_Area" localSheetId="5">'Life Premiums'!$A$1:$M$85</definedName>
    <definedName name="_xlnm.Print_Area" localSheetId="6">'Life Premiums incl A&amp;H'!$A$1:$P$40</definedName>
    <definedName name="_xlnm.Print_Area" localSheetId="1">'NL Claim Ratios'!$A$1:$K$74</definedName>
    <definedName name="_xlnm.Print_Area" localSheetId="2">'NL Expense Ratios'!$A$1:$K$61</definedName>
    <definedName name="_xlnm.Print_Area" localSheetId="0">'NL Premiums'!$A$1:$M$109</definedName>
    <definedName name="_xlnm.Print_Area" localSheetId="3">'Technical Accounts'!$A$1:$S$61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1" l="1"/>
  <c r="D16" i="11"/>
  <c r="E16" i="11"/>
  <c r="F16" i="11"/>
  <c r="G16" i="11"/>
  <c r="H16" i="11"/>
  <c r="I16" i="11"/>
  <c r="J16" i="11"/>
  <c r="C17" i="11"/>
  <c r="C21" i="11" s="1"/>
  <c r="D17" i="11"/>
  <c r="E17" i="11"/>
  <c r="F17" i="11"/>
  <c r="F21" i="11" s="1"/>
  <c r="G17" i="11"/>
  <c r="H17" i="11"/>
  <c r="I17" i="11"/>
  <c r="C18" i="11"/>
  <c r="J18" i="11" s="1"/>
  <c r="D18" i="11"/>
  <c r="D22" i="11" s="1"/>
  <c r="E18" i="11"/>
  <c r="F18" i="11"/>
  <c r="G18" i="11"/>
  <c r="G22" i="11" s="1"/>
  <c r="H18" i="11"/>
  <c r="I18" i="11"/>
  <c r="H22" i="11"/>
  <c r="C19" i="11"/>
  <c r="D19" i="11"/>
  <c r="E19" i="11"/>
  <c r="F19" i="11"/>
  <c r="G19" i="11"/>
  <c r="H19" i="11"/>
  <c r="I19" i="11"/>
  <c r="J19" i="11"/>
  <c r="H21" i="11"/>
  <c r="G21" i="11"/>
  <c r="D21" i="11"/>
  <c r="L31" i="10"/>
  <c r="L22" i="10"/>
  <c r="R54" i="10"/>
  <c r="L32" i="10"/>
  <c r="L36" i="10"/>
  <c r="R53" i="10"/>
  <c r="L27" i="10"/>
  <c r="R52" i="10"/>
  <c r="R55" i="10"/>
  <c r="P54" i="10"/>
  <c r="P53" i="10"/>
  <c r="P52" i="10"/>
  <c r="P55" i="10"/>
  <c r="N54" i="10"/>
  <c r="N53" i="10"/>
  <c r="N52" i="10"/>
  <c r="N55" i="10"/>
  <c r="L54" i="10"/>
  <c r="L53" i="10"/>
  <c r="L52" i="10"/>
  <c r="L55" i="10"/>
  <c r="J52" i="10"/>
  <c r="J53" i="10"/>
  <c r="J54" i="10"/>
  <c r="J55" i="10"/>
  <c r="H52" i="10"/>
  <c r="H53" i="10"/>
  <c r="H54" i="10"/>
  <c r="H55" i="10"/>
  <c r="F52" i="10"/>
  <c r="F53" i="10"/>
  <c r="F54" i="10"/>
  <c r="F55" i="10"/>
  <c r="D52" i="10"/>
  <c r="D53" i="10"/>
  <c r="D54" i="10"/>
  <c r="D55" i="10"/>
  <c r="L19" i="10"/>
  <c r="R50" i="10"/>
  <c r="R49" i="10"/>
  <c r="L26" i="10"/>
  <c r="R48" i="10"/>
  <c r="R51" i="10"/>
  <c r="P50" i="10"/>
  <c r="P49" i="10"/>
  <c r="P48" i="10"/>
  <c r="P51" i="10"/>
  <c r="N50" i="10"/>
  <c r="N49" i="10"/>
  <c r="N48" i="10"/>
  <c r="N51" i="10"/>
  <c r="L50" i="10"/>
  <c r="L49" i="10"/>
  <c r="L48" i="10"/>
  <c r="L51" i="10"/>
  <c r="J48" i="10"/>
  <c r="J49" i="10"/>
  <c r="J50" i="10"/>
  <c r="J51" i="10"/>
  <c r="H48" i="10"/>
  <c r="H49" i="10"/>
  <c r="H50" i="10"/>
  <c r="H51" i="10"/>
  <c r="F48" i="10"/>
  <c r="F49" i="10"/>
  <c r="F50" i="10"/>
  <c r="F51" i="10"/>
  <c r="D48" i="10"/>
  <c r="D49" i="10"/>
  <c r="D50" i="10"/>
  <c r="D51" i="10"/>
  <c r="L33" i="10"/>
  <c r="L38" i="10"/>
  <c r="L42" i="10"/>
  <c r="K42" i="10"/>
  <c r="J42" i="10"/>
  <c r="I42" i="10"/>
  <c r="H42" i="10"/>
  <c r="G42" i="10"/>
  <c r="F42" i="10"/>
  <c r="E42" i="10"/>
  <c r="L21" i="10"/>
  <c r="C47" i="7"/>
  <c r="D47" i="7"/>
  <c r="E47" i="7"/>
  <c r="F47" i="7"/>
  <c r="G47" i="7"/>
  <c r="H47" i="7"/>
  <c r="I47" i="7"/>
  <c r="L20" i="10"/>
  <c r="L18" i="10"/>
  <c r="J22" i="9"/>
  <c r="J26" i="9"/>
  <c r="J35" i="9"/>
  <c r="J55" i="9"/>
  <c r="I55" i="9"/>
  <c r="H55" i="9"/>
  <c r="G55" i="9"/>
  <c r="F55" i="9"/>
  <c r="E55" i="9"/>
  <c r="D55" i="9"/>
  <c r="C55" i="9"/>
  <c r="J21" i="9"/>
  <c r="J25" i="9"/>
  <c r="C34" i="9"/>
  <c r="D34" i="9"/>
  <c r="E34" i="9"/>
  <c r="F34" i="9"/>
  <c r="G34" i="9"/>
  <c r="H34" i="9"/>
  <c r="I34" i="9"/>
  <c r="J34" i="9"/>
  <c r="J54" i="9"/>
  <c r="I54" i="9"/>
  <c r="H54" i="9"/>
  <c r="G54" i="9"/>
  <c r="F54" i="9"/>
  <c r="E54" i="9"/>
  <c r="D54" i="9"/>
  <c r="C54" i="9"/>
  <c r="J18" i="9"/>
  <c r="J50" i="9"/>
  <c r="I50" i="9"/>
  <c r="H50" i="9"/>
  <c r="G50" i="9"/>
  <c r="F50" i="9"/>
  <c r="E50" i="9"/>
  <c r="D50" i="9"/>
  <c r="C50" i="9"/>
  <c r="J17" i="9"/>
  <c r="J49" i="9"/>
  <c r="I49" i="9"/>
  <c r="H49" i="9"/>
  <c r="G49" i="9"/>
  <c r="F49" i="9"/>
  <c r="E49" i="9"/>
  <c r="D49" i="9"/>
  <c r="C49" i="9"/>
  <c r="J31" i="9"/>
  <c r="J45" i="9"/>
  <c r="I45" i="9"/>
  <c r="H45" i="9"/>
  <c r="G45" i="9"/>
  <c r="F45" i="9"/>
  <c r="E45" i="9"/>
  <c r="D45" i="9"/>
  <c r="C45" i="9"/>
  <c r="C30" i="9"/>
  <c r="D30" i="9"/>
  <c r="E30" i="9"/>
  <c r="F30" i="9"/>
  <c r="G30" i="9"/>
  <c r="H30" i="9"/>
  <c r="I30" i="9"/>
  <c r="J30" i="9"/>
  <c r="J44" i="9"/>
  <c r="I44" i="9"/>
  <c r="H44" i="9"/>
  <c r="G44" i="9"/>
  <c r="F44" i="9"/>
  <c r="E44" i="9"/>
  <c r="D44" i="9"/>
  <c r="C44" i="9"/>
  <c r="J40" i="9"/>
  <c r="I40" i="9"/>
  <c r="H40" i="9"/>
  <c r="G40" i="9"/>
  <c r="F40" i="9"/>
  <c r="E40" i="9"/>
  <c r="D40" i="9"/>
  <c r="C40" i="9"/>
  <c r="J39" i="9"/>
  <c r="I39" i="9"/>
  <c r="H39" i="9"/>
  <c r="G39" i="9"/>
  <c r="F39" i="9"/>
  <c r="E39" i="9"/>
  <c r="D39" i="9"/>
  <c r="C39" i="9"/>
  <c r="J54" i="8"/>
  <c r="J58" i="8"/>
  <c r="J62" i="8"/>
  <c r="I62" i="8"/>
  <c r="H62" i="8"/>
  <c r="G62" i="8"/>
  <c r="F62" i="8"/>
  <c r="E62" i="8"/>
  <c r="D62" i="8"/>
  <c r="C62" i="8"/>
  <c r="J53" i="8"/>
  <c r="J57" i="8"/>
  <c r="J61" i="8"/>
  <c r="I61" i="8"/>
  <c r="H61" i="8"/>
  <c r="G61" i="8"/>
  <c r="F61" i="8"/>
  <c r="E61" i="8"/>
  <c r="D61" i="8"/>
  <c r="C61" i="8"/>
  <c r="J19" i="8"/>
  <c r="J23" i="8"/>
  <c r="J27" i="8"/>
  <c r="I27" i="8"/>
  <c r="H27" i="8"/>
  <c r="G27" i="8"/>
  <c r="F27" i="8"/>
  <c r="E27" i="8"/>
  <c r="D27" i="8"/>
  <c r="C27" i="8"/>
  <c r="J18" i="8"/>
  <c r="J22" i="8"/>
  <c r="J26" i="8"/>
  <c r="I26" i="8"/>
  <c r="H26" i="8"/>
  <c r="G26" i="8"/>
  <c r="F26" i="8"/>
  <c r="E26" i="8"/>
  <c r="D26" i="8"/>
  <c r="C26" i="8"/>
  <c r="C78" i="7"/>
  <c r="D78" i="7"/>
  <c r="E78" i="7"/>
  <c r="F78" i="7"/>
  <c r="G78" i="7"/>
  <c r="H78" i="7"/>
  <c r="I78" i="7"/>
  <c r="J78" i="7"/>
  <c r="C79" i="7"/>
  <c r="D79" i="7"/>
  <c r="E79" i="7"/>
  <c r="F79" i="7"/>
  <c r="G79" i="7"/>
  <c r="H79" i="7"/>
  <c r="I79" i="7"/>
  <c r="J79" i="7"/>
  <c r="C80" i="7"/>
  <c r="D80" i="7"/>
  <c r="E80" i="7"/>
  <c r="F80" i="7"/>
  <c r="G80" i="7"/>
  <c r="H80" i="7"/>
  <c r="I80" i="7"/>
  <c r="J80" i="7"/>
  <c r="C81" i="7"/>
  <c r="D81" i="7"/>
  <c r="E81" i="7"/>
  <c r="F81" i="7"/>
  <c r="G81" i="7"/>
  <c r="H81" i="7"/>
  <c r="I81" i="7"/>
  <c r="J81" i="7"/>
  <c r="C82" i="7"/>
  <c r="D82" i="7"/>
  <c r="E82" i="7"/>
  <c r="F82" i="7"/>
  <c r="G82" i="7"/>
  <c r="H82" i="7"/>
  <c r="I82" i="7"/>
  <c r="J82" i="7"/>
  <c r="C83" i="7"/>
  <c r="D83" i="7"/>
  <c r="E83" i="7"/>
  <c r="F83" i="7"/>
  <c r="G83" i="7"/>
  <c r="H83" i="7"/>
  <c r="J83" i="7"/>
  <c r="C84" i="7"/>
  <c r="D84" i="7"/>
  <c r="E84" i="7"/>
  <c r="F84" i="7"/>
  <c r="G84" i="7"/>
  <c r="H84" i="7"/>
  <c r="I84" i="7"/>
  <c r="J84" i="7"/>
  <c r="C85" i="7"/>
  <c r="D85" i="7"/>
  <c r="E85" i="7"/>
  <c r="F85" i="7"/>
  <c r="G85" i="7"/>
  <c r="H85" i="7"/>
  <c r="I85" i="7"/>
  <c r="J85" i="7"/>
  <c r="C86" i="7"/>
  <c r="D86" i="7"/>
  <c r="E86" i="7"/>
  <c r="F86" i="7"/>
  <c r="G86" i="7"/>
  <c r="H86" i="7"/>
  <c r="I86" i="7"/>
  <c r="J86" i="7"/>
  <c r="C87" i="7"/>
  <c r="D87" i="7"/>
  <c r="E87" i="7"/>
  <c r="F87" i="7"/>
  <c r="G87" i="7"/>
  <c r="H87" i="7"/>
  <c r="I87" i="7"/>
  <c r="J87" i="7"/>
  <c r="C88" i="7"/>
  <c r="D88" i="7"/>
  <c r="E88" i="7"/>
  <c r="F88" i="7"/>
  <c r="G88" i="7"/>
  <c r="H88" i="7"/>
  <c r="J88" i="7"/>
  <c r="C89" i="7"/>
  <c r="D89" i="7"/>
  <c r="E89" i="7"/>
  <c r="F89" i="7"/>
  <c r="G89" i="7"/>
  <c r="H89" i="7"/>
  <c r="I89" i="7"/>
  <c r="J89" i="7"/>
  <c r="C90" i="7"/>
  <c r="D90" i="7"/>
  <c r="E90" i="7"/>
  <c r="F90" i="7"/>
  <c r="G90" i="7"/>
  <c r="H90" i="7"/>
  <c r="I90" i="7"/>
  <c r="J90" i="7"/>
  <c r="C91" i="7"/>
  <c r="D91" i="7"/>
  <c r="E91" i="7"/>
  <c r="F91" i="7"/>
  <c r="G91" i="7"/>
  <c r="H91" i="7"/>
  <c r="I91" i="7"/>
  <c r="J91" i="7"/>
  <c r="C92" i="7"/>
  <c r="D92" i="7"/>
  <c r="E92" i="7"/>
  <c r="F92" i="7"/>
  <c r="G92" i="7"/>
  <c r="H92" i="7"/>
  <c r="I92" i="7"/>
  <c r="J92" i="7"/>
  <c r="C93" i="7"/>
  <c r="D93" i="7"/>
  <c r="E93" i="7"/>
  <c r="F93" i="7"/>
  <c r="G93" i="7"/>
  <c r="H93" i="7"/>
  <c r="I93" i="7"/>
  <c r="J93" i="7"/>
  <c r="C94" i="7"/>
  <c r="D94" i="7"/>
  <c r="E94" i="7"/>
  <c r="F94" i="7"/>
  <c r="G94" i="7"/>
  <c r="H94" i="7"/>
  <c r="I94" i="7"/>
  <c r="J94" i="7"/>
  <c r="C95" i="7"/>
  <c r="D95" i="7"/>
  <c r="E95" i="7"/>
  <c r="F95" i="7"/>
  <c r="G95" i="7"/>
  <c r="H95" i="7"/>
  <c r="I95" i="7"/>
  <c r="J95" i="7"/>
  <c r="C96" i="7"/>
  <c r="D96" i="7"/>
  <c r="E96" i="7"/>
  <c r="F96" i="7"/>
  <c r="G96" i="7"/>
  <c r="H96" i="7"/>
  <c r="I96" i="7"/>
  <c r="J96" i="7"/>
  <c r="C97" i="7"/>
  <c r="D97" i="7"/>
  <c r="E97" i="7"/>
  <c r="F97" i="7"/>
  <c r="G97" i="7"/>
  <c r="H97" i="7"/>
  <c r="I97" i="7"/>
  <c r="J97" i="7"/>
  <c r="C98" i="7"/>
  <c r="D98" i="7"/>
  <c r="E98" i="7"/>
  <c r="F98" i="7"/>
  <c r="G98" i="7"/>
  <c r="H98" i="7"/>
  <c r="I98" i="7"/>
  <c r="J98" i="7"/>
  <c r="C99" i="7"/>
  <c r="D99" i="7"/>
  <c r="E99" i="7"/>
  <c r="F99" i="7"/>
  <c r="G99" i="7"/>
  <c r="H99" i="7"/>
  <c r="I99" i="7"/>
  <c r="J99" i="7"/>
  <c r="J101" i="7"/>
  <c r="K102" i="7"/>
  <c r="J104" i="7" s="1"/>
  <c r="I101" i="7"/>
  <c r="I104" i="7"/>
  <c r="H101" i="7"/>
  <c r="H104" i="7"/>
  <c r="G101" i="7"/>
  <c r="G104" i="7"/>
  <c r="F101" i="7"/>
  <c r="F104" i="7"/>
  <c r="E101" i="7"/>
  <c r="E104" i="7"/>
  <c r="D101" i="7"/>
  <c r="D104" i="7"/>
  <c r="C101" i="7"/>
  <c r="C104" i="7"/>
  <c r="C100" i="7"/>
  <c r="D100" i="7"/>
  <c r="E100" i="7"/>
  <c r="F100" i="7"/>
  <c r="G100" i="7"/>
  <c r="H100" i="7"/>
  <c r="I100" i="7"/>
  <c r="J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7" i="7"/>
  <c r="K48" i="7"/>
  <c r="J50" i="7"/>
  <c r="I50" i="7"/>
  <c r="H50" i="7"/>
  <c r="G50" i="7"/>
  <c r="F50" i="7"/>
  <c r="E50" i="7"/>
  <c r="D50" i="7"/>
  <c r="C50" i="7"/>
  <c r="J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O55" i="6"/>
  <c r="O54" i="6"/>
  <c r="O50" i="6"/>
  <c r="O49" i="6"/>
  <c r="O44" i="6"/>
  <c r="O43" i="6"/>
  <c r="O42" i="6"/>
  <c r="O38" i="6"/>
  <c r="O36" i="6"/>
  <c r="O34" i="6"/>
  <c r="O33" i="6"/>
  <c r="O32" i="6"/>
  <c r="O31" i="6"/>
  <c r="O30" i="6"/>
  <c r="O26" i="6"/>
  <c r="L33" i="3"/>
  <c r="O25" i="6"/>
  <c r="O24" i="6"/>
  <c r="O20" i="6"/>
  <c r="O19" i="6"/>
  <c r="O18" i="6"/>
  <c r="P46" i="5"/>
  <c r="R46" i="5"/>
  <c r="P45" i="5"/>
  <c r="R45" i="5"/>
  <c r="P43" i="5"/>
  <c r="R43" i="5"/>
  <c r="P42" i="5"/>
  <c r="R42" i="5"/>
  <c r="P37" i="5"/>
  <c r="R37" i="5"/>
  <c r="P36" i="5"/>
  <c r="R36" i="5"/>
  <c r="P34" i="5"/>
  <c r="R34" i="5"/>
  <c r="P33" i="5"/>
  <c r="R33" i="5"/>
  <c r="P31" i="5"/>
  <c r="R31" i="5"/>
  <c r="P30" i="5"/>
  <c r="R30" i="5"/>
  <c r="P28" i="5"/>
  <c r="R28" i="5"/>
  <c r="P27" i="5"/>
  <c r="R27" i="5"/>
  <c r="P25" i="5"/>
  <c r="R25" i="5"/>
  <c r="P24" i="5"/>
  <c r="R24" i="5"/>
  <c r="P22" i="5"/>
  <c r="R22" i="5"/>
  <c r="P21" i="5"/>
  <c r="R21" i="5"/>
  <c r="E33" i="4"/>
  <c r="F33" i="4"/>
  <c r="G33" i="4"/>
  <c r="H33" i="4"/>
  <c r="I33" i="4"/>
  <c r="J33" i="4"/>
  <c r="K33" i="4"/>
  <c r="L33" i="4"/>
  <c r="M33" i="4"/>
  <c r="N33" i="4"/>
  <c r="O33" i="4"/>
  <c r="P33" i="4"/>
  <c r="R33" i="4"/>
  <c r="P31" i="4"/>
  <c r="R31" i="4"/>
  <c r="P30" i="4"/>
  <c r="R30" i="4"/>
  <c r="P27" i="4"/>
  <c r="R27" i="4"/>
  <c r="P25" i="4"/>
  <c r="R25" i="4"/>
  <c r="P24" i="4"/>
  <c r="R24" i="4"/>
  <c r="P22" i="4"/>
  <c r="R22" i="4"/>
  <c r="P21" i="4"/>
  <c r="R21" i="4"/>
  <c r="E33" i="3"/>
  <c r="F33" i="3"/>
  <c r="G33" i="3"/>
  <c r="H33" i="3"/>
  <c r="I33" i="3"/>
  <c r="J33" i="3"/>
  <c r="K33" i="3"/>
  <c r="M33" i="3"/>
  <c r="N33" i="3"/>
  <c r="O33" i="3"/>
  <c r="P33" i="3"/>
  <c r="R33" i="3"/>
  <c r="P31" i="3"/>
  <c r="R31" i="3"/>
  <c r="P30" i="3"/>
  <c r="R30" i="3"/>
  <c r="P28" i="3"/>
  <c r="R28" i="3"/>
  <c r="P27" i="3"/>
  <c r="R27" i="3"/>
  <c r="P25" i="3"/>
  <c r="R25" i="3"/>
  <c r="P24" i="3"/>
  <c r="R24" i="3"/>
  <c r="P22" i="3"/>
  <c r="R22" i="3"/>
  <c r="P21" i="3"/>
  <c r="R21" i="3"/>
  <c r="J21" i="2"/>
  <c r="H32" i="2"/>
  <c r="H34" i="2"/>
  <c r="I32" i="2"/>
  <c r="I34" i="2"/>
  <c r="J34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K32" i="2"/>
  <c r="J33" i="2"/>
  <c r="K33" i="2"/>
  <c r="K34" i="2"/>
  <c r="E20" i="1"/>
  <c r="F21" i="2"/>
  <c r="E21" i="1"/>
  <c r="E22" i="1"/>
  <c r="E23" i="1"/>
  <c r="E24" i="1"/>
  <c r="E25" i="1"/>
  <c r="E26" i="1"/>
  <c r="E27" i="1"/>
  <c r="E28" i="1"/>
  <c r="E29" i="1"/>
  <c r="E30" i="1"/>
  <c r="D32" i="2"/>
  <c r="D34" i="2"/>
  <c r="E32" i="2"/>
  <c r="E34" i="2"/>
  <c r="F34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G32" i="2"/>
  <c r="F33" i="2"/>
  <c r="G33" i="2"/>
  <c r="G34" i="2"/>
  <c r="J32" i="2"/>
  <c r="F32" i="2"/>
  <c r="E62" i="1"/>
  <c r="E63" i="1"/>
  <c r="E64" i="1"/>
  <c r="E65" i="1"/>
  <c r="E66" i="1"/>
  <c r="E67" i="1"/>
  <c r="E68" i="1"/>
  <c r="E69" i="1"/>
  <c r="E70" i="1"/>
  <c r="E71" i="1"/>
  <c r="E72" i="1"/>
  <c r="E73" i="1"/>
  <c r="F73" i="1"/>
  <c r="C75" i="1"/>
  <c r="I73" i="1"/>
  <c r="C73" i="1"/>
  <c r="H73" i="1"/>
  <c r="G73" i="1"/>
  <c r="D73" i="1"/>
  <c r="I72" i="1"/>
  <c r="H72" i="1"/>
  <c r="G72" i="1"/>
  <c r="I71" i="1"/>
  <c r="H71" i="1"/>
  <c r="G71" i="1"/>
  <c r="I70" i="1"/>
  <c r="H70" i="1"/>
  <c r="G70" i="1"/>
  <c r="I69" i="1"/>
  <c r="H69" i="1"/>
  <c r="G69" i="1"/>
  <c r="I68" i="1"/>
  <c r="H68" i="1"/>
  <c r="G68" i="1"/>
  <c r="I67" i="1"/>
  <c r="H67" i="1"/>
  <c r="G67" i="1"/>
  <c r="I66" i="1"/>
  <c r="H66" i="1"/>
  <c r="G66" i="1"/>
  <c r="I65" i="1"/>
  <c r="H65" i="1"/>
  <c r="G65" i="1"/>
  <c r="I64" i="1"/>
  <c r="H64" i="1"/>
  <c r="G64" i="1"/>
  <c r="I63" i="1"/>
  <c r="H63" i="1"/>
  <c r="G63" i="1"/>
  <c r="I62" i="1"/>
  <c r="H62" i="1"/>
  <c r="G62" i="1"/>
  <c r="C31" i="1"/>
  <c r="D31" i="1"/>
  <c r="E31" i="1"/>
  <c r="F31" i="1"/>
  <c r="C33" i="1"/>
  <c r="I31" i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J17" i="11" l="1"/>
  <c r="J21" i="11" s="1"/>
  <c r="F22" i="11"/>
  <c r="I21" i="11"/>
  <c r="E21" i="11"/>
  <c r="I22" i="11"/>
  <c r="E22" i="11"/>
  <c r="J22" i="11" l="1"/>
</calcChain>
</file>

<file path=xl/sharedStrings.xml><?xml version="1.0" encoding="utf-8"?>
<sst xmlns="http://schemas.openxmlformats.org/spreadsheetml/2006/main" count="639" uniqueCount="269">
  <si>
    <r>
      <t xml:space="preserve">FINANCIAL PERIOD (ΟΙΚΟΝΟΜΙΚΗ ΠΕΡΙΟΔΟΣ) </t>
    </r>
    <r>
      <rPr>
        <sz val="9"/>
        <rFont val="Calibri"/>
        <family val="2"/>
        <charset val="161"/>
      </rPr>
      <t>: 01/01/17 - 31/12/17</t>
    </r>
  </si>
  <si>
    <t>CURRENCY (ΝΟΜΙΣΜΑ) :  EURO (ΕΥΡΩ)</t>
  </si>
  <si>
    <t xml:space="preserve">TOTAL GROSS  PREMIUMS - LIFE </t>
  </si>
  <si>
    <t>(preliminary results, non audited)</t>
  </si>
  <si>
    <t xml:space="preserve">Total gross  premiums before deduction of reinsurance (including policy Fees) </t>
  </si>
  <si>
    <t>Excluding A&amp;H premiums by Life Companies</t>
  </si>
  <si>
    <r>
      <t xml:space="preserve">ΣΥΝΟΛΟ ΜΙΚΤΩΝ  ΑΣΦΑΛΙΣΤΡΩΝ – ΚΛΑΔΟΥ ΖΩΗΣ      </t>
    </r>
    <r>
      <rPr>
        <b/>
        <i/>
        <sz val="14"/>
        <rFont val="Calibri"/>
        <family val="2"/>
        <charset val="161"/>
      </rPr>
      <t>(προκαταρκτικά αποτελέσματα μη ελεγμένα)</t>
    </r>
  </si>
  <si>
    <t>Σύνολο μικτών  ασφαλίστρων πριν την αφαίρεση της αντασφάλισης συμπεριλαμβανομένων των δικαιωμάτων συμβολαίων.</t>
  </si>
  <si>
    <t>Μη συμπεριλαμβανομένων ασφαλίστρων Ατυχημάτων και Υγείας από Εταιρείες Ζωής</t>
  </si>
  <si>
    <t>Life policies</t>
  </si>
  <si>
    <t>TOTAL 2017</t>
  </si>
  <si>
    <t>TOTAL 2016</t>
  </si>
  <si>
    <t>% Change</t>
  </si>
  <si>
    <t>Market share 2017</t>
  </si>
  <si>
    <t>Market share 2016</t>
  </si>
  <si>
    <t>ALLIANZ HELLAS</t>
  </si>
  <si>
    <t>ALTIUS INSURANCE</t>
  </si>
  <si>
    <t>ETHNIKI INSURANCE</t>
  </si>
  <si>
    <t>EUROLIFE</t>
  </si>
  <si>
    <t>HELLENIC ALICO</t>
  </si>
  <si>
    <t>CNP CYPRIALIFE</t>
  </si>
  <si>
    <t>METLIFE</t>
  </si>
  <si>
    <t>MINERVA</t>
  </si>
  <si>
    <t>PRIME INSURANCE</t>
  </si>
  <si>
    <t>UNIVERSAL LIFE</t>
  </si>
  <si>
    <t>ANCORIA</t>
  </si>
  <si>
    <t xml:space="preserve">TOTAL </t>
  </si>
  <si>
    <t xml:space="preserve">% Change 2016-17 </t>
  </si>
  <si>
    <t xml:space="preserve">% Change  2015-16 </t>
  </si>
  <si>
    <t>Including A&amp;H premiums by Life Companies</t>
  </si>
  <si>
    <t>ΣΥΝΟΛΟ ΜΙΚΤΩΝ  ΑΣΦΑΛΙΣΤΡΩΝ – ΚΛΑΔΟΥ ΖΩΗΣ      (προκαταρκτικά αποτελέσματα μη ελεγμένα)</t>
  </si>
  <si>
    <t>Συμπεριλαμβανομένων ασφαλίστρων Ατυχημάτων και Υγείας από Εταιρείες Ζωής</t>
  </si>
  <si>
    <t>TOTAL</t>
  </si>
  <si>
    <t xml:space="preserve">TOTAL GROSS PREMIUMS - LIFE </t>
  </si>
  <si>
    <t xml:space="preserve">ΣΥΝΟΛΟ ΜΙΚΤΩΝ  ΑΣΦΑΛΙΣΤΡΩΝ – ΚΛΑΔΟΥ ΖΩΗΣ </t>
  </si>
  <si>
    <t xml:space="preserve">TOTAL GROSS  PREMIUMS BY LIFE  COMPANIES </t>
  </si>
  <si>
    <t>Life and P.A. &amp; Health</t>
  </si>
  <si>
    <t>NO.</t>
  </si>
  <si>
    <t>LIFE  COMPANIES</t>
  </si>
  <si>
    <t>LIFE</t>
  </si>
  <si>
    <t>A&amp;H</t>
  </si>
  <si>
    <t>market share        %</t>
  </si>
  <si>
    <t>€ 000s</t>
  </si>
  <si>
    <t>ALLIANZ</t>
  </si>
  <si>
    <t>ETHNIKI INS.</t>
  </si>
  <si>
    <t>HELLENIC ALICO LIFE</t>
  </si>
  <si>
    <t xml:space="preserve">METLIFE </t>
  </si>
  <si>
    <t>MINERVA INSURANCE</t>
  </si>
  <si>
    <t>PRIME</t>
  </si>
  <si>
    <t>Total Life Companies</t>
  </si>
  <si>
    <t>Total Non-life Companies</t>
  </si>
  <si>
    <t>-</t>
  </si>
  <si>
    <t>TOTAL PREMIUMS</t>
  </si>
  <si>
    <r>
      <rPr>
        <b/>
        <i/>
        <sz val="14"/>
        <rFont val="Calibri"/>
        <family val="2"/>
        <charset val="161"/>
      </rPr>
      <t xml:space="preserve">GROSS CLAIMS INCURRED ANALYSIS BY TYPE OF CLAIM - LIFE BUSINESS </t>
    </r>
    <r>
      <rPr>
        <i/>
        <sz val="14"/>
        <rFont val="Calibri"/>
        <family val="2"/>
        <charset val="161"/>
      </rPr>
      <t>(preliminary results, non audited)</t>
    </r>
  </si>
  <si>
    <r>
      <t xml:space="preserve">ΜΕΙΚΤΕΣ ΠΡΑΓΜΑΤΟΠΟΙΗΘΕΙΣΕΣ ΑΠΑΙΤΗΣΕΙΣ ΚΛΑΔΟΥ ΖΩΗΣ ΑΝΑ ΤΥΠΟ ΑΠΑΙΤΗΣΗΣ  </t>
    </r>
    <r>
      <rPr>
        <i/>
        <sz val="14"/>
        <rFont val="Calibri"/>
        <family val="2"/>
        <charset val="161"/>
      </rPr>
      <t>(προκαταρκτικά αποτελέσματα, μη ελεγμένα)</t>
    </r>
  </si>
  <si>
    <t>Allianz</t>
  </si>
  <si>
    <t>Altius</t>
  </si>
  <si>
    <t>Ethniki</t>
  </si>
  <si>
    <t>Eurolife</t>
  </si>
  <si>
    <t>Prime</t>
  </si>
  <si>
    <t>Cyprialife</t>
  </si>
  <si>
    <t>Hellenic Alico</t>
  </si>
  <si>
    <t>Metlife</t>
  </si>
  <si>
    <t>Minerva</t>
  </si>
  <si>
    <t>Universal Life</t>
  </si>
  <si>
    <t>Ancoria</t>
  </si>
  <si>
    <t>Total 2017</t>
  </si>
  <si>
    <t>Total 2016</t>
  </si>
  <si>
    <t>Gross Claims Incurred</t>
  </si>
  <si>
    <t>Regular premium policies:</t>
  </si>
  <si>
    <t xml:space="preserve">      1) Death Claims</t>
  </si>
  <si>
    <t xml:space="preserve">           A) Number of claims</t>
  </si>
  <si>
    <t xml:space="preserve">           B) Amount payable</t>
  </si>
  <si>
    <t xml:space="preserve">      2) Maturitites</t>
  </si>
  <si>
    <t xml:space="preserve">      3) Surrenders</t>
  </si>
  <si>
    <t xml:space="preserve">      4) Other insured events</t>
  </si>
  <si>
    <t>Total Amount Payable:</t>
  </si>
  <si>
    <t>ANALYSIS OF NEW BUSINESS -INDIVIDUAL POLICIES</t>
  </si>
  <si>
    <r>
      <rPr>
        <b/>
        <i/>
        <sz val="16"/>
        <rFont val="Calibri"/>
        <family val="2"/>
        <charset val="161"/>
      </rPr>
      <t xml:space="preserve">ΑΝΑΛΥΣΗ ΝΕΩΝ ΕΡΓΑΣΙΩΝ – ΑΤΟΜΙΚΑ ΣΥΜΒΟΛΑΙΑ  </t>
    </r>
    <r>
      <rPr>
        <b/>
        <i/>
        <sz val="11"/>
        <rFont val="Calibri"/>
        <family val="2"/>
        <charset val="161"/>
      </rPr>
      <t>(προκαταρκτικά αποτελέσματα μη ελεγμένα)</t>
    </r>
  </si>
  <si>
    <r>
      <t>NEW BUSINESS (INDIVIDUAL):</t>
    </r>
    <r>
      <rPr>
        <sz val="9"/>
        <rFont val="Calibri"/>
        <family val="2"/>
        <charset val="161"/>
      </rPr>
      <t xml:space="preserve"> </t>
    </r>
  </si>
  <si>
    <t xml:space="preserve">      1) Unit-linked contracts</t>
  </si>
  <si>
    <t xml:space="preserve">           A) Number of contracts</t>
  </si>
  <si>
    <t xml:space="preserve">           B) Annual gross written premiums </t>
  </si>
  <si>
    <t xml:space="preserve">      2) Other life contracts</t>
  </si>
  <si>
    <t>TOTAL NEW BUSINESS PREMIUMS</t>
  </si>
  <si>
    <t>Single premium policies:</t>
  </si>
  <si>
    <t>A) Number of contracts</t>
  </si>
  <si>
    <r>
      <t xml:space="preserve">B) Single premiums </t>
    </r>
    <r>
      <rPr>
        <b/>
        <sz val="8"/>
        <rFont val="Calibri"/>
        <family val="2"/>
        <charset val="161"/>
      </rPr>
      <t>(incl. additional lump sum premiums on existing policies)</t>
    </r>
  </si>
  <si>
    <t>MOVEMENTS OF BUSINESS IN FORCE  - LIFE BUSINESS (preliminary results, non audited)</t>
  </si>
  <si>
    <t>ΜΕΤΑΒΟΛΕΣ ΕΡΓΑΣΙΩΝ ΣΕ ΙΣΧΥ (προκαταρκτικά αποτελέσματα,μη ελεγμένα)</t>
  </si>
  <si>
    <r>
      <t>1) IN FORCE BUSINESS (INDIVIDUAL):</t>
    </r>
    <r>
      <rPr>
        <sz val="9"/>
        <rFont val="Calibri"/>
        <family val="2"/>
        <charset val="161"/>
      </rPr>
      <t xml:space="preserve"> </t>
    </r>
  </si>
  <si>
    <t xml:space="preserve">      1) In force at start of Period</t>
  </si>
  <si>
    <t xml:space="preserve">           B) Annual  premiums </t>
  </si>
  <si>
    <t xml:space="preserve">      2) New Business plus Reinst &amp; alterations on</t>
  </si>
  <si>
    <t xml:space="preserve">      3) Deaths and other insured events</t>
  </si>
  <si>
    <t xml:space="preserve">      4) Maturities and Surrenders</t>
  </si>
  <si>
    <t xml:space="preserve">      5) Lapses-Expiries Other reductions &amp; alterations off</t>
  </si>
  <si>
    <t xml:space="preserve">      6) In force at end of period</t>
  </si>
  <si>
    <r>
      <t>2) IN FORCE BUSINESS (GROUP):</t>
    </r>
    <r>
      <rPr>
        <sz val="9"/>
        <rFont val="Calibri"/>
        <family val="2"/>
        <charset val="161"/>
      </rPr>
      <t xml:space="preserve"> </t>
    </r>
  </si>
  <si>
    <t xml:space="preserve">           A) Number of policies</t>
  </si>
  <si>
    <t xml:space="preserve">      2) In force at end of report period</t>
  </si>
  <si>
    <t xml:space="preserve">TECHNICAL ACCOUNTS   LIFE BUSINESS (preliminary results, non audited)          </t>
  </si>
  <si>
    <t>ΤΕΧΝΙΚΟΙ ΛΟΓΑΡΙΑΣΜΟΙ ΚΛΑΔΟΥ ΖΩΗΣ  (προκαταρκτικά αποτελέσματα, μη ελεγμένα)</t>
  </si>
  <si>
    <t>Premiums</t>
  </si>
  <si>
    <t>Gross Premiums</t>
  </si>
  <si>
    <t>Reinsurance</t>
  </si>
  <si>
    <t>Net Premiums Earned</t>
  </si>
  <si>
    <t>Claims</t>
  </si>
  <si>
    <t>Gross Claims incured</t>
  </si>
  <si>
    <t>Reinsurers' share of Claims</t>
  </si>
  <si>
    <t>Net Claims Incurred</t>
  </si>
  <si>
    <t>Expenses</t>
  </si>
  <si>
    <t xml:space="preserve"> Commissions - Acquisition</t>
  </si>
  <si>
    <t xml:space="preserve"> Commissions - Renewal </t>
  </si>
  <si>
    <t xml:space="preserve"> Management expenses - Acquisition</t>
  </si>
  <si>
    <t xml:space="preserve"> Management expenses - Renewal</t>
  </si>
  <si>
    <t xml:space="preserve"> Other Admin/Management Expenses</t>
  </si>
  <si>
    <t>Reinsurance Commission</t>
  </si>
  <si>
    <t>Net Administration/Management Expenses and Commissions</t>
  </si>
  <si>
    <t>Investment Income</t>
  </si>
  <si>
    <t>Investment Income for Life business</t>
  </si>
  <si>
    <t>Increase (decrease) in value of Life assets other than those in internal linked funds *</t>
  </si>
  <si>
    <t>Increase (decrease) in value of Life assets in internal linked funds</t>
  </si>
  <si>
    <t>Other Items</t>
  </si>
  <si>
    <t>Other Income</t>
  </si>
  <si>
    <t>Other Expenditure</t>
  </si>
  <si>
    <t>Underwiting Profit</t>
  </si>
  <si>
    <t>Underwriting Profit (before tax)</t>
  </si>
  <si>
    <t>Underwriting Profit (after tax)</t>
  </si>
  <si>
    <t>TOTAL GROSS WRITTEN PREMIUMS - NON LIFE</t>
  </si>
  <si>
    <t>Total gross written premiums before deduction of reinsurance, excluding policy fees and allocations from Cyprus Hire Risk Pool &amp; OSEDA.</t>
  </si>
  <si>
    <r>
      <t xml:space="preserve">ΣΥΝΟΛΟ ΜΙΚΤΩΝ ΕΓΓΕΓΡΑΜΜΕΝΩΝ ΑΣΦΑΛΙΣΤΡΩΝ – ΓΕΝΙΚΟΥ ΚΛΑΔΟΥ      </t>
    </r>
    <r>
      <rPr>
        <b/>
        <i/>
        <sz val="11"/>
        <color indexed="8"/>
        <rFont val="Calibri"/>
        <family val="2"/>
        <charset val="161"/>
      </rPr>
      <t>(προκαταρκτικά αποτελέσματα μη ελεγμένα)</t>
    </r>
  </si>
  <si>
    <t>Σύνολο μικτών εγγεγραμμένων ασφαλίστρων πριν την αφαίρεση της αντασφάλισης, εξαιρουμένων των δικαιωμάτων συμβολαίων και της κατανομής ασφαλίστρων από την Κοινοπραξία και τον ΟΣΕΔΑ.</t>
  </si>
  <si>
    <t>01/01/2017-31/12/2017</t>
  </si>
  <si>
    <t>01/01/2016-31/12/2016</t>
  </si>
  <si>
    <t>MOTOR</t>
  </si>
  <si>
    <t>MAT</t>
  </si>
  <si>
    <t>FIRE</t>
  </si>
  <si>
    <t>LIABILITY</t>
  </si>
  <si>
    <t>CREDIT</t>
  </si>
  <si>
    <t>MISC</t>
  </si>
  <si>
    <t>Allianz Hellas</t>
  </si>
  <si>
    <t>AIG</t>
  </si>
  <si>
    <t>Atlantic</t>
  </si>
  <si>
    <t>Commercial General Insurance</t>
  </si>
  <si>
    <t>Cosmos</t>
  </si>
  <si>
    <t>Ethniki General Insurance</t>
  </si>
  <si>
    <t>Eurosure</t>
  </si>
  <si>
    <t>Gan Direct</t>
  </si>
  <si>
    <t xml:space="preserve">General Insurance of Cyprus </t>
  </si>
  <si>
    <t>Hydra</t>
  </si>
  <si>
    <t>Kentriki</t>
  </si>
  <si>
    <t>CNP Asfalistiki</t>
  </si>
  <si>
    <t>CNP Cyprialife</t>
  </si>
  <si>
    <t>Lumen</t>
  </si>
  <si>
    <t>Olympic</t>
  </si>
  <si>
    <t>Pancyprian</t>
  </si>
  <si>
    <t>Progressive</t>
  </si>
  <si>
    <t>Royal Crown</t>
  </si>
  <si>
    <t>Trust</t>
  </si>
  <si>
    <t>Ydrogios</t>
  </si>
  <si>
    <t xml:space="preserve">Interamerican Hellenic Insurance </t>
  </si>
  <si>
    <t>n.a</t>
  </si>
  <si>
    <t>% Change 2016-17</t>
  </si>
  <si>
    <t>% Change 2015-16</t>
  </si>
  <si>
    <t>Notes:</t>
  </si>
  <si>
    <t>* Data for preparing these results are based on records of companies representing 96% marketshare of the non-life market.</t>
  </si>
  <si>
    <t>* Interamerican is not included in the analysis as no comparative results were available for the period 01/01/17 - 31/12/17</t>
  </si>
  <si>
    <t>Interamerican</t>
  </si>
  <si>
    <t>GROSS CLAIMS RATIO- NON LIFE</t>
  </si>
  <si>
    <t>Gross claims incurred / Gross premiums earned</t>
  </si>
  <si>
    <r>
      <t xml:space="preserve">ΜΙΚΤΟΣ ΔΕΙΚΤΗΣ ΖΗΜΙΩΝ – ΓΕΝΙΚΟΥ ΚΛΑΔΟΥ   </t>
    </r>
    <r>
      <rPr>
        <b/>
        <i/>
        <sz val="11"/>
        <color indexed="8"/>
        <rFont val="Calibri"/>
        <family val="2"/>
        <charset val="161"/>
      </rPr>
      <t>(προκαταρκτικά αποτελέσματα μη ελεγμένα)</t>
    </r>
  </si>
  <si>
    <t>Μεικτές ζημιές που έχουν επισυμβεί / Μεικτά Δεδουλευμένα Ασφάλιστρα</t>
  </si>
  <si>
    <t>GROSS CLAIMS INCURED</t>
  </si>
  <si>
    <t>GROSS PREMIUMS EARNED</t>
  </si>
  <si>
    <t xml:space="preserve">GROSS CLAIMS RATIO </t>
  </si>
  <si>
    <t>NET CLAIMS RATIO- NON LIFE</t>
  </si>
  <si>
    <t>Net claims incurred / Net premiums earned</t>
  </si>
  <si>
    <r>
      <t xml:space="preserve">ΚΑΘΑΡΟΣ ΔΕΙΚΤΗΣ ΖΗΜΙΩΝ – ΓΕΝΙΚΟΥ ΚΛΑΔΟΥ </t>
    </r>
    <r>
      <rPr>
        <b/>
        <i/>
        <sz val="11"/>
        <color indexed="8"/>
        <rFont val="Calibri"/>
        <family val="2"/>
        <charset val="161"/>
      </rPr>
      <t>(προκαταρκτικά αποτελέσματα μη ελεγμένα)</t>
    </r>
  </si>
  <si>
    <t>Καθαρές ζημιές που έχουν επισυμβεί / Καθαρά Δεδουλευμένα Ασφάλιστρα</t>
  </si>
  <si>
    <t>NET CLAIMS INCURED</t>
  </si>
  <si>
    <t>NET PREMIUMS EARNED</t>
  </si>
  <si>
    <t xml:space="preserve">NET CLAIMS RATIO </t>
  </si>
  <si>
    <t>Note</t>
  </si>
  <si>
    <t>EXPENSES, COMMISSIONS PAID &amp; COMMISIONS RECEIVED</t>
  </si>
  <si>
    <r>
      <t xml:space="preserve">ΕΞΟΔΑ, ΠΡΟΜΗΘΕΙΕΣ ΕΙΣΠΡΑΚΤΕΕΣ &amp; ΠΡΟΜΗΘΕΙΕΣ ΠΛΗΡΩΤΕΕΣ </t>
    </r>
    <r>
      <rPr>
        <b/>
        <i/>
        <sz val="11"/>
        <color indexed="8"/>
        <rFont val="Calibri"/>
        <family val="2"/>
        <charset val="161"/>
      </rPr>
      <t xml:space="preserve">  (προκαταρκτικά αποτελέσματα μη ελεγμένα)</t>
    </r>
  </si>
  <si>
    <t>Maintainance/Renewal Expenses</t>
  </si>
  <si>
    <t>Commissions &amp; other Acq. expenses</t>
  </si>
  <si>
    <t>Reins. Commissions &amp; Profit Commissions</t>
  </si>
  <si>
    <t xml:space="preserve">GROSS Expense Ratio </t>
  </si>
  <si>
    <t>Maintenance &amp; Renewal Expenses / Gross Earned Premiums</t>
  </si>
  <si>
    <t xml:space="preserve">GROSS Acquisition Cost Ratio </t>
  </si>
  <si>
    <t>Commissions &amp; other Acq. Expenses  / Gross Earned Premiums</t>
  </si>
  <si>
    <t xml:space="preserve">NET Expense Ratio </t>
  </si>
  <si>
    <t>Maintenance &amp; Renewal Expenses / Net Earned Premiums</t>
  </si>
  <si>
    <t xml:space="preserve">NET Acquisition Cost Ratio </t>
  </si>
  <si>
    <t>(Commissions &amp; other Acq. expenses - Reins. Commissions &amp; Profit Commissions)  / Net Earned Premiums</t>
  </si>
  <si>
    <t xml:space="preserve">TECHNICAL ACCOUNTS   NON LIFE BUSINESS </t>
  </si>
  <si>
    <t xml:space="preserve"> (preliminary results, non audited)           </t>
  </si>
  <si>
    <r>
      <rPr>
        <b/>
        <i/>
        <sz val="16"/>
        <rFont val="Calibri"/>
        <family val="2"/>
        <charset val="161"/>
      </rPr>
      <t>ΤΕΧΝΙΚΟΙ ΛΟΓΑΡΙΑΣΜΟΙ ΓΕΝΙΚΟΥ ΚΛΑΔΟΥ</t>
    </r>
    <r>
      <rPr>
        <b/>
        <i/>
        <sz val="14"/>
        <rFont val="Calibri"/>
        <family val="2"/>
        <charset val="161"/>
      </rPr>
      <t xml:space="preserve"> </t>
    </r>
  </si>
  <si>
    <t>(προκαταρκτικά αποτελέσματα, μη ελεγμένα)</t>
  </si>
  <si>
    <t>Gross Premiums written</t>
  </si>
  <si>
    <t xml:space="preserve">Gross premiums earned </t>
  </si>
  <si>
    <t>Reinsurance premiums</t>
  </si>
  <si>
    <t xml:space="preserve">Net premiums written </t>
  </si>
  <si>
    <t xml:space="preserve">Net premiums earned </t>
  </si>
  <si>
    <t>Operating Expenses</t>
  </si>
  <si>
    <t>Commission Payable &amp; Acquisition costs</t>
  </si>
  <si>
    <t>Total Expenses</t>
  </si>
  <si>
    <t>Reinsurance Commissions and profit participations</t>
  </si>
  <si>
    <t>Policy Fees</t>
  </si>
  <si>
    <t>Other Expenses</t>
  </si>
  <si>
    <t>Underwriting Results  2017</t>
  </si>
  <si>
    <t>Underwriting Results  2016</t>
  </si>
  <si>
    <t>FINANCIAL INDICATORS</t>
  </si>
  <si>
    <t>A &amp; H</t>
  </si>
  <si>
    <t>OTHER</t>
  </si>
  <si>
    <t>Gross Claims ratio</t>
  </si>
  <si>
    <t>Gross Acquisition Cost Ratio</t>
  </si>
  <si>
    <t>Gross Expense Ratio</t>
  </si>
  <si>
    <t>Gross Combined Ratio</t>
  </si>
  <si>
    <t>Net Claims Ratio</t>
  </si>
  <si>
    <t>Net Acquisition Cost Ratio</t>
  </si>
  <si>
    <t>Net Expense Ratio</t>
  </si>
  <si>
    <t>Net Combined Ratio</t>
  </si>
  <si>
    <t>DEFINITIONS</t>
  </si>
  <si>
    <t xml:space="preserve">Gross premiums written  </t>
  </si>
  <si>
    <t>Total written premiums before deduction of reinsurance, excluding policy fees and allocations from Cyprus Hire Risk Pool &amp; OSEDA</t>
  </si>
  <si>
    <t>Gross written premiums plus/minus any increase/decrease respectively of the gross Unearned Premium Reserved</t>
  </si>
  <si>
    <t>Premiums ceded to Reinsurance companies</t>
  </si>
  <si>
    <t>Total written premiums less reinsurance</t>
  </si>
  <si>
    <t>Net premiums plus/minus any increase/decrease, respectively, of the net Unearned Premium Reserved</t>
  </si>
  <si>
    <t>Gross incurred claims</t>
  </si>
  <si>
    <t xml:space="preserve">Gross claims paid  - Gross claims reserves b/f  +  Gross claims reserves c/f </t>
  </si>
  <si>
    <t>Net incurred claims</t>
  </si>
  <si>
    <t xml:space="preserve">Net claims paid  - Net claims reserves b/f  +  Net claims reserves c/f </t>
  </si>
  <si>
    <t>Total expenses allocated to the accounting classes (excluding claims and commissions reported above)</t>
  </si>
  <si>
    <t>Includes commission expense plus/minus any decrease/increase, in the deferred acquisition reserve</t>
  </si>
  <si>
    <t>Total commission receivable from reinsurers and profit allocation from insurance pools</t>
  </si>
  <si>
    <t>Charges for the issuing, renewal or endorsement of a policy</t>
  </si>
  <si>
    <t>KEY INDICATORS</t>
  </si>
  <si>
    <t>GROSS CLAIMS RATIO</t>
  </si>
  <si>
    <t xml:space="preserve">(GROSS CLAIMS INCURRED)/GROSS PREMIUMS EARNED) </t>
  </si>
  <si>
    <t>GROSS ACQUISITION COST RATIO</t>
  </si>
  <si>
    <t xml:space="preserve">((COMMISSION+ACQUISITION COSTS)/GROSS PREMIUMS EARNED) </t>
  </si>
  <si>
    <t>GROSS EXPENSE RATIO</t>
  </si>
  <si>
    <t xml:space="preserve">(OPERATING EXPENSES/GROSS PREMIUMS EARNED) </t>
  </si>
  <si>
    <t>GROSS COMBINED RATIO</t>
  </si>
  <si>
    <t xml:space="preserve">(GROSS CLAIMS RATIO+GROSS EXPENSE RATIO)+GROSS ACQUISITION COST RATIO) </t>
  </si>
  <si>
    <t>NET CLAIMS RATIO</t>
  </si>
  <si>
    <t xml:space="preserve">(NET CLAIMS INCURRED)/NET PREMIUMS EARNED) </t>
  </si>
  <si>
    <t>NET ACQUISITION COST RATIO</t>
  </si>
  <si>
    <t xml:space="preserve">((COMMISSION+ACQUISITION COSTS-REINSURANCE COMMISSION&amp;PROFIT PARTICIPATION)/NET PREMIUMS EARNED) </t>
  </si>
  <si>
    <t>NET EXPENSE RATIO</t>
  </si>
  <si>
    <t>(OPERATING EXPENSES/NET PREMIUMS EARNED)</t>
  </si>
  <si>
    <t>NET COMBINED RATIO</t>
  </si>
  <si>
    <t xml:space="preserve">(NET CLAIMS RATIO+NET EXPENSE RATIO)+NET ACQUISITION COST RATIO) </t>
  </si>
  <si>
    <t xml:space="preserve">Technical Information </t>
  </si>
  <si>
    <r>
      <rPr>
        <b/>
        <sz val="14"/>
        <rFont val="Calibri"/>
        <family val="2"/>
        <charset val="161"/>
      </rPr>
      <t>Τεχνικές Πληροφορίες</t>
    </r>
    <r>
      <rPr>
        <sz val="10"/>
        <rFont val="Calibri"/>
        <family val="2"/>
        <charset val="161"/>
      </rPr>
      <t xml:space="preserve"> </t>
    </r>
    <r>
      <rPr>
        <sz val="11"/>
        <rFont val="Calibri"/>
        <family val="2"/>
        <charset val="161"/>
      </rPr>
      <t/>
    </r>
  </si>
  <si>
    <t xml:space="preserve">(προκαταρκτικά αποτελέσματα, μη ελεγμένα) </t>
  </si>
  <si>
    <t>M.A.T.</t>
  </si>
  <si>
    <t xml:space="preserve">No of Claims Reported </t>
  </si>
  <si>
    <t>No of Policies in-force at 01/01</t>
  </si>
  <si>
    <t>No of Policies in-force at 31/12</t>
  </si>
  <si>
    <t>Premiums earned</t>
  </si>
  <si>
    <t xml:space="preserve">Average Premium </t>
  </si>
  <si>
    <t>Claim Frequency</t>
  </si>
  <si>
    <t>n/a</t>
  </si>
  <si>
    <t>Group Pension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</si>
</sst>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_ ;\-0\ "/>
  </numFmts>
  <fonts count="83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</font>
    <font>
      <b/>
      <sz val="14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i/>
      <sz val="10"/>
      <name val="Calibri"/>
      <family val="2"/>
      <charset val="161"/>
      <scheme val="minor"/>
    </font>
    <font>
      <b/>
      <i/>
      <sz val="14"/>
      <name val="Calibri"/>
      <family val="2"/>
      <charset val="161"/>
    </font>
    <font>
      <b/>
      <sz val="16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i/>
      <sz val="10"/>
      <name val="Calibri"/>
      <family val="2"/>
      <charset val="161"/>
      <scheme val="minor"/>
    </font>
    <font>
      <b/>
      <sz val="11"/>
      <color indexed="16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indexed="16"/>
      <name val="Calibri"/>
      <family val="2"/>
      <charset val="161"/>
      <scheme val="minor"/>
    </font>
    <font>
      <b/>
      <i/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i/>
      <sz val="16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b/>
      <i/>
      <sz val="11"/>
      <color indexed="8"/>
      <name val="Calibri"/>
      <family val="2"/>
      <charset val="161"/>
      <scheme val="minor"/>
    </font>
    <font>
      <b/>
      <i/>
      <sz val="14"/>
      <color indexed="8"/>
      <name val="Calibri"/>
      <family val="2"/>
      <charset val="161"/>
      <scheme val="minor"/>
    </font>
    <font>
      <i/>
      <sz val="14"/>
      <name val="Calibri"/>
      <family val="2"/>
      <charset val="161"/>
    </font>
    <font>
      <b/>
      <sz val="8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i/>
      <sz val="9"/>
      <name val="Calibri"/>
      <family val="2"/>
      <charset val="161"/>
      <scheme val="minor"/>
    </font>
    <font>
      <b/>
      <sz val="8.5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u/>
      <sz val="10"/>
      <name val="Calibri"/>
      <family val="2"/>
      <charset val="161"/>
      <scheme val="minor"/>
    </font>
    <font>
      <b/>
      <i/>
      <sz val="10"/>
      <name val="Calibri"/>
      <family val="2"/>
      <charset val="161"/>
    </font>
    <font>
      <b/>
      <i/>
      <sz val="16"/>
      <name val="Calibri"/>
      <family val="2"/>
      <charset val="161"/>
    </font>
    <font>
      <b/>
      <i/>
      <sz val="11"/>
      <name val="Calibri"/>
      <family val="2"/>
      <charset val="161"/>
    </font>
    <font>
      <b/>
      <i/>
      <sz val="20"/>
      <name val="Calibri"/>
      <family val="2"/>
      <charset val="161"/>
      <scheme val="minor"/>
    </font>
    <font>
      <i/>
      <sz val="13"/>
      <name val="Calibri"/>
      <family val="2"/>
      <charset val="161"/>
      <scheme val="minor"/>
    </font>
    <font>
      <b/>
      <sz val="8"/>
      <name val="Calibri"/>
      <family val="2"/>
      <charset val="161"/>
    </font>
    <font>
      <sz val="8"/>
      <color rgb="FFFF0000"/>
      <name val="Calibri"/>
      <family val="2"/>
      <charset val="161"/>
      <scheme val="minor"/>
    </font>
    <font>
      <sz val="9"/>
      <color rgb="FFFF0000"/>
      <name val="Calibri"/>
      <family val="2"/>
      <charset val="161"/>
      <scheme val="minor"/>
    </font>
    <font>
      <i/>
      <sz val="11"/>
      <color rgb="FFFF0000"/>
      <name val="Calibri"/>
      <family val="2"/>
      <charset val="161"/>
      <scheme val="minor"/>
    </font>
    <font>
      <b/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0"/>
      <color indexed="12"/>
      <name val="Calibri"/>
      <family val="2"/>
      <charset val="161"/>
      <scheme val="minor"/>
    </font>
    <font>
      <b/>
      <i/>
      <sz val="9"/>
      <name val="Calibri"/>
      <family val="2"/>
      <charset val="161"/>
      <scheme val="minor"/>
    </font>
    <font>
      <b/>
      <i/>
      <sz val="9"/>
      <color indexed="8"/>
      <name val="Calibri"/>
      <family val="2"/>
      <charset val="161"/>
      <scheme val="minor"/>
    </font>
    <font>
      <b/>
      <i/>
      <sz val="10"/>
      <color indexed="8"/>
      <name val="Calibri"/>
      <family val="2"/>
      <charset val="161"/>
    </font>
    <font>
      <b/>
      <i/>
      <sz val="10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name val="Calibri"/>
      <family val="2"/>
      <charset val="161"/>
    </font>
    <font>
      <b/>
      <sz val="9"/>
      <name val="Calibri"/>
      <family val="2"/>
      <charset val="161"/>
    </font>
    <font>
      <b/>
      <sz val="14"/>
      <name val="Calibri"/>
      <family val="2"/>
      <charset val="161"/>
    </font>
    <font>
      <sz val="14"/>
      <name val="Calibri"/>
      <family val="2"/>
      <charset val="161"/>
    </font>
    <font>
      <b/>
      <sz val="10"/>
      <name val="Calibri"/>
      <family val="2"/>
      <charset val="161"/>
    </font>
    <font>
      <b/>
      <sz val="9"/>
      <color indexed="8"/>
      <name val="Calibri"/>
      <family val="2"/>
      <charset val="161"/>
    </font>
    <font>
      <b/>
      <sz val="10"/>
      <color indexed="12"/>
      <name val="Calibri"/>
      <family val="2"/>
      <charset val="161"/>
    </font>
    <font>
      <b/>
      <sz val="14"/>
      <color indexed="8"/>
      <name val="Calibri"/>
      <family val="2"/>
      <charset val="161"/>
    </font>
    <font>
      <b/>
      <i/>
      <u/>
      <sz val="10"/>
      <color indexed="8"/>
      <name val="Calibri"/>
      <family val="2"/>
      <charset val="161"/>
    </font>
    <font>
      <i/>
      <sz val="8"/>
      <name val="Calibri"/>
      <family val="2"/>
      <charset val="161"/>
    </font>
    <font>
      <b/>
      <i/>
      <sz val="9"/>
      <name val="Calibri"/>
      <family val="2"/>
      <charset val="161"/>
    </font>
    <font>
      <b/>
      <i/>
      <sz val="9"/>
      <color indexed="8"/>
      <name val="Calibri"/>
      <family val="2"/>
      <charset val="161"/>
    </font>
    <font>
      <sz val="14"/>
      <name val="Arial"/>
      <family val="2"/>
      <charset val="161"/>
    </font>
    <font>
      <b/>
      <i/>
      <sz val="10"/>
      <name val="Arial"/>
      <family val="2"/>
      <charset val="161"/>
    </font>
    <font>
      <b/>
      <sz val="14"/>
      <name val="Arial"/>
      <family val="2"/>
      <charset val="161"/>
    </font>
    <font>
      <b/>
      <sz val="10"/>
      <name val="Arial"/>
      <family val="2"/>
      <charset val="161"/>
    </font>
    <font>
      <b/>
      <i/>
      <sz val="9"/>
      <color rgb="FFFF0000"/>
      <name val="Calibri"/>
      <family val="2"/>
      <charset val="161"/>
    </font>
    <font>
      <i/>
      <sz val="8"/>
      <name val="Arial"/>
      <family val="2"/>
      <charset val="161"/>
    </font>
    <font>
      <b/>
      <i/>
      <sz val="9"/>
      <name val="Arial"/>
      <family val="2"/>
      <charset val="161"/>
    </font>
    <font>
      <i/>
      <sz val="11"/>
      <color indexed="8"/>
      <name val="Calibri"/>
      <family val="2"/>
      <charset val="161"/>
    </font>
    <font>
      <b/>
      <i/>
      <sz val="16"/>
      <color theme="1"/>
      <name val="Calibri"/>
      <family val="2"/>
      <charset val="161"/>
      <scheme val="minor"/>
    </font>
    <font>
      <b/>
      <i/>
      <sz val="12"/>
      <name val="Calibri"/>
      <family val="2"/>
      <charset val="161"/>
      <scheme val="minor"/>
    </font>
    <font>
      <b/>
      <i/>
      <sz val="13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i/>
      <sz val="10"/>
      <color theme="1"/>
      <name val="Calibri"/>
      <family val="2"/>
      <charset val="161"/>
      <scheme val="minor"/>
    </font>
    <font>
      <b/>
      <sz val="24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i/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1">
    <xf numFmtId="0" fontId="0" fillId="0" borderId="0">
      <alignment vertical="center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3" fillId="0" borderId="0"/>
  </cellStyleXfs>
  <cellXfs count="505">
    <xf numFmtId="0" fontId="0" fillId="0" borderId="0" xfId="0">
      <alignment vertical="center"/>
    </xf>
    <xf numFmtId="0" fontId="2" fillId="2" borderId="0" xfId="0" applyFont="1" applyFill="1" applyAlignment="1"/>
    <xf numFmtId="0" fontId="4" fillId="2" borderId="0" xfId="3" applyFont="1" applyFill="1" applyBorder="1" applyAlignment="1">
      <alignment vertical="center"/>
    </xf>
    <xf numFmtId="0" fontId="2" fillId="2" borderId="0" xfId="3" applyFont="1" applyFill="1" applyBorder="1"/>
    <xf numFmtId="0" fontId="6" fillId="2" borderId="0" xfId="3" applyFont="1" applyFill="1" applyBorder="1"/>
    <xf numFmtId="0" fontId="7" fillId="2" borderId="0" xfId="3" applyFont="1" applyFill="1" applyBorder="1" applyAlignment="1">
      <alignment horizontal="left" vertical="center"/>
    </xf>
    <xf numFmtId="0" fontId="8" fillId="2" borderId="0" xfId="3" applyFont="1" applyFill="1" applyBorder="1"/>
    <xf numFmtId="0" fontId="6" fillId="2" borderId="0" xfId="4" applyFont="1" applyFill="1" applyBorder="1" applyAlignment="1"/>
    <xf numFmtId="0" fontId="10" fillId="2" borderId="0" xfId="3" applyFont="1" applyFill="1" applyBorder="1"/>
    <xf numFmtId="0" fontId="7" fillId="2" borderId="0" xfId="4" applyFont="1" applyFill="1" applyAlignment="1"/>
    <xf numFmtId="0" fontId="6" fillId="2" borderId="0" xfId="4" applyFont="1" applyFill="1" applyAlignment="1"/>
    <xf numFmtId="0" fontId="7" fillId="3" borderId="1" xfId="3" applyFont="1" applyFill="1" applyBorder="1" applyAlignment="1">
      <alignment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left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10" fontId="11" fillId="0" borderId="1" xfId="2" applyNumberFormat="1" applyFont="1" applyFill="1" applyBorder="1" applyAlignment="1">
      <alignment horizontal="center" vertical="center" wrapText="1"/>
    </xf>
    <xf numFmtId="10" fontId="4" fillId="0" borderId="1" xfId="2" applyNumberFormat="1" applyFont="1" applyFill="1" applyBorder="1" applyAlignment="1">
      <alignment horizontal="center" vertical="center"/>
    </xf>
    <xf numFmtId="0" fontId="7" fillId="0" borderId="1" xfId="5" applyFont="1" applyFill="1" applyBorder="1" applyAlignment="1">
      <alignment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2" fillId="4" borderId="1" xfId="3" applyFont="1" applyFill="1" applyBorder="1" applyAlignment="1">
      <alignment vertical="center"/>
    </xf>
    <xf numFmtId="3" fontId="12" fillId="4" borderId="1" xfId="3" applyNumberFormat="1" applyFont="1" applyFill="1" applyBorder="1" applyAlignment="1">
      <alignment horizontal="center" vertical="center"/>
    </xf>
    <xf numFmtId="3" fontId="12" fillId="4" borderId="1" xfId="0" applyNumberFormat="1" applyFont="1" applyFill="1" applyBorder="1" applyAlignment="1">
      <alignment horizontal="center" vertical="center" wrapText="1"/>
    </xf>
    <xf numFmtId="165" fontId="12" fillId="4" borderId="1" xfId="2" applyNumberFormat="1" applyFont="1" applyFill="1" applyBorder="1" applyAlignment="1">
      <alignment horizontal="center" vertical="center" wrapText="1"/>
    </xf>
    <xf numFmtId="10" fontId="12" fillId="4" borderId="1" xfId="2" applyNumberFormat="1" applyFont="1" applyFill="1" applyBorder="1" applyAlignment="1">
      <alignment horizontal="center" vertical="center"/>
    </xf>
    <xf numFmtId="0" fontId="13" fillId="2" borderId="0" xfId="8" applyFont="1" applyFill="1" applyAlignment="1">
      <alignment horizontal="center"/>
    </xf>
    <xf numFmtId="0" fontId="2" fillId="2" borderId="0" xfId="8" applyFont="1" applyFill="1" applyAlignment="1"/>
    <xf numFmtId="0" fontId="19" fillId="2" borderId="0" xfId="8" applyFont="1" applyFill="1" applyAlignment="1">
      <alignment horizontal="left"/>
    </xf>
    <xf numFmtId="0" fontId="6" fillId="2" borderId="0" xfId="9" applyFont="1" applyFill="1" applyBorder="1" applyAlignment="1"/>
    <xf numFmtId="0" fontId="7" fillId="2" borderId="0" xfId="9" applyFont="1" applyFill="1" applyAlignment="1"/>
    <xf numFmtId="0" fontId="6" fillId="2" borderId="0" xfId="9" applyFont="1" applyFill="1" applyAlignment="1"/>
    <xf numFmtId="0" fontId="6" fillId="2" borderId="0" xfId="8" applyFont="1" applyFill="1" applyAlignment="1"/>
    <xf numFmtId="0" fontId="7" fillId="5" borderId="8" xfId="8" applyFont="1" applyFill="1" applyBorder="1" applyAlignment="1"/>
    <xf numFmtId="0" fontId="7" fillId="5" borderId="9" xfId="8" applyFont="1" applyFill="1" applyBorder="1" applyAlignment="1"/>
    <xf numFmtId="0" fontId="7" fillId="5" borderId="2" xfId="8" applyFont="1" applyFill="1" applyBorder="1" applyAlignment="1">
      <alignment horizontal="center"/>
    </xf>
    <xf numFmtId="0" fontId="7" fillId="5" borderId="3" xfId="8" applyFont="1" applyFill="1" applyBorder="1" applyAlignment="1">
      <alignment horizontal="center"/>
    </xf>
    <xf numFmtId="0" fontId="14" fillId="2" borderId="14" xfId="8" applyFont="1" applyFill="1" applyBorder="1" applyAlignment="1">
      <alignment horizontal="center"/>
    </xf>
    <xf numFmtId="0" fontId="2" fillId="2" borderId="14" xfId="8" applyFont="1" applyFill="1" applyBorder="1" applyAlignment="1"/>
    <xf numFmtId="3" fontId="2" fillId="2" borderId="14" xfId="8" applyNumberFormat="1" applyFont="1" applyFill="1" applyBorder="1" applyAlignment="1"/>
    <xf numFmtId="3" fontId="2" fillId="2" borderId="13" xfId="8" applyNumberFormat="1" applyFont="1" applyFill="1" applyBorder="1" applyAlignment="1"/>
    <xf numFmtId="3" fontId="2" fillId="2" borderId="11" xfId="8" applyNumberFormat="1" applyFont="1" applyFill="1" applyBorder="1" applyAlignment="1"/>
    <xf numFmtId="2" fontId="2" fillId="2" borderId="0" xfId="8" applyNumberFormat="1" applyFont="1" applyFill="1" applyBorder="1" applyAlignment="1"/>
    <xf numFmtId="3" fontId="2" fillId="2" borderId="4" xfId="8" applyNumberFormat="1" applyFont="1" applyFill="1" applyBorder="1" applyAlignment="1"/>
    <xf numFmtId="2" fontId="2" fillId="2" borderId="15" xfId="8" applyNumberFormat="1" applyFont="1" applyFill="1" applyBorder="1" applyAlignment="1"/>
    <xf numFmtId="3" fontId="2" fillId="2" borderId="0" xfId="8" applyNumberFormat="1" applyFont="1" applyFill="1" applyAlignment="1"/>
    <xf numFmtId="3" fontId="2" fillId="2" borderId="15" xfId="8" applyNumberFormat="1" applyFont="1" applyFill="1" applyBorder="1" applyAlignment="1"/>
    <xf numFmtId="3" fontId="2" fillId="2" borderId="12" xfId="8" applyNumberFormat="1" applyFont="1" applyFill="1" applyBorder="1" applyAlignment="1"/>
    <xf numFmtId="3" fontId="2" fillId="2" borderId="7" xfId="8" applyNumberFormat="1" applyFont="1" applyFill="1" applyBorder="1" applyAlignment="1"/>
    <xf numFmtId="0" fontId="7" fillId="2" borderId="1" xfId="8" applyFont="1" applyFill="1" applyBorder="1" applyAlignment="1">
      <alignment horizontal="left"/>
    </xf>
    <xf numFmtId="3" fontId="2" fillId="2" borderId="1" xfId="8" applyNumberFormat="1" applyFont="1" applyFill="1" applyBorder="1" applyAlignment="1"/>
    <xf numFmtId="2" fontId="2" fillId="2" borderId="10" xfId="8" applyNumberFormat="1" applyFont="1" applyFill="1" applyBorder="1" applyAlignment="1"/>
    <xf numFmtId="3" fontId="7" fillId="2" borderId="0" xfId="8" applyNumberFormat="1" applyFont="1" applyFill="1" applyAlignment="1"/>
    <xf numFmtId="0" fontId="14" fillId="2" borderId="14" xfId="8" applyFont="1" applyFill="1" applyBorder="1" applyAlignment="1"/>
    <xf numFmtId="3" fontId="2" fillId="2" borderId="1" xfId="8" applyNumberFormat="1" applyFont="1" applyFill="1" applyBorder="1" applyAlignment="1">
      <alignment horizontal="center"/>
    </xf>
    <xf numFmtId="0" fontId="14" fillId="2" borderId="12" xfId="8" applyFont="1" applyFill="1" applyBorder="1" applyAlignment="1"/>
    <xf numFmtId="0" fontId="20" fillId="2" borderId="1" xfId="8" applyFont="1" applyFill="1" applyBorder="1" applyAlignment="1"/>
    <xf numFmtId="3" fontId="7" fillId="2" borderId="1" xfId="8" applyNumberFormat="1" applyFont="1" applyFill="1" applyBorder="1" applyAlignment="1"/>
    <xf numFmtId="2" fontId="7" fillId="2" borderId="1" xfId="8" applyNumberFormat="1" applyFont="1" applyFill="1" applyBorder="1" applyAlignment="1"/>
    <xf numFmtId="164" fontId="2" fillId="2" borderId="0" xfId="1" applyNumberFormat="1" applyFont="1" applyFill="1" applyAlignment="1"/>
    <xf numFmtId="165" fontId="15" fillId="2" borderId="0" xfId="10" applyNumberFormat="1" applyFont="1" applyFill="1" applyBorder="1" applyAlignment="1">
      <alignment horizontal="right" wrapText="1"/>
    </xf>
    <xf numFmtId="164" fontId="15" fillId="2" borderId="0" xfId="1" applyNumberFormat="1" applyFont="1" applyFill="1" applyBorder="1" applyAlignment="1">
      <alignment horizontal="right" wrapText="1"/>
    </xf>
    <xf numFmtId="0" fontId="8" fillId="2" borderId="0" xfId="3" applyFont="1" applyFill="1" applyBorder="1" applyAlignment="1">
      <alignment wrapText="1"/>
    </xf>
    <xf numFmtId="3" fontId="8" fillId="2" borderId="0" xfId="3" applyNumberFormat="1" applyFont="1" applyFill="1" applyBorder="1" applyAlignment="1">
      <alignment wrapText="1"/>
    </xf>
    <xf numFmtId="0" fontId="20" fillId="2" borderId="0" xfId="8" applyFont="1" applyFill="1" applyBorder="1" applyAlignment="1"/>
    <xf numFmtId="0" fontId="27" fillId="6" borderId="0" xfId="0" applyFont="1" applyFill="1" applyBorder="1" applyAlignment="1">
      <alignment horizontal="center" vertical="center"/>
    </xf>
    <xf numFmtId="0" fontId="27" fillId="6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6" fillId="7" borderId="0" xfId="3" applyFont="1" applyFill="1" applyBorder="1" applyAlignment="1">
      <alignment horizontal="center" vertical="top"/>
    </xf>
    <xf numFmtId="0" fontId="28" fillId="7" borderId="0" xfId="3" applyFont="1" applyFill="1" applyBorder="1" applyAlignment="1">
      <alignment vertical="top" wrapText="1"/>
    </xf>
    <xf numFmtId="0" fontId="29" fillId="7" borderId="0" xfId="3" applyFont="1" applyFill="1" applyBorder="1" applyAlignment="1">
      <alignment vertical="center"/>
    </xf>
    <xf numFmtId="3" fontId="17" fillId="7" borderId="0" xfId="0" applyNumberFormat="1" applyFont="1" applyFill="1" applyBorder="1" applyAlignment="1">
      <alignment horizontal="right" wrapText="1"/>
    </xf>
    <xf numFmtId="3" fontId="11" fillId="7" borderId="0" xfId="11" applyNumberFormat="1" applyFont="1" applyFill="1" applyBorder="1" applyAlignment="1">
      <alignment horizontal="right" wrapText="1"/>
    </xf>
    <xf numFmtId="0" fontId="30" fillId="7" borderId="0" xfId="0" applyFont="1" applyFill="1" applyBorder="1" applyAlignment="1"/>
    <xf numFmtId="3" fontId="11" fillId="7" borderId="0" xfId="12" applyNumberFormat="1" applyFont="1" applyFill="1" applyBorder="1" applyAlignment="1">
      <alignment horizontal="right" wrapText="1"/>
    </xf>
    <xf numFmtId="3" fontId="11" fillId="7" borderId="0" xfId="7" applyNumberFormat="1" applyFont="1" applyFill="1" applyBorder="1" applyAlignment="1">
      <alignment horizontal="right" wrapText="1"/>
    </xf>
    <xf numFmtId="3" fontId="11" fillId="7" borderId="0" xfId="0" applyNumberFormat="1" applyFont="1" applyFill="1" applyBorder="1" applyAlignment="1">
      <alignment horizontal="right" wrapText="1"/>
    </xf>
    <xf numFmtId="3" fontId="11" fillId="7" borderId="0" xfId="13" applyNumberFormat="1" applyFont="1" applyFill="1" applyBorder="1" applyAlignment="1">
      <alignment horizontal="right" wrapText="1"/>
    </xf>
    <xf numFmtId="0" fontId="2" fillId="7" borderId="0" xfId="0" applyFont="1" applyFill="1" applyBorder="1" applyAlignment="1"/>
    <xf numFmtId="0" fontId="4" fillId="7" borderId="0" xfId="3" applyFont="1" applyFill="1" applyBorder="1" applyAlignment="1">
      <alignment horizontal="right" vertical="center"/>
    </xf>
    <xf numFmtId="0" fontId="13" fillId="7" borderId="0" xfId="3" applyFont="1" applyFill="1" applyBorder="1" applyAlignment="1">
      <alignment vertical="center"/>
    </xf>
    <xf numFmtId="3" fontId="11" fillId="7" borderId="0" xfId="0" applyNumberFormat="1" applyFont="1" applyFill="1" applyBorder="1" applyAlignment="1">
      <alignment vertical="center"/>
    </xf>
    <xf numFmtId="3" fontId="11" fillId="7" borderId="0" xfId="11" applyNumberFormat="1" applyFont="1" applyFill="1" applyBorder="1" applyAlignment="1">
      <alignment vertical="center"/>
    </xf>
    <xf numFmtId="3" fontId="11" fillId="7" borderId="0" xfId="12" applyNumberFormat="1" applyFont="1" applyFill="1" applyBorder="1" applyAlignment="1">
      <alignment vertical="center"/>
    </xf>
    <xf numFmtId="3" fontId="11" fillId="7" borderId="0" xfId="7" applyNumberFormat="1" applyFont="1" applyFill="1" applyBorder="1" applyAlignment="1">
      <alignment vertical="center"/>
    </xf>
    <xf numFmtId="3" fontId="11" fillId="7" borderId="0" xfId="13" applyNumberFormat="1" applyFont="1" applyFill="1" applyBorder="1" applyAlignment="1">
      <alignment vertical="center"/>
    </xf>
    <xf numFmtId="0" fontId="4" fillId="7" borderId="0" xfId="3" applyFont="1" applyFill="1" applyBorder="1" applyAlignment="1">
      <alignment vertical="center"/>
    </xf>
    <xf numFmtId="3" fontId="4" fillId="7" borderId="0" xfId="0" applyNumberFormat="1" applyFont="1" applyFill="1" applyBorder="1" applyAlignment="1">
      <alignment vertical="center"/>
    </xf>
    <xf numFmtId="3" fontId="4" fillId="7" borderId="0" xfId="11" applyNumberFormat="1" applyFont="1" applyFill="1" applyBorder="1" applyAlignment="1">
      <alignment vertical="center"/>
    </xf>
    <xf numFmtId="3" fontId="4" fillId="7" borderId="0" xfId="12" applyNumberFormat="1" applyFont="1" applyFill="1" applyBorder="1" applyAlignment="1">
      <alignment vertical="center"/>
    </xf>
    <xf numFmtId="3" fontId="4" fillId="7" borderId="0" xfId="7" applyNumberFormat="1" applyFont="1" applyFill="1" applyBorder="1" applyAlignment="1">
      <alignment vertical="center"/>
    </xf>
    <xf numFmtId="3" fontId="4" fillId="7" borderId="0" xfId="13" applyNumberFormat="1" applyFont="1" applyFill="1" applyBorder="1" applyAlignment="1">
      <alignment vertical="center"/>
    </xf>
    <xf numFmtId="3" fontId="17" fillId="0" borderId="1" xfId="0" applyNumberFormat="1" applyFont="1" applyFill="1" applyBorder="1" applyAlignment="1">
      <alignment horizontal="right" wrapText="1"/>
    </xf>
    <xf numFmtId="3" fontId="31" fillId="2" borderId="1" xfId="0" applyNumberFormat="1" applyFont="1" applyFill="1" applyBorder="1" applyAlignment="1"/>
    <xf numFmtId="9" fontId="31" fillId="2" borderId="1" xfId="2" applyFont="1" applyFill="1" applyBorder="1" applyAlignment="1"/>
    <xf numFmtId="3" fontId="4" fillId="7" borderId="0" xfId="0" applyNumberFormat="1" applyFont="1" applyFill="1" applyBorder="1" applyAlignment="1">
      <alignment horizontal="right" vertical="center"/>
    </xf>
    <xf numFmtId="3" fontId="20" fillId="7" borderId="0" xfId="0" applyNumberFormat="1" applyFont="1" applyFill="1" applyBorder="1" applyAlignment="1">
      <alignment vertical="center"/>
    </xf>
    <xf numFmtId="9" fontId="4" fillId="7" borderId="0" xfId="2" applyFont="1" applyFill="1" applyBorder="1" applyAlignment="1">
      <alignment vertical="center"/>
    </xf>
    <xf numFmtId="0" fontId="4" fillId="7" borderId="0" xfId="3" applyFont="1" applyFill="1" applyBorder="1" applyAlignment="1">
      <alignment horizontal="left" vertical="center"/>
    </xf>
    <xf numFmtId="3" fontId="17" fillId="0" borderId="1" xfId="8" applyNumberFormat="1" applyFont="1" applyFill="1" applyBorder="1" applyAlignment="1">
      <alignment horizontal="right" wrapText="1"/>
    </xf>
    <xf numFmtId="3" fontId="4" fillId="0" borderId="1" xfId="8" applyNumberFormat="1" applyFont="1" applyFill="1" applyBorder="1" applyAlignment="1">
      <alignment horizontal="right" wrapText="1"/>
    </xf>
    <xf numFmtId="3" fontId="11" fillId="7" borderId="0" xfId="14" applyNumberFormat="1" applyFont="1" applyFill="1" applyBorder="1" applyAlignment="1">
      <alignment horizontal="right" wrapText="1"/>
    </xf>
    <xf numFmtId="3" fontId="30" fillId="7" borderId="0" xfId="0" applyNumberFormat="1" applyFont="1" applyFill="1" applyBorder="1" applyAlignment="1"/>
    <xf numFmtId="0" fontId="2" fillId="2" borderId="0" xfId="0" applyFont="1" applyFill="1" applyBorder="1" applyAlignment="1"/>
    <xf numFmtId="0" fontId="33" fillId="2" borderId="0" xfId="15" applyFont="1" applyFill="1" applyBorder="1"/>
    <xf numFmtId="0" fontId="7" fillId="6" borderId="0" xfId="0" applyFont="1" applyFill="1" applyBorder="1" applyAlignment="1">
      <alignment horizontal="center" wrapText="1"/>
    </xf>
    <xf numFmtId="0" fontId="28" fillId="7" borderId="0" xfId="3" applyFont="1" applyFill="1" applyBorder="1" applyAlignment="1">
      <alignment horizontal="left" vertical="top" wrapText="1"/>
    </xf>
    <xf numFmtId="0" fontId="31" fillId="7" borderId="0" xfId="0" applyFont="1" applyFill="1" applyBorder="1" applyAlignment="1"/>
    <xf numFmtId="0" fontId="4" fillId="7" borderId="0" xfId="3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horizontal="right" wrapText="1"/>
    </xf>
    <xf numFmtId="9" fontId="4" fillId="2" borderId="1" xfId="2" applyFont="1" applyFill="1" applyBorder="1" applyAlignment="1">
      <alignment horizontal="right" wrapText="1"/>
    </xf>
    <xf numFmtId="3" fontId="20" fillId="7" borderId="0" xfId="0" applyNumberFormat="1" applyFont="1" applyFill="1" applyBorder="1" applyAlignment="1">
      <alignment horizontal="right" vertical="center"/>
    </xf>
    <xf numFmtId="9" fontId="31" fillId="7" borderId="0" xfId="2" applyFont="1" applyFill="1" applyBorder="1" applyAlignment="1"/>
    <xf numFmtId="3" fontId="17" fillId="2" borderId="1" xfId="0" applyNumberFormat="1" applyFont="1" applyFill="1" applyBorder="1" applyAlignment="1">
      <alignment horizontal="right" wrapText="1"/>
    </xf>
    <xf numFmtId="3" fontId="11" fillId="7" borderId="0" xfId="0" applyNumberFormat="1" applyFont="1" applyFill="1" applyBorder="1" applyAlignment="1">
      <alignment horizontal="right" vertical="center"/>
    </xf>
    <xf numFmtId="3" fontId="30" fillId="7" borderId="0" xfId="0" applyNumberFormat="1" applyFont="1" applyFill="1" applyBorder="1" applyAlignment="1">
      <alignment horizontal="right"/>
    </xf>
    <xf numFmtId="3" fontId="31" fillId="7" borderId="0" xfId="0" applyNumberFormat="1" applyFont="1" applyFill="1" applyBorder="1" applyAlignment="1"/>
    <xf numFmtId="3" fontId="11" fillId="2" borderId="1" xfId="0" applyNumberFormat="1" applyFont="1" applyFill="1" applyBorder="1" applyAlignment="1">
      <alignment horizontal="right" wrapText="1"/>
    </xf>
    <xf numFmtId="3" fontId="11" fillId="7" borderId="0" xfId="16" applyNumberFormat="1" applyFont="1" applyFill="1" applyBorder="1" applyAlignment="1">
      <alignment horizontal="right" wrapText="1"/>
    </xf>
    <xf numFmtId="3" fontId="4" fillId="7" borderId="0" xfId="16" applyNumberFormat="1" applyFont="1" applyFill="1" applyBorder="1" applyAlignment="1">
      <alignment horizontal="right" wrapText="1"/>
    </xf>
    <xf numFmtId="9" fontId="4" fillId="7" borderId="0" xfId="2" applyFont="1" applyFill="1" applyBorder="1" applyAlignment="1">
      <alignment horizontal="right" wrapText="1"/>
    </xf>
    <xf numFmtId="3" fontId="11" fillId="7" borderId="0" xfId="11" applyNumberFormat="1" applyFont="1" applyFill="1" applyBorder="1" applyAlignment="1">
      <alignment horizontal="right" vertical="center"/>
    </xf>
    <xf numFmtId="3" fontId="11" fillId="7" borderId="0" xfId="14" applyNumberFormat="1" applyFont="1" applyFill="1" applyBorder="1" applyAlignment="1">
      <alignment horizontal="right" vertical="center"/>
    </xf>
    <xf numFmtId="0" fontId="30" fillId="7" borderId="0" xfId="0" applyFont="1" applyFill="1" applyBorder="1" applyAlignment="1">
      <alignment horizontal="right"/>
    </xf>
    <xf numFmtId="3" fontId="11" fillId="7" borderId="0" xfId="12" applyNumberFormat="1" applyFont="1" applyFill="1" applyBorder="1" applyAlignment="1">
      <alignment horizontal="right" vertical="center"/>
    </xf>
    <xf numFmtId="3" fontId="11" fillId="7" borderId="0" xfId="7" applyNumberFormat="1" applyFont="1" applyFill="1" applyBorder="1" applyAlignment="1">
      <alignment horizontal="right" vertical="center"/>
    </xf>
    <xf numFmtId="3" fontId="11" fillId="7" borderId="0" xfId="13" applyNumberFormat="1" applyFont="1" applyFill="1" applyBorder="1" applyAlignment="1">
      <alignment horizontal="right" vertical="center"/>
    </xf>
    <xf numFmtId="0" fontId="4" fillId="7" borderId="0" xfId="3" applyFont="1" applyFill="1" applyBorder="1" applyAlignment="1">
      <alignment horizontal="left" vertical="center" indent="3"/>
    </xf>
    <xf numFmtId="3" fontId="11" fillId="2" borderId="1" xfId="16" applyNumberFormat="1" applyFont="1" applyFill="1" applyBorder="1" applyAlignment="1">
      <alignment horizontal="right" wrapText="1"/>
    </xf>
    <xf numFmtId="0" fontId="4" fillId="7" borderId="0" xfId="16" applyFont="1" applyFill="1" applyBorder="1" applyAlignment="1">
      <alignment vertical="center"/>
    </xf>
    <xf numFmtId="0" fontId="28" fillId="7" borderId="0" xfId="3" applyFont="1" applyFill="1" applyBorder="1" applyAlignment="1">
      <alignment vertical="center"/>
    </xf>
    <xf numFmtId="3" fontId="4" fillId="7" borderId="0" xfId="16" applyNumberFormat="1" applyFont="1" applyFill="1" applyBorder="1" applyAlignment="1">
      <alignment vertical="center"/>
    </xf>
    <xf numFmtId="3" fontId="4" fillId="7" borderId="0" xfId="14" applyNumberFormat="1" applyFont="1" applyFill="1" applyBorder="1" applyAlignment="1">
      <alignment vertical="center"/>
    </xf>
    <xf numFmtId="3" fontId="4" fillId="7" borderId="0" xfId="3" applyNumberFormat="1" applyFont="1" applyFill="1" applyBorder="1" applyAlignment="1">
      <alignment vertical="center"/>
    </xf>
    <xf numFmtId="0" fontId="26" fillId="2" borderId="0" xfId="3" applyFont="1" applyFill="1" applyBorder="1" applyAlignment="1">
      <alignment horizontal="center" vertical="top"/>
    </xf>
    <xf numFmtId="0" fontId="2" fillId="7" borderId="0" xfId="0" applyFont="1" applyFill="1" applyBorder="1" applyAlignment="1">
      <alignment wrapText="1"/>
    </xf>
    <xf numFmtId="3" fontId="17" fillId="0" borderId="1" xfId="0" applyNumberFormat="1" applyFont="1" applyFill="1" applyBorder="1" applyAlignment="1">
      <alignment horizontal="center" wrapText="1"/>
    </xf>
    <xf numFmtId="3" fontId="4" fillId="7" borderId="0" xfId="0" applyNumberFormat="1" applyFont="1" applyFill="1" applyBorder="1" applyAlignment="1">
      <alignment horizontal="center" vertical="center"/>
    </xf>
    <xf numFmtId="3" fontId="17" fillId="7" borderId="0" xfId="0" applyNumberFormat="1" applyFont="1" applyFill="1" applyBorder="1" applyAlignment="1">
      <alignment horizontal="center" wrapText="1"/>
    </xf>
    <xf numFmtId="3" fontId="4" fillId="7" borderId="0" xfId="16" applyNumberFormat="1" applyFont="1" applyFill="1" applyBorder="1" applyAlignment="1">
      <alignment horizontal="center" vertical="center"/>
    </xf>
    <xf numFmtId="3" fontId="39" fillId="7" borderId="0" xfId="0" applyNumberFormat="1" applyFont="1" applyFill="1" applyBorder="1" applyAlignment="1">
      <alignment vertical="center"/>
    </xf>
    <xf numFmtId="3" fontId="17" fillId="2" borderId="1" xfId="0" applyNumberFormat="1" applyFont="1" applyFill="1" applyBorder="1" applyAlignment="1">
      <alignment horizontal="center" wrapText="1"/>
    </xf>
    <xf numFmtId="3" fontId="2" fillId="7" borderId="0" xfId="0" applyNumberFormat="1" applyFont="1" applyFill="1" applyBorder="1" applyAlignment="1"/>
    <xf numFmtId="0" fontId="4" fillId="7" borderId="0" xfId="0" applyFont="1" applyFill="1" applyBorder="1" applyAlignment="1"/>
    <xf numFmtId="3" fontId="40" fillId="7" borderId="0" xfId="12" applyNumberFormat="1" applyFont="1" applyFill="1" applyBorder="1" applyAlignment="1">
      <alignment horizontal="right" wrapText="1"/>
    </xf>
    <xf numFmtId="3" fontId="40" fillId="7" borderId="0" xfId="7" applyNumberFormat="1" applyFont="1" applyFill="1" applyBorder="1" applyAlignment="1">
      <alignment horizontal="right" wrapText="1"/>
    </xf>
    <xf numFmtId="3" fontId="40" fillId="7" borderId="0" xfId="0" applyNumberFormat="1" applyFont="1" applyFill="1" applyBorder="1" applyAlignment="1">
      <alignment horizontal="right" wrapText="1"/>
    </xf>
    <xf numFmtId="3" fontId="29" fillId="7" borderId="0" xfId="3" applyNumberFormat="1" applyFont="1" applyFill="1" applyBorder="1" applyAlignment="1">
      <alignment vertical="center"/>
    </xf>
    <xf numFmtId="0" fontId="41" fillId="2" borderId="0" xfId="0" applyNumberFormat="1" applyFont="1" applyFill="1" applyAlignment="1">
      <alignment vertical="center" wrapText="1"/>
    </xf>
    <xf numFmtId="0" fontId="2" fillId="2" borderId="0" xfId="0" applyFont="1" applyFill="1" applyBorder="1">
      <alignment vertical="center"/>
    </xf>
    <xf numFmtId="0" fontId="4" fillId="8" borderId="0" xfId="17" applyFont="1" applyFill="1" applyBorder="1" applyAlignment="1">
      <alignment vertical="center"/>
    </xf>
    <xf numFmtId="0" fontId="2" fillId="8" borderId="0" xfId="17" applyFont="1" applyFill="1" applyBorder="1"/>
    <xf numFmtId="0" fontId="7" fillId="8" borderId="0" xfId="17" applyFont="1" applyFill="1" applyBorder="1"/>
    <xf numFmtId="0" fontId="2" fillId="8" borderId="0" xfId="17" applyFont="1" applyFill="1"/>
    <xf numFmtId="0" fontId="6" fillId="8" borderId="0" xfId="17" applyFont="1" applyFill="1" applyBorder="1"/>
    <xf numFmtId="0" fontId="8" fillId="8" borderId="0" xfId="17" applyFont="1" applyFill="1" applyBorder="1"/>
    <xf numFmtId="0" fontId="19" fillId="8" borderId="0" xfId="17" applyFont="1" applyFill="1" applyBorder="1"/>
    <xf numFmtId="0" fontId="7" fillId="8" borderId="0" xfId="17" applyFont="1" applyFill="1" applyBorder="1" applyAlignment="1">
      <alignment horizontal="left" vertical="center"/>
    </xf>
    <xf numFmtId="0" fontId="10" fillId="8" borderId="0" xfId="17" applyFont="1" applyFill="1" applyBorder="1"/>
    <xf numFmtId="0" fontId="14" fillId="8" borderId="0" xfId="17" applyFont="1" applyFill="1" applyBorder="1"/>
    <xf numFmtId="0" fontId="43" fillId="0" borderId="0" xfId="17" applyFont="1"/>
    <xf numFmtId="0" fontId="4" fillId="9" borderId="0" xfId="17" applyFont="1" applyFill="1" applyBorder="1" applyAlignment="1">
      <alignment vertical="center"/>
    </xf>
    <xf numFmtId="0" fontId="2" fillId="9" borderId="0" xfId="17" applyFont="1" applyFill="1" applyBorder="1"/>
    <xf numFmtId="0" fontId="7" fillId="9" borderId="0" xfId="17" applyFont="1" applyFill="1" applyBorder="1"/>
    <xf numFmtId="0" fontId="2" fillId="8" borderId="0" xfId="17" applyFont="1" applyFill="1" applyBorder="1" applyAlignment="1"/>
    <xf numFmtId="0" fontId="2" fillId="8" borderId="8" xfId="17" applyFont="1" applyFill="1" applyBorder="1"/>
    <xf numFmtId="0" fontId="2" fillId="8" borderId="9" xfId="17" applyFont="1" applyFill="1" applyBorder="1"/>
    <xf numFmtId="0" fontId="2" fillId="8" borderId="9" xfId="17" applyFont="1" applyFill="1" applyBorder="1" applyAlignment="1"/>
    <xf numFmtId="0" fontId="7" fillId="8" borderId="3" xfId="17" applyFont="1" applyFill="1" applyBorder="1" applyAlignment="1">
      <alignment horizontal="center" vertical="center" wrapText="1"/>
    </xf>
    <xf numFmtId="0" fontId="7" fillId="8" borderId="10" xfId="17" applyFont="1" applyFill="1" applyBorder="1" applyAlignment="1">
      <alignment horizontal="center" vertical="center" wrapText="1"/>
    </xf>
    <xf numFmtId="164" fontId="2" fillId="8" borderId="0" xfId="18" applyNumberFormat="1" applyFont="1" applyFill="1"/>
    <xf numFmtId="0" fontId="7" fillId="8" borderId="1" xfId="17" applyFont="1" applyFill="1" applyBorder="1" applyAlignment="1">
      <alignment horizontal="left" vertical="center"/>
    </xf>
    <xf numFmtId="3" fontId="7" fillId="8" borderId="1" xfId="17" applyNumberFormat="1" applyFont="1" applyFill="1" applyBorder="1" applyAlignment="1">
      <alignment horizontal="center" wrapText="1"/>
    </xf>
    <xf numFmtId="3" fontId="7" fillId="8" borderId="1" xfId="17" applyNumberFormat="1" applyFont="1" applyFill="1" applyBorder="1" applyAlignment="1">
      <alignment horizontal="center"/>
    </xf>
    <xf numFmtId="0" fontId="7" fillId="8" borderId="1" xfId="17" applyFont="1" applyFill="1" applyBorder="1" applyAlignment="1">
      <alignment vertical="center" wrapText="1"/>
    </xf>
    <xf numFmtId="0" fontId="7" fillId="2" borderId="1" xfId="17" applyFont="1" applyFill="1" applyBorder="1" applyAlignment="1">
      <alignment horizontal="left" vertical="center"/>
    </xf>
    <xf numFmtId="3" fontId="11" fillId="2" borderId="1" xfId="17" applyNumberFormat="1" applyFont="1" applyFill="1" applyBorder="1" applyAlignment="1">
      <alignment horizontal="right" wrapText="1"/>
    </xf>
    <xf numFmtId="3" fontId="11" fillId="2" borderId="1" xfId="17" applyNumberFormat="1" applyFont="1" applyFill="1" applyBorder="1" applyAlignment="1">
      <alignment horizontal="right"/>
    </xf>
    <xf numFmtId="3" fontId="7" fillId="2" borderId="1" xfId="17" applyNumberFormat="1" applyFont="1" applyFill="1" applyBorder="1" applyAlignment="1">
      <alignment horizontal="right"/>
    </xf>
    <xf numFmtId="10" fontId="7" fillId="2" borderId="1" xfId="19" applyNumberFormat="1" applyFont="1" applyFill="1" applyBorder="1" applyAlignment="1">
      <alignment horizontal="right" wrapText="1"/>
    </xf>
    <xf numFmtId="3" fontId="2" fillId="8" borderId="0" xfId="17" applyNumberFormat="1" applyFont="1" applyFill="1"/>
    <xf numFmtId="3" fontId="7" fillId="2" borderId="1" xfId="17" applyNumberFormat="1" applyFont="1" applyFill="1" applyBorder="1" applyAlignment="1">
      <alignment horizontal="right" wrapText="1"/>
    </xf>
    <xf numFmtId="0" fontId="7" fillId="2" borderId="1" xfId="5" applyFont="1" applyFill="1" applyBorder="1" applyAlignment="1">
      <alignment vertical="center" wrapText="1"/>
    </xf>
    <xf numFmtId="0" fontId="2" fillId="2" borderId="0" xfId="17" applyFont="1" applyFill="1"/>
    <xf numFmtId="164" fontId="2" fillId="2" borderId="0" xfId="18" applyNumberFormat="1" applyFont="1" applyFill="1"/>
    <xf numFmtId="0" fontId="7" fillId="10" borderId="1" xfId="17" applyFont="1" applyFill="1" applyBorder="1" applyAlignment="1">
      <alignment vertical="center" wrapText="1"/>
    </xf>
    <xf numFmtId="3" fontId="7" fillId="10" borderId="1" xfId="17" applyNumberFormat="1" applyFont="1" applyFill="1" applyBorder="1" applyAlignment="1">
      <alignment horizontal="right" wrapText="1"/>
    </xf>
    <xf numFmtId="10" fontId="7" fillId="10" borderId="1" xfId="19" applyNumberFormat="1" applyFont="1" applyFill="1" applyBorder="1" applyAlignment="1">
      <alignment horizontal="right" wrapText="1"/>
    </xf>
    <xf numFmtId="3" fontId="7" fillId="11" borderId="1" xfId="17" applyNumberFormat="1" applyFont="1" applyFill="1" applyBorder="1" applyAlignment="1">
      <alignment horizontal="right" wrapText="1"/>
    </xf>
    <xf numFmtId="0" fontId="7" fillId="8" borderId="0" xfId="17" applyFont="1" applyFill="1" applyBorder="1" applyAlignment="1">
      <alignment vertical="center" wrapText="1"/>
    </xf>
    <xf numFmtId="10" fontId="7" fillId="8" borderId="0" xfId="19" applyNumberFormat="1" applyFont="1" applyFill="1" applyBorder="1" applyAlignment="1">
      <alignment horizontal="right" wrapText="1"/>
    </xf>
    <xf numFmtId="3" fontId="7" fillId="8" borderId="0" xfId="17" applyNumberFormat="1" applyFont="1" applyFill="1" applyBorder="1" applyAlignment="1">
      <alignment horizontal="right" wrapText="1"/>
    </xf>
    <xf numFmtId="0" fontId="43" fillId="8" borderId="1" xfId="17" applyFont="1" applyFill="1" applyBorder="1"/>
    <xf numFmtId="165" fontId="45" fillId="8" borderId="1" xfId="19" applyNumberFormat="1" applyFont="1" applyFill="1" applyBorder="1" applyAlignment="1">
      <alignment horizontal="right" wrapText="1"/>
    </xf>
    <xf numFmtId="3" fontId="45" fillId="8" borderId="1" xfId="17" applyNumberFormat="1" applyFont="1" applyFill="1" applyBorder="1" applyAlignment="1">
      <alignment horizontal="right" wrapText="1"/>
    </xf>
    <xf numFmtId="10" fontId="45" fillId="8" borderId="1" xfId="19" applyNumberFormat="1" applyFont="1" applyFill="1" applyBorder="1" applyAlignment="1">
      <alignment horizontal="right" wrapText="1"/>
    </xf>
    <xf numFmtId="10" fontId="8" fillId="8" borderId="0" xfId="19" applyNumberFormat="1" applyFont="1" applyFill="1" applyBorder="1" applyAlignment="1">
      <alignment horizontal="right" wrapText="1"/>
    </xf>
    <xf numFmtId="10" fontId="7" fillId="8" borderId="0" xfId="19" applyNumberFormat="1" applyFont="1" applyFill="1" applyBorder="1" applyAlignment="1">
      <alignment horizontal="right"/>
    </xf>
    <xf numFmtId="0" fontId="32" fillId="8" borderId="0" xfId="17" applyFont="1" applyFill="1"/>
    <xf numFmtId="43" fontId="7" fillId="8" borderId="0" xfId="18" applyFont="1" applyFill="1" applyBorder="1" applyAlignment="1">
      <alignment horizontal="right" wrapText="1"/>
    </xf>
    <xf numFmtId="10" fontId="7" fillId="8" borderId="0" xfId="19" applyNumberFormat="1" applyFont="1" applyFill="1" applyBorder="1"/>
    <xf numFmtId="165" fontId="46" fillId="8" borderId="0" xfId="17" applyNumberFormat="1" applyFont="1" applyFill="1" applyBorder="1"/>
    <xf numFmtId="0" fontId="47" fillId="8" borderId="0" xfId="17" applyFont="1" applyFill="1" applyBorder="1"/>
    <xf numFmtId="0" fontId="48" fillId="8" borderId="0" xfId="15" applyFont="1" applyFill="1" applyBorder="1"/>
    <xf numFmtId="0" fontId="49" fillId="8" borderId="0" xfId="17" applyFont="1" applyFill="1" applyBorder="1"/>
    <xf numFmtId="0" fontId="50" fillId="8" borderId="0" xfId="17" applyFont="1" applyFill="1"/>
    <xf numFmtId="0" fontId="51" fillId="8" borderId="0" xfId="17" applyFont="1" applyFill="1"/>
    <xf numFmtId="0" fontId="23" fillId="8" borderId="0" xfId="17" applyFont="1" applyFill="1"/>
    <xf numFmtId="0" fontId="4" fillId="2" borderId="0" xfId="17" applyFont="1" applyFill="1" applyBorder="1" applyAlignment="1">
      <alignment vertical="center"/>
    </xf>
    <xf numFmtId="0" fontId="2" fillId="2" borderId="0" xfId="17" applyFont="1" applyFill="1" applyBorder="1"/>
    <xf numFmtId="0" fontId="7" fillId="2" borderId="0" xfId="17" applyFont="1" applyFill="1" applyBorder="1"/>
    <xf numFmtId="0" fontId="2" fillId="8" borderId="3" xfId="17" applyFont="1" applyFill="1" applyBorder="1"/>
    <xf numFmtId="0" fontId="7" fillId="8" borderId="12" xfId="17" applyFont="1" applyFill="1" applyBorder="1" applyAlignment="1">
      <alignment horizontal="left" vertical="center"/>
    </xf>
    <xf numFmtId="3" fontId="7" fillId="8" borderId="12" xfId="17" applyNumberFormat="1" applyFont="1" applyFill="1" applyBorder="1" applyAlignment="1">
      <alignment horizontal="center" wrapText="1"/>
    </xf>
    <xf numFmtId="3" fontId="11" fillId="8" borderId="1" xfId="17" applyNumberFormat="1" applyFont="1" applyFill="1" applyBorder="1" applyAlignment="1">
      <alignment horizontal="right" wrapText="1"/>
    </xf>
    <xf numFmtId="3" fontId="7" fillId="8" borderId="1" xfId="17" applyNumberFormat="1" applyFont="1" applyFill="1" applyBorder="1" applyAlignment="1">
      <alignment horizontal="right" wrapText="1"/>
    </xf>
    <xf numFmtId="3" fontId="7" fillId="0" borderId="1" xfId="17" applyNumberFormat="1" applyFont="1" applyFill="1" applyBorder="1" applyAlignment="1">
      <alignment horizontal="right" wrapText="1"/>
    </xf>
    <xf numFmtId="10" fontId="7" fillId="8" borderId="1" xfId="19" applyNumberFormat="1" applyFont="1" applyFill="1" applyBorder="1" applyAlignment="1">
      <alignment horizontal="right" wrapText="1"/>
    </xf>
    <xf numFmtId="0" fontId="7" fillId="8" borderId="1" xfId="5" applyFont="1" applyFill="1" applyBorder="1" applyAlignment="1">
      <alignment vertical="center" wrapText="1"/>
    </xf>
    <xf numFmtId="3" fontId="4" fillId="2" borderId="1" xfId="19" applyNumberFormat="1" applyFont="1" applyFill="1" applyBorder="1" applyAlignment="1">
      <alignment horizontal="right" wrapText="1"/>
    </xf>
    <xf numFmtId="3" fontId="7" fillId="2" borderId="0" xfId="17" applyNumberFormat="1" applyFont="1" applyFill="1" applyBorder="1" applyAlignment="1">
      <alignment horizontal="right" wrapText="1"/>
    </xf>
    <xf numFmtId="165" fontId="45" fillId="8" borderId="1" xfId="19" applyNumberFormat="1" applyFont="1" applyFill="1" applyBorder="1"/>
    <xf numFmtId="165" fontId="45" fillId="0" borderId="1" xfId="19" applyNumberFormat="1" applyFont="1" applyFill="1" applyBorder="1"/>
    <xf numFmtId="10" fontId="45" fillId="0" borderId="1" xfId="19" applyNumberFormat="1" applyFont="1" applyFill="1" applyBorder="1"/>
    <xf numFmtId="10" fontId="7" fillId="8" borderId="0" xfId="19" applyNumberFormat="1" applyFont="1" applyFill="1" applyBorder="1" applyAlignment="1">
      <alignment vertical="center" wrapText="1"/>
    </xf>
    <xf numFmtId="0" fontId="52" fillId="2" borderId="0" xfId="15" applyFont="1" applyFill="1"/>
    <xf numFmtId="0" fontId="52" fillId="8" borderId="0" xfId="15" applyFont="1" applyFill="1"/>
    <xf numFmtId="0" fontId="52" fillId="8" borderId="0" xfId="15" applyFont="1" applyFill="1" applyBorder="1"/>
    <xf numFmtId="0" fontId="52" fillId="8" borderId="0" xfId="17" applyFont="1" applyFill="1" applyBorder="1"/>
    <xf numFmtId="0" fontId="53" fillId="8" borderId="0" xfId="17" applyFont="1" applyFill="1" applyBorder="1" applyAlignment="1">
      <alignment vertical="center"/>
    </xf>
    <xf numFmtId="0" fontId="54" fillId="8" borderId="0" xfId="17" applyFont="1" applyFill="1" applyBorder="1"/>
    <xf numFmtId="0" fontId="55" fillId="8" borderId="0" xfId="17" applyFont="1" applyFill="1" applyBorder="1"/>
    <xf numFmtId="0" fontId="35" fillId="8" borderId="0" xfId="3" applyFont="1" applyFill="1" applyBorder="1"/>
    <xf numFmtId="0" fontId="56" fillId="8" borderId="0" xfId="17" applyFont="1" applyFill="1" applyBorder="1" applyAlignment="1">
      <alignment horizontal="left" vertical="center"/>
    </xf>
    <xf numFmtId="0" fontId="56" fillId="8" borderId="0" xfId="17" applyFont="1" applyFill="1" applyBorder="1"/>
    <xf numFmtId="0" fontId="57" fillId="0" borderId="1" xfId="15" applyFont="1" applyBorder="1"/>
    <xf numFmtId="3" fontId="56" fillId="9" borderId="8" xfId="17" applyNumberFormat="1" applyFont="1" applyFill="1" applyBorder="1" applyAlignment="1">
      <alignment horizontal="center" wrapText="1"/>
    </xf>
    <xf numFmtId="3" fontId="56" fillId="9" borderId="9" xfId="17" applyNumberFormat="1" applyFont="1" applyFill="1" applyBorder="1" applyAlignment="1">
      <alignment horizontal="center" wrapText="1"/>
    </xf>
    <xf numFmtId="3" fontId="56" fillId="9" borderId="10" xfId="17" applyNumberFormat="1" applyFont="1" applyFill="1" applyBorder="1" applyAlignment="1">
      <alignment horizontal="center" wrapText="1"/>
    </xf>
    <xf numFmtId="166" fontId="57" fillId="0" borderId="1" xfId="18" applyNumberFormat="1" applyFont="1" applyFill="1" applyBorder="1" applyAlignment="1">
      <alignment horizontal="center" vertical="center"/>
    </xf>
    <xf numFmtId="3" fontId="53" fillId="8" borderId="12" xfId="17" applyNumberFormat="1" applyFont="1" applyFill="1" applyBorder="1" applyAlignment="1">
      <alignment horizontal="right" wrapText="1"/>
    </xf>
    <xf numFmtId="3" fontId="57" fillId="0" borderId="1" xfId="15" applyNumberFormat="1" applyFont="1" applyBorder="1" applyAlignment="1">
      <alignment horizontal="right"/>
    </xf>
    <xf numFmtId="3" fontId="53" fillId="2" borderId="1" xfId="17" applyNumberFormat="1" applyFont="1" applyFill="1" applyBorder="1" applyAlignment="1">
      <alignment horizontal="right"/>
    </xf>
    <xf numFmtId="3" fontId="53" fillId="8" borderId="1" xfId="17" applyNumberFormat="1" applyFont="1" applyFill="1" applyBorder="1" applyAlignment="1">
      <alignment horizontal="right"/>
    </xf>
    <xf numFmtId="9" fontId="52" fillId="8" borderId="0" xfId="6" applyFont="1" applyFill="1" applyBorder="1" applyAlignment="1"/>
    <xf numFmtId="166" fontId="57" fillId="8" borderId="1" xfId="18" applyNumberFormat="1" applyFont="1" applyFill="1" applyBorder="1" applyAlignment="1">
      <alignment horizontal="center" vertical="center"/>
    </xf>
    <xf numFmtId="0" fontId="52" fillId="8" borderId="0" xfId="15" applyFont="1" applyFill="1" applyBorder="1" applyAlignment="1"/>
    <xf numFmtId="3" fontId="53" fillId="8" borderId="0" xfId="17" applyNumberFormat="1" applyFont="1" applyFill="1" applyBorder="1" applyAlignment="1">
      <alignment horizontal="right" wrapText="1"/>
    </xf>
    <xf numFmtId="1" fontId="52" fillId="8" borderId="0" xfId="15" applyNumberFormat="1" applyFont="1" applyFill="1" applyBorder="1"/>
    <xf numFmtId="0" fontId="52" fillId="8" borderId="0" xfId="15" applyFont="1" applyFill="1" applyAlignment="1"/>
    <xf numFmtId="3" fontId="56" fillId="9" borderId="9" xfId="17" applyNumberFormat="1" applyFont="1" applyFill="1" applyBorder="1" applyAlignment="1">
      <alignment horizontal="center"/>
    </xf>
    <xf numFmtId="3" fontId="56" fillId="9" borderId="10" xfId="17" applyNumberFormat="1" applyFont="1" applyFill="1" applyBorder="1" applyAlignment="1">
      <alignment horizontal="center"/>
    </xf>
    <xf numFmtId="3" fontId="52" fillId="8" borderId="0" xfId="15" applyNumberFormat="1" applyFont="1" applyFill="1" applyBorder="1"/>
    <xf numFmtId="3" fontId="53" fillId="8" borderId="1" xfId="17" applyNumberFormat="1" applyFont="1" applyFill="1" applyBorder="1" applyAlignment="1">
      <alignment horizontal="right" wrapText="1"/>
    </xf>
    <xf numFmtId="165" fontId="53" fillId="0" borderId="1" xfId="19" applyNumberFormat="1" applyFont="1" applyBorder="1" applyAlignment="1">
      <alignment horizontal="right"/>
    </xf>
    <xf numFmtId="165" fontId="53" fillId="2" borderId="1" xfId="19" applyNumberFormat="1" applyFont="1" applyFill="1" applyBorder="1" applyAlignment="1">
      <alignment horizontal="right"/>
    </xf>
    <xf numFmtId="0" fontId="52" fillId="2" borderId="0" xfId="15" applyFont="1" applyFill="1" applyBorder="1"/>
    <xf numFmtId="10" fontId="58" fillId="8" borderId="0" xfId="19" applyNumberFormat="1" applyFont="1" applyFill="1" applyBorder="1" applyAlignment="1">
      <alignment horizontal="right" wrapText="1"/>
    </xf>
    <xf numFmtId="0" fontId="48" fillId="8" borderId="0" xfId="15" applyFont="1" applyFill="1" applyBorder="1" applyAlignment="1">
      <alignment wrapText="1"/>
    </xf>
    <xf numFmtId="0" fontId="48" fillId="2" borderId="0" xfId="15" applyFont="1" applyFill="1" applyBorder="1"/>
    <xf numFmtId="0" fontId="33" fillId="8" borderId="0" xfId="3" applyFont="1" applyFill="1" applyBorder="1"/>
    <xf numFmtId="0" fontId="59" fillId="0" borderId="0" xfId="15" applyFont="1"/>
    <xf numFmtId="0" fontId="60" fillId="8" borderId="0" xfId="15" applyFont="1" applyFill="1" applyBorder="1" applyAlignment="1">
      <alignment horizontal="left"/>
    </xf>
    <xf numFmtId="0" fontId="33" fillId="8" borderId="0" xfId="15" applyFont="1" applyFill="1" applyBorder="1"/>
    <xf numFmtId="0" fontId="61" fillId="8" borderId="0" xfId="17" applyFont="1" applyFill="1" applyBorder="1"/>
    <xf numFmtId="10" fontId="61" fillId="8" borderId="0" xfId="19" applyNumberFormat="1" applyFont="1" applyFill="1" applyBorder="1"/>
    <xf numFmtId="10" fontId="61" fillId="8" borderId="0" xfId="19" applyNumberFormat="1" applyFont="1" applyFill="1"/>
    <xf numFmtId="165" fontId="62" fillId="8" borderId="0" xfId="17" applyNumberFormat="1" applyFont="1" applyFill="1" applyBorder="1"/>
    <xf numFmtId="165" fontId="62" fillId="8" borderId="0" xfId="17" applyNumberFormat="1" applyFont="1" applyFill="1"/>
    <xf numFmtId="0" fontId="63" fillId="8" borderId="0" xfId="15" applyFont="1" applyFill="1"/>
    <xf numFmtId="0" fontId="33" fillId="8" borderId="0" xfId="17" applyFont="1" applyFill="1"/>
    <xf numFmtId="0" fontId="3" fillId="2" borderId="0" xfId="15" applyFill="1"/>
    <xf numFmtId="0" fontId="3" fillId="8" borderId="0" xfId="15" applyFill="1"/>
    <xf numFmtId="0" fontId="3" fillId="8" borderId="0" xfId="15" applyFill="1" applyBorder="1"/>
    <xf numFmtId="0" fontId="3" fillId="8" borderId="0" xfId="17" applyFill="1" applyBorder="1"/>
    <xf numFmtId="0" fontId="3" fillId="8" borderId="0" xfId="17" applyFont="1" applyFill="1" applyBorder="1"/>
    <xf numFmtId="0" fontId="64" fillId="8" borderId="0" xfId="17" applyFont="1" applyFill="1" applyBorder="1"/>
    <xf numFmtId="0" fontId="65" fillId="8" borderId="0" xfId="3" applyFont="1" applyFill="1" applyBorder="1"/>
    <xf numFmtId="0" fontId="66" fillId="8" borderId="0" xfId="17" applyFont="1" applyFill="1" applyBorder="1"/>
    <xf numFmtId="0" fontId="67" fillId="8" borderId="0" xfId="17" applyFont="1" applyFill="1" applyBorder="1"/>
    <xf numFmtId="0" fontId="57" fillId="0" borderId="1" xfId="15" applyFont="1" applyBorder="1" applyAlignment="1">
      <alignment horizontal="left"/>
    </xf>
    <xf numFmtId="0" fontId="3" fillId="2" borderId="0" xfId="15" applyFont="1" applyFill="1" applyBorder="1"/>
    <xf numFmtId="0" fontId="3" fillId="8" borderId="0" xfId="15" applyFill="1" applyBorder="1" applyAlignment="1"/>
    <xf numFmtId="0" fontId="3" fillId="8" borderId="0" xfId="15" applyFill="1" applyAlignment="1">
      <alignment horizontal="left"/>
    </xf>
    <xf numFmtId="0" fontId="3" fillId="8" borderId="0" xfId="15" applyFill="1" applyAlignment="1"/>
    <xf numFmtId="0" fontId="57" fillId="8" borderId="1" xfId="15" applyFont="1" applyFill="1" applyBorder="1" applyAlignment="1">
      <alignment horizontal="left"/>
    </xf>
    <xf numFmtId="0" fontId="3" fillId="8" borderId="0" xfId="15" applyFill="1" applyBorder="1" applyAlignment="1">
      <alignment horizontal="left"/>
    </xf>
    <xf numFmtId="0" fontId="0" fillId="8" borderId="0" xfId="15" applyFont="1" applyFill="1" applyBorder="1"/>
    <xf numFmtId="0" fontId="68" fillId="8" borderId="0" xfId="15" applyFont="1" applyFill="1" applyAlignment="1">
      <alignment horizontal="left"/>
    </xf>
    <xf numFmtId="0" fontId="65" fillId="8" borderId="0" xfId="15" applyFont="1" applyFill="1" applyBorder="1"/>
    <xf numFmtId="0" fontId="69" fillId="8" borderId="0" xfId="17" applyFont="1" applyFill="1" applyBorder="1"/>
    <xf numFmtId="10" fontId="69" fillId="8" borderId="0" xfId="19" applyNumberFormat="1" applyFont="1" applyFill="1" applyBorder="1"/>
    <xf numFmtId="10" fontId="69" fillId="8" borderId="0" xfId="19" applyNumberFormat="1" applyFont="1" applyFill="1"/>
    <xf numFmtId="0" fontId="48" fillId="8" borderId="0" xfId="15" applyFont="1" applyFill="1" applyBorder="1" applyAlignment="1"/>
    <xf numFmtId="0" fontId="70" fillId="8" borderId="0" xfId="17" applyFont="1" applyFill="1" applyBorder="1"/>
    <xf numFmtId="165" fontId="70" fillId="8" borderId="0" xfId="17" applyNumberFormat="1" applyFont="1" applyFill="1" applyBorder="1"/>
    <xf numFmtId="165" fontId="70" fillId="8" borderId="0" xfId="17" applyNumberFormat="1" applyFont="1" applyFill="1"/>
    <xf numFmtId="0" fontId="65" fillId="8" borderId="0" xfId="17" applyFont="1" applyFill="1"/>
    <xf numFmtId="0" fontId="42" fillId="8" borderId="0" xfId="15" applyFont="1" applyFill="1" applyBorder="1"/>
    <xf numFmtId="0" fontId="42" fillId="8" borderId="0" xfId="15" applyFont="1" applyFill="1"/>
    <xf numFmtId="0" fontId="71" fillId="8" borderId="0" xfId="15" applyFont="1" applyFill="1" applyBorder="1"/>
    <xf numFmtId="0" fontId="71" fillId="8" borderId="0" xfId="15" applyFont="1" applyFill="1"/>
    <xf numFmtId="0" fontId="2" fillId="0" borderId="0" xfId="15" applyFont="1" applyFill="1" applyAlignment="1">
      <alignment vertical="center"/>
    </xf>
    <xf numFmtId="0" fontId="2" fillId="2" borderId="0" xfId="15" applyFont="1" applyFill="1" applyAlignment="1">
      <alignment vertical="center"/>
    </xf>
    <xf numFmtId="4" fontId="17" fillId="2" borderId="0" xfId="15" applyNumberFormat="1" applyFont="1" applyFill="1" applyBorder="1" applyAlignment="1">
      <alignment horizontal="center" wrapText="1"/>
    </xf>
    <xf numFmtId="0" fontId="2" fillId="2" borderId="0" xfId="15" applyFont="1" applyFill="1" applyBorder="1" applyAlignment="1">
      <alignment vertical="center"/>
    </xf>
    <xf numFmtId="10" fontId="2" fillId="2" borderId="0" xfId="6" applyNumberFormat="1" applyFont="1" applyFill="1" applyBorder="1" applyAlignment="1">
      <alignment vertical="center"/>
    </xf>
    <xf numFmtId="0" fontId="23" fillId="2" borderId="0" xfId="15" applyFont="1" applyFill="1" applyAlignment="1">
      <alignment vertical="center"/>
    </xf>
    <xf numFmtId="0" fontId="72" fillId="2" borderId="0" xfId="15" applyFont="1" applyFill="1"/>
    <xf numFmtId="0" fontId="2" fillId="2" borderId="0" xfId="15" applyFont="1" applyFill="1"/>
    <xf numFmtId="0" fontId="73" fillId="2" borderId="0" xfId="15" applyFont="1" applyFill="1"/>
    <xf numFmtId="0" fontId="4" fillId="2" borderId="0" xfId="3" applyFont="1" applyFill="1" applyBorder="1" applyAlignment="1">
      <alignment horizontal="left" vertical="center"/>
    </xf>
    <xf numFmtId="0" fontId="22" fillId="2" borderId="0" xfId="15" applyFont="1" applyFill="1" applyBorder="1" applyAlignment="1"/>
    <xf numFmtId="0" fontId="22" fillId="2" borderId="0" xfId="15" applyFont="1" applyFill="1" applyBorder="1" applyAlignment="1">
      <alignment wrapText="1"/>
    </xf>
    <xf numFmtId="0" fontId="73" fillId="2" borderId="0" xfId="15" applyFont="1" applyFill="1" applyBorder="1" applyAlignment="1"/>
    <xf numFmtId="0" fontId="26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vertical="center"/>
    </xf>
    <xf numFmtId="0" fontId="27" fillId="6" borderId="0" xfId="15" applyFont="1" applyFill="1" applyBorder="1" applyAlignment="1">
      <alignment horizontal="center"/>
    </xf>
    <xf numFmtId="3" fontId="17" fillId="7" borderId="0" xfId="15" applyNumberFormat="1" applyFont="1" applyFill="1" applyBorder="1" applyAlignment="1">
      <alignment horizontal="right" wrapText="1"/>
    </xf>
    <xf numFmtId="0" fontId="30" fillId="7" borderId="0" xfId="15" applyFont="1" applyFill="1" applyBorder="1" applyAlignment="1"/>
    <xf numFmtId="3" fontId="11" fillId="7" borderId="0" xfId="15" applyNumberFormat="1" applyFont="1" applyFill="1" applyBorder="1" applyAlignment="1">
      <alignment horizontal="right" wrapText="1"/>
    </xf>
    <xf numFmtId="3" fontId="11" fillId="7" borderId="0" xfId="20" applyNumberFormat="1" applyFont="1" applyFill="1" applyBorder="1" applyAlignment="1">
      <alignment horizontal="right" wrapText="1"/>
    </xf>
    <xf numFmtId="3" fontId="11" fillId="7" borderId="0" xfId="15" applyNumberFormat="1" applyFont="1" applyFill="1" applyBorder="1" applyAlignment="1">
      <alignment vertical="center"/>
    </xf>
    <xf numFmtId="3" fontId="11" fillId="7" borderId="0" xfId="20" applyNumberFormat="1" applyFont="1" applyFill="1" applyBorder="1" applyAlignment="1">
      <alignment vertical="center"/>
    </xf>
    <xf numFmtId="3" fontId="17" fillId="0" borderId="1" xfId="15" applyNumberFormat="1" applyFont="1" applyFill="1" applyBorder="1" applyAlignment="1">
      <alignment horizontal="center"/>
    </xf>
    <xf numFmtId="3" fontId="26" fillId="0" borderId="1" xfId="15" applyNumberFormat="1" applyFont="1" applyFill="1" applyBorder="1" applyAlignment="1">
      <alignment horizontal="center" wrapText="1"/>
    </xf>
    <xf numFmtId="0" fontId="2" fillId="7" borderId="0" xfId="15" applyFont="1" applyFill="1" applyBorder="1" applyAlignment="1"/>
    <xf numFmtId="0" fontId="7" fillId="7" borderId="0" xfId="15" applyFont="1" applyFill="1" applyBorder="1" applyAlignment="1"/>
    <xf numFmtId="3" fontId="4" fillId="7" borderId="0" xfId="20" applyNumberFormat="1" applyFont="1" applyFill="1" applyBorder="1" applyAlignment="1">
      <alignment vertical="center"/>
    </xf>
    <xf numFmtId="3" fontId="4" fillId="7" borderId="0" xfId="20" applyNumberFormat="1" applyFont="1" applyFill="1" applyBorder="1" applyAlignment="1">
      <alignment horizontal="right" wrapText="1"/>
    </xf>
    <xf numFmtId="3" fontId="17" fillId="0" borderId="1" xfId="15" applyNumberFormat="1" applyFont="1" applyFill="1" applyBorder="1" applyAlignment="1">
      <alignment horizontal="center" wrapText="1"/>
    </xf>
    <xf numFmtId="0" fontId="31" fillId="11" borderId="0" xfId="15" applyFont="1" applyFill="1" applyBorder="1"/>
    <xf numFmtId="3" fontId="17" fillId="11" borderId="1" xfId="15" applyNumberFormat="1" applyFont="1" applyFill="1" applyBorder="1" applyAlignment="1">
      <alignment horizontal="center" wrapText="1"/>
    </xf>
    <xf numFmtId="3" fontId="26" fillId="11" borderId="1" xfId="15" applyNumberFormat="1" applyFont="1" applyFill="1" applyBorder="1" applyAlignment="1">
      <alignment horizontal="center" wrapText="1"/>
    </xf>
    <xf numFmtId="0" fontId="2" fillId="2" borderId="0" xfId="15" applyFont="1" applyFill="1" applyBorder="1"/>
    <xf numFmtId="0" fontId="75" fillId="12" borderId="17" xfId="15" applyFont="1" applyFill="1" applyBorder="1"/>
    <xf numFmtId="1" fontId="7" fillId="12" borderId="24" xfId="15" applyNumberFormat="1" applyFont="1" applyFill="1" applyBorder="1" applyAlignment="1">
      <alignment horizontal="center" vertical="center"/>
    </xf>
    <xf numFmtId="1" fontId="7" fillId="12" borderId="25" xfId="15" applyNumberFormat="1" applyFont="1" applyFill="1" applyBorder="1" applyAlignment="1">
      <alignment horizontal="center" vertical="center"/>
    </xf>
    <xf numFmtId="0" fontId="7" fillId="13" borderId="26" xfId="15" applyFont="1" applyFill="1" applyBorder="1"/>
    <xf numFmtId="165" fontId="2" fillId="2" borderId="27" xfId="19" applyNumberFormat="1" applyFont="1" applyFill="1" applyBorder="1" applyAlignment="1">
      <alignment horizontal="center" vertical="center"/>
    </xf>
    <xf numFmtId="165" fontId="2" fillId="2" borderId="28" xfId="19" applyNumberFormat="1" applyFont="1" applyFill="1" applyBorder="1" applyAlignment="1">
      <alignment horizontal="center" vertical="center"/>
    </xf>
    <xf numFmtId="165" fontId="2" fillId="2" borderId="10" xfId="19" applyNumberFormat="1" applyFont="1" applyFill="1" applyBorder="1" applyAlignment="1">
      <alignment horizontal="center" vertical="center"/>
    </xf>
    <xf numFmtId="165" fontId="2" fillId="2" borderId="8" xfId="19" applyNumberFormat="1" applyFont="1" applyFill="1" applyBorder="1" applyAlignment="1">
      <alignment horizontal="center" vertical="center"/>
    </xf>
    <xf numFmtId="10" fontId="27" fillId="13" borderId="29" xfId="19" applyNumberFormat="1" applyFont="1" applyFill="1" applyBorder="1"/>
    <xf numFmtId="0" fontId="7" fillId="13" borderId="21" xfId="15" applyFont="1" applyFill="1" applyBorder="1"/>
    <xf numFmtId="165" fontId="2" fillId="2" borderId="30" xfId="19" applyNumberFormat="1" applyFont="1" applyFill="1" applyBorder="1" applyAlignment="1">
      <alignment horizontal="center" vertical="center"/>
    </xf>
    <xf numFmtId="165" fontId="2" fillId="2" borderId="31" xfId="19" applyNumberFormat="1" applyFont="1" applyFill="1" applyBorder="1" applyAlignment="1">
      <alignment horizontal="center" vertical="center"/>
    </xf>
    <xf numFmtId="165" fontId="2" fillId="2" borderId="32" xfId="19" applyNumberFormat="1" applyFont="1" applyFill="1" applyBorder="1" applyAlignment="1">
      <alignment horizontal="center" vertical="center"/>
    </xf>
    <xf numFmtId="165" fontId="2" fillId="2" borderId="33" xfId="19" applyNumberFormat="1" applyFont="1" applyFill="1" applyBorder="1" applyAlignment="1">
      <alignment horizontal="center" vertical="center"/>
    </xf>
    <xf numFmtId="0" fontId="7" fillId="13" borderId="29" xfId="15" applyFont="1" applyFill="1" applyBorder="1"/>
    <xf numFmtId="165" fontId="2" fillId="2" borderId="34" xfId="19" applyNumberFormat="1" applyFont="1" applyFill="1" applyBorder="1" applyAlignment="1">
      <alignment horizontal="center" vertical="center"/>
    </xf>
    <xf numFmtId="165" fontId="2" fillId="2" borderId="35" xfId="19" applyNumberFormat="1" applyFont="1" applyFill="1" applyBorder="1" applyAlignment="1">
      <alignment horizontal="center" vertical="center"/>
    </xf>
    <xf numFmtId="165" fontId="2" fillId="2" borderId="7" xfId="19" applyNumberFormat="1" applyFont="1" applyFill="1" applyBorder="1" applyAlignment="1">
      <alignment horizontal="center" vertical="center"/>
    </xf>
    <xf numFmtId="165" fontId="2" fillId="2" borderId="5" xfId="19" applyNumberFormat="1" applyFont="1" applyFill="1" applyBorder="1" applyAlignment="1">
      <alignment horizontal="center" vertical="center"/>
    </xf>
    <xf numFmtId="165" fontId="2" fillId="2" borderId="30" xfId="19" applyNumberFormat="1" applyFont="1" applyFill="1" applyBorder="1" applyAlignment="1">
      <alignment horizontal="center"/>
    </xf>
    <xf numFmtId="165" fontId="2" fillId="2" borderId="31" xfId="19" applyNumberFormat="1" applyFont="1" applyFill="1" applyBorder="1" applyAlignment="1">
      <alignment horizontal="center"/>
    </xf>
    <xf numFmtId="165" fontId="2" fillId="2" borderId="32" xfId="19" applyNumberFormat="1" applyFont="1" applyFill="1" applyBorder="1" applyAlignment="1">
      <alignment horizontal="center"/>
    </xf>
    <xf numFmtId="165" fontId="2" fillId="2" borderId="33" xfId="19" applyNumberFormat="1" applyFont="1" applyFill="1" applyBorder="1" applyAlignment="1">
      <alignment horizontal="center"/>
    </xf>
    <xf numFmtId="0" fontId="7" fillId="2" borderId="0" xfId="15" applyFont="1" applyFill="1" applyBorder="1"/>
    <xf numFmtId="3" fontId="31" fillId="2" borderId="0" xfId="15" applyNumberFormat="1" applyFont="1" applyFill="1" applyBorder="1"/>
    <xf numFmtId="10" fontId="2" fillId="2" borderId="0" xfId="19" applyNumberFormat="1" applyFont="1" applyFill="1" applyBorder="1" applyAlignment="1">
      <alignment horizontal="center"/>
    </xf>
    <xf numFmtId="10" fontId="2" fillId="2" borderId="0" xfId="17" applyNumberFormat="1" applyFont="1" applyFill="1" applyBorder="1" applyAlignment="1">
      <alignment horizontal="center"/>
    </xf>
    <xf numFmtId="10" fontId="27" fillId="2" borderId="0" xfId="19" applyNumberFormat="1" applyFont="1" applyFill="1" applyBorder="1" applyAlignment="1">
      <alignment horizontal="center"/>
    </xf>
    <xf numFmtId="10" fontId="7" fillId="2" borderId="0" xfId="17" applyNumberFormat="1" applyFont="1" applyFill="1" applyBorder="1"/>
    <xf numFmtId="0" fontId="4" fillId="2" borderId="0" xfId="17" applyFont="1" applyFill="1" applyBorder="1"/>
    <xf numFmtId="165" fontId="4" fillId="2" borderId="0" xfId="17" applyNumberFormat="1" applyFont="1" applyFill="1" applyBorder="1"/>
    <xf numFmtId="0" fontId="31" fillId="2" borderId="0" xfId="15" applyFont="1" applyFill="1" applyBorder="1"/>
    <xf numFmtId="0" fontId="4" fillId="2" borderId="0" xfId="17" applyFont="1" applyFill="1"/>
    <xf numFmtId="165" fontId="4" fillId="2" borderId="0" xfId="17" applyNumberFormat="1" applyFont="1" applyFill="1"/>
    <xf numFmtId="10" fontId="31" fillId="2" borderId="0" xfId="19" applyNumberFormat="1" applyFont="1" applyFill="1" applyBorder="1" applyAlignment="1">
      <alignment horizontal="center"/>
    </xf>
    <xf numFmtId="0" fontId="49" fillId="2" borderId="0" xfId="17" applyFont="1" applyFill="1" applyBorder="1"/>
    <xf numFmtId="0" fontId="76" fillId="2" borderId="0" xfId="15" applyFont="1" applyFill="1" applyBorder="1"/>
    <xf numFmtId="0" fontId="76" fillId="2" borderId="0" xfId="15" applyFont="1" applyFill="1"/>
    <xf numFmtId="0" fontId="77" fillId="2" borderId="0" xfId="15" applyFont="1" applyFill="1" applyBorder="1"/>
    <xf numFmtId="0" fontId="78" fillId="2" borderId="0" xfId="15" applyFont="1" applyFill="1"/>
    <xf numFmtId="10" fontId="79" fillId="2" borderId="0" xfId="19" applyNumberFormat="1" applyFont="1" applyFill="1" applyAlignment="1">
      <alignment horizontal="center"/>
    </xf>
    <xf numFmtId="0" fontId="80" fillId="11" borderId="17" xfId="15" applyFont="1" applyFill="1" applyBorder="1"/>
    <xf numFmtId="0" fontId="2" fillId="11" borderId="19" xfId="15" applyFont="1" applyFill="1" applyBorder="1"/>
    <xf numFmtId="0" fontId="2" fillId="11" borderId="18" xfId="15" applyFont="1" applyFill="1" applyBorder="1"/>
    <xf numFmtId="3" fontId="30" fillId="2" borderId="0" xfId="15" applyNumberFormat="1" applyFont="1" applyFill="1" applyBorder="1"/>
    <xf numFmtId="10" fontId="79" fillId="2" borderId="0" xfId="19" applyNumberFormat="1" applyFont="1" applyFill="1" applyBorder="1" applyAlignment="1">
      <alignment horizontal="center"/>
    </xf>
    <xf numFmtId="3" fontId="2" fillId="2" borderId="0" xfId="15" applyNumberFormat="1" applyFont="1" applyFill="1" applyBorder="1"/>
    <xf numFmtId="0" fontId="76" fillId="2" borderId="29" xfId="15" applyFont="1" applyFill="1" applyBorder="1"/>
    <xf numFmtId="0" fontId="2" fillId="2" borderId="36" xfId="15" applyFont="1" applyFill="1" applyBorder="1"/>
    <xf numFmtId="0" fontId="30" fillId="11" borderId="29" xfId="15" applyFont="1" applyFill="1" applyBorder="1"/>
    <xf numFmtId="0" fontId="77" fillId="11" borderId="0" xfId="15" applyFont="1" applyFill="1" applyBorder="1"/>
    <xf numFmtId="0" fontId="2" fillId="11" borderId="0" xfId="15" applyFont="1" applyFill="1" applyBorder="1"/>
    <xf numFmtId="0" fontId="2" fillId="11" borderId="36" xfId="15" applyFont="1" applyFill="1" applyBorder="1"/>
    <xf numFmtId="0" fontId="30" fillId="2" borderId="29" xfId="15" applyFont="1" applyFill="1" applyBorder="1"/>
    <xf numFmtId="0" fontId="80" fillId="14" borderId="29" xfId="15" applyFont="1" applyFill="1" applyBorder="1"/>
    <xf numFmtId="0" fontId="77" fillId="14" borderId="0" xfId="15" applyFont="1" applyFill="1" applyBorder="1"/>
    <xf numFmtId="0" fontId="2" fillId="14" borderId="0" xfId="15" applyFont="1" applyFill="1" applyBorder="1"/>
    <xf numFmtId="0" fontId="2" fillId="14" borderId="36" xfId="15" applyFont="1" applyFill="1" applyBorder="1"/>
    <xf numFmtId="0" fontId="31" fillId="2" borderId="29" xfId="15" applyFont="1" applyFill="1" applyBorder="1"/>
    <xf numFmtId="0" fontId="30" fillId="14" borderId="29" xfId="15" applyFont="1" applyFill="1" applyBorder="1"/>
    <xf numFmtId="0" fontId="80" fillId="15" borderId="29" xfId="15" applyFont="1" applyFill="1" applyBorder="1"/>
    <xf numFmtId="0" fontId="77" fillId="15" borderId="0" xfId="15" applyFont="1" applyFill="1" applyBorder="1"/>
    <xf numFmtId="0" fontId="2" fillId="15" borderId="0" xfId="15" applyFont="1" applyFill="1" applyBorder="1"/>
    <xf numFmtId="0" fontId="2" fillId="15" borderId="36" xfId="15" applyFont="1" applyFill="1" applyBorder="1"/>
    <xf numFmtId="0" fontId="30" fillId="15" borderId="29" xfId="15" applyFont="1" applyFill="1" applyBorder="1"/>
    <xf numFmtId="0" fontId="30" fillId="2" borderId="21" xfId="15" applyFont="1" applyFill="1" applyBorder="1"/>
    <xf numFmtId="0" fontId="2" fillId="2" borderId="23" xfId="15" applyFont="1" applyFill="1" applyBorder="1"/>
    <xf numFmtId="0" fontId="2" fillId="2" borderId="22" xfId="15" applyFont="1" applyFill="1" applyBorder="1"/>
    <xf numFmtId="0" fontId="78" fillId="12" borderId="17" xfId="15" applyFont="1" applyFill="1" applyBorder="1"/>
    <xf numFmtId="0" fontId="2" fillId="12" borderId="19" xfId="15" applyFont="1" applyFill="1" applyBorder="1"/>
    <xf numFmtId="0" fontId="2" fillId="12" borderId="18" xfId="15" applyFont="1" applyFill="1" applyBorder="1"/>
    <xf numFmtId="0" fontId="2" fillId="2" borderId="29" xfId="15" applyFont="1" applyFill="1" applyBorder="1"/>
    <xf numFmtId="10" fontId="76" fillId="2" borderId="29" xfId="19" applyNumberFormat="1" applyFont="1" applyFill="1" applyBorder="1"/>
    <xf numFmtId="0" fontId="2" fillId="2" borderId="21" xfId="15" applyFont="1" applyFill="1" applyBorder="1"/>
    <xf numFmtId="0" fontId="2" fillId="0" borderId="0" xfId="15" applyFont="1"/>
    <xf numFmtId="0" fontId="81" fillId="2" borderId="0" xfId="15" applyFont="1" applyFill="1"/>
    <xf numFmtId="0" fontId="19" fillId="2" borderId="0" xfId="15" applyFont="1" applyFill="1"/>
    <xf numFmtId="3" fontId="11" fillId="2" borderId="1" xfId="3" applyNumberFormat="1" applyFont="1" applyFill="1" applyBorder="1" applyAlignment="1">
      <alignment vertical="center"/>
    </xf>
    <xf numFmtId="3" fontId="4" fillId="2" borderId="1" xfId="3" applyNumberFormat="1" applyFont="1" applyFill="1" applyBorder="1" applyAlignment="1">
      <alignment vertical="center"/>
    </xf>
    <xf numFmtId="3" fontId="11" fillId="7" borderId="0" xfId="3" applyNumberFormat="1" applyFont="1" applyFill="1" applyBorder="1" applyAlignment="1">
      <alignment vertical="center"/>
    </xf>
    <xf numFmtId="4" fontId="11" fillId="2" borderId="1" xfId="3" applyNumberFormat="1" applyFont="1" applyFill="1" applyBorder="1" applyAlignment="1">
      <alignment vertical="center"/>
    </xf>
    <xf numFmtId="4" fontId="4" fillId="2" borderId="1" xfId="3" applyNumberFormat="1" applyFont="1" applyFill="1" applyBorder="1" applyAlignment="1">
      <alignment vertical="center"/>
    </xf>
    <xf numFmtId="10" fontId="11" fillId="2" borderId="1" xfId="6" applyNumberFormat="1" applyFont="1" applyFill="1" applyBorder="1" applyAlignment="1">
      <alignment vertical="center"/>
    </xf>
    <xf numFmtId="165" fontId="11" fillId="2" borderId="1" xfId="6" applyNumberFormat="1" applyFont="1" applyFill="1" applyBorder="1" applyAlignment="1">
      <alignment vertical="center"/>
    </xf>
    <xf numFmtId="165" fontId="4" fillId="2" borderId="1" xfId="6" applyNumberFormat="1" applyFont="1" applyFill="1" applyBorder="1" applyAlignment="1">
      <alignment vertical="center"/>
    </xf>
    <xf numFmtId="0" fontId="15" fillId="2" borderId="0" xfId="15" applyFont="1" applyFill="1"/>
    <xf numFmtId="0" fontId="15" fillId="2" borderId="0" xfId="3" applyFont="1" applyFill="1" applyBorder="1"/>
    <xf numFmtId="3" fontId="15" fillId="2" borderId="0" xfId="3" applyNumberFormat="1" applyFont="1" applyFill="1" applyBorder="1"/>
    <xf numFmtId="165" fontId="15" fillId="2" borderId="0" xfId="19" applyNumberFormat="1" applyFont="1" applyFill="1" applyBorder="1" applyAlignment="1">
      <alignment horizontal="right" wrapText="1"/>
    </xf>
    <xf numFmtId="165" fontId="8" fillId="2" borderId="0" xfId="3" applyNumberFormat="1" applyFont="1" applyFill="1" applyBorder="1"/>
    <xf numFmtId="3" fontId="2" fillId="2" borderId="0" xfId="15" applyNumberFormat="1" applyFont="1" applyFill="1"/>
    <xf numFmtId="10" fontId="14" fillId="2" borderId="0" xfId="2" applyNumberFormat="1" applyFont="1" applyFill="1" applyBorder="1" applyAlignment="1">
      <alignment horizontal="right" wrapText="1"/>
    </xf>
    <xf numFmtId="3" fontId="14" fillId="2" borderId="0" xfId="0" applyNumberFormat="1" applyFont="1" applyFill="1" applyBorder="1" applyAlignment="1">
      <alignment horizontal="right" wrapText="1"/>
    </xf>
    <xf numFmtId="3" fontId="2" fillId="2" borderId="0" xfId="0" applyNumberFormat="1" applyFont="1" applyFill="1" applyAlignment="1"/>
    <xf numFmtId="3" fontId="4" fillId="2" borderId="0" xfId="3" applyNumberFormat="1" applyFont="1" applyFill="1" applyBorder="1"/>
    <xf numFmtId="3" fontId="17" fillId="2" borderId="0" xfId="0" applyNumberFormat="1" applyFont="1" applyFill="1" applyBorder="1" applyAlignment="1">
      <alignment horizontal="right" wrapText="1"/>
    </xf>
    <xf numFmtId="10" fontId="18" fillId="2" borderId="0" xfId="2" applyNumberFormat="1" applyFont="1" applyFill="1" applyBorder="1"/>
    <xf numFmtId="3" fontId="17" fillId="2" borderId="0" xfId="7" applyNumberFormat="1" applyFont="1" applyFill="1" applyBorder="1" applyAlignment="1">
      <alignment horizontal="right" wrapText="1"/>
    </xf>
    <xf numFmtId="0" fontId="13" fillId="2" borderId="0" xfId="3" applyFont="1" applyFill="1" applyBorder="1"/>
    <xf numFmtId="10" fontId="7" fillId="2" borderId="0" xfId="2" applyNumberFormat="1" applyFont="1" applyFill="1" applyBorder="1"/>
    <xf numFmtId="10" fontId="7" fillId="2" borderId="0" xfId="2" applyNumberFormat="1" applyFont="1" applyFill="1" applyBorder="1" applyAlignment="1">
      <alignment horizontal="right" wrapText="1"/>
    </xf>
    <xf numFmtId="10" fontId="7" fillId="2" borderId="0" xfId="2" applyNumberFormat="1" applyFont="1" applyFill="1" applyBorder="1" applyAlignment="1">
      <alignment horizontal="center"/>
    </xf>
    <xf numFmtId="9" fontId="7" fillId="2" borderId="0" xfId="2" applyFont="1" applyFill="1" applyBorder="1" applyAlignment="1">
      <alignment horizontal="right" wrapText="1"/>
    </xf>
    <xf numFmtId="3" fontId="7" fillId="2" borderId="0" xfId="0" applyNumberFormat="1" applyFont="1" applyFill="1" applyBorder="1" applyAlignment="1">
      <alignment horizontal="right" wrapText="1"/>
    </xf>
    <xf numFmtId="3" fontId="7" fillId="2" borderId="0" xfId="3" applyNumberFormat="1" applyFont="1" applyFill="1" applyBorder="1"/>
    <xf numFmtId="0" fontId="7" fillId="2" borderId="0" xfId="5" applyFont="1" applyFill="1" applyBorder="1" applyAlignment="1">
      <alignment vertical="center" wrapText="1"/>
    </xf>
    <xf numFmtId="165" fontId="15" fillId="2" borderId="0" xfId="6" applyNumberFormat="1" applyFont="1" applyFill="1" applyBorder="1" applyAlignment="1">
      <alignment horizontal="right" wrapText="1"/>
    </xf>
    <xf numFmtId="0" fontId="16" fillId="2" borderId="0" xfId="0" applyFont="1" applyFill="1" applyBorder="1" applyAlignment="1"/>
    <xf numFmtId="0" fontId="0" fillId="2" borderId="0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165" fontId="4" fillId="2" borderId="1" xfId="2" applyNumberFormat="1" applyFont="1" applyFill="1" applyBorder="1" applyAlignment="1">
      <alignment horizontal="center" vertical="center"/>
    </xf>
    <xf numFmtId="165" fontId="4" fillId="2" borderId="0" xfId="2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/>
    <xf numFmtId="0" fontId="20" fillId="2" borderId="0" xfId="0" applyFont="1" applyFill="1" applyAlignment="1"/>
    <xf numFmtId="0" fontId="4" fillId="2" borderId="1" xfId="0" applyFont="1" applyFill="1" applyBorder="1" applyAlignment="1">
      <alignment horizontal="center"/>
    </xf>
    <xf numFmtId="165" fontId="4" fillId="2" borderId="1" xfId="2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5" fontId="4" fillId="2" borderId="1" xfId="2" applyNumberFormat="1" applyFont="1" applyFill="1" applyBorder="1" applyAlignment="1">
      <alignment horizontal="center" wrapText="1"/>
    </xf>
    <xf numFmtId="165" fontId="4" fillId="2" borderId="0" xfId="2" applyNumberFormat="1" applyFont="1" applyFill="1" applyBorder="1" applyAlignment="1">
      <alignment horizontal="right" wrapText="1"/>
    </xf>
    <xf numFmtId="0" fontId="2" fillId="2" borderId="0" xfId="0" applyFont="1" applyFill="1">
      <alignment vertical="center"/>
    </xf>
    <xf numFmtId="0" fontId="21" fillId="2" borderId="0" xfId="3" applyFont="1" applyFill="1" applyBorder="1" applyAlignment="1">
      <alignment vertical="center"/>
    </xf>
    <xf numFmtId="0" fontId="19" fillId="2" borderId="0" xfId="3" applyFont="1" applyFill="1" applyBorder="1"/>
    <xf numFmtId="0" fontId="23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32" fillId="2" borderId="0" xfId="3" applyFont="1" applyFill="1" applyBorder="1"/>
    <xf numFmtId="3" fontId="2" fillId="2" borderId="0" xfId="0" applyNumberFormat="1" applyFont="1" applyFill="1">
      <alignment vertical="center"/>
    </xf>
    <xf numFmtId="0" fontId="22" fillId="2" borderId="0" xfId="3" applyFont="1" applyFill="1" applyBorder="1" applyAlignment="1">
      <alignment vertical="center"/>
    </xf>
    <xf numFmtId="0" fontId="19" fillId="2" borderId="0" xfId="3" applyFont="1" applyFill="1" applyBorder="1" applyAlignment="1">
      <alignment vertical="center"/>
    </xf>
    <xf numFmtId="0" fontId="37" fillId="2" borderId="0" xfId="3" applyFont="1" applyFill="1" applyBorder="1" applyAlignment="1">
      <alignment horizontal="center" vertical="center"/>
    </xf>
    <xf numFmtId="3" fontId="16" fillId="2" borderId="0" xfId="0" applyNumberFormat="1" applyFont="1" applyFill="1" applyBorder="1" applyAlignment="1"/>
    <xf numFmtId="3" fontId="2" fillId="2" borderId="0" xfId="0" applyNumberFormat="1" applyFont="1" applyFill="1" applyBorder="1" applyAlignment="1"/>
    <xf numFmtId="0" fontId="36" fillId="2" borderId="0" xfId="3" applyFont="1" applyFill="1" applyBorder="1" applyAlignment="1">
      <alignment vertical="center"/>
    </xf>
    <xf numFmtId="0" fontId="22" fillId="2" borderId="0" xfId="17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8" fillId="2" borderId="0" xfId="3" applyFont="1" applyFill="1" applyBorder="1" applyAlignment="1"/>
    <xf numFmtId="0" fontId="7" fillId="2" borderId="0" xfId="0" applyNumberFormat="1" applyFont="1" applyFill="1" applyBorder="1">
      <alignment vertical="center"/>
    </xf>
    <xf numFmtId="0" fontId="74" fillId="2" borderId="0" xfId="15" applyFont="1" applyFill="1" applyBorder="1" applyAlignment="1">
      <alignment horizontal="left" vertical="center" wrapText="1"/>
    </xf>
    <xf numFmtId="0" fontId="26" fillId="6" borderId="0" xfId="3" applyFont="1" applyFill="1" applyBorder="1" applyAlignment="1">
      <alignment horizontal="left" vertical="center" wrapText="1"/>
    </xf>
    <xf numFmtId="0" fontId="7" fillId="2" borderId="16" xfId="15" applyFont="1" applyFill="1" applyBorder="1" applyAlignment="1">
      <alignment horizontal="center" vertical="center" wrapText="1"/>
    </xf>
    <xf numFmtId="0" fontId="7" fillId="2" borderId="20" xfId="15" applyFont="1" applyFill="1" applyBorder="1" applyAlignment="1">
      <alignment horizontal="center" vertical="center" wrapText="1"/>
    </xf>
    <xf numFmtId="0" fontId="7" fillId="2" borderId="17" xfId="15" applyFont="1" applyFill="1" applyBorder="1" applyAlignment="1">
      <alignment horizontal="center" vertical="center"/>
    </xf>
    <xf numFmtId="0" fontId="7" fillId="2" borderId="18" xfId="15" applyFont="1" applyFill="1" applyBorder="1" applyAlignment="1">
      <alignment horizontal="center" vertical="center"/>
    </xf>
    <xf numFmtId="0" fontId="7" fillId="2" borderId="21" xfId="15" applyFont="1" applyFill="1" applyBorder="1" applyAlignment="1">
      <alignment horizontal="center" vertical="center"/>
    </xf>
    <xf numFmtId="0" fontId="7" fillId="2" borderId="22" xfId="15" applyFont="1" applyFill="1" applyBorder="1" applyAlignment="1">
      <alignment horizontal="center" vertical="center"/>
    </xf>
    <xf numFmtId="0" fontId="7" fillId="2" borderId="19" xfId="15" applyFont="1" applyFill="1" applyBorder="1" applyAlignment="1">
      <alignment horizontal="center" vertical="center"/>
    </xf>
    <xf numFmtId="0" fontId="7" fillId="2" borderId="23" xfId="15" applyFont="1" applyFill="1" applyBorder="1" applyAlignment="1">
      <alignment horizontal="center" vertical="center"/>
    </xf>
    <xf numFmtId="0" fontId="13" fillId="5" borderId="2" xfId="9" applyFont="1" applyFill="1" applyBorder="1" applyAlignment="1">
      <alignment horizontal="center"/>
    </xf>
    <xf numFmtId="0" fontId="13" fillId="5" borderId="3" xfId="9" applyFont="1" applyFill="1" applyBorder="1" applyAlignment="1">
      <alignment horizontal="center"/>
    </xf>
    <xf numFmtId="0" fontId="13" fillId="5" borderId="4" xfId="9" applyFont="1" applyFill="1" applyBorder="1" applyAlignment="1">
      <alignment horizontal="center"/>
    </xf>
    <xf numFmtId="0" fontId="13" fillId="5" borderId="5" xfId="8" applyFont="1" applyFill="1" applyBorder="1" applyAlignment="1">
      <alignment horizontal="center"/>
    </xf>
    <xf numFmtId="0" fontId="13" fillId="5" borderId="6" xfId="8" applyFont="1" applyFill="1" applyBorder="1" applyAlignment="1">
      <alignment horizontal="center"/>
    </xf>
    <xf numFmtId="0" fontId="13" fillId="5" borderId="7" xfId="8" applyFont="1" applyFill="1" applyBorder="1" applyAlignment="1">
      <alignment horizontal="center"/>
    </xf>
    <xf numFmtId="0" fontId="7" fillId="5" borderId="9" xfId="8" applyFont="1" applyFill="1" applyBorder="1" applyAlignment="1">
      <alignment horizontal="center" vertical="center"/>
    </xf>
    <xf numFmtId="0" fontId="7" fillId="5" borderId="10" xfId="8" applyFont="1" applyFill="1" applyBorder="1" applyAlignment="1">
      <alignment horizontal="center" vertical="center"/>
    </xf>
    <xf numFmtId="0" fontId="7" fillId="5" borderId="8" xfId="8" applyFont="1" applyFill="1" applyBorder="1" applyAlignment="1">
      <alignment horizontal="center" vertical="center"/>
    </xf>
    <xf numFmtId="0" fontId="7" fillId="5" borderId="2" xfId="8" applyFont="1" applyFill="1" applyBorder="1" applyAlignment="1">
      <alignment horizontal="center" vertical="center"/>
    </xf>
    <xf numFmtId="0" fontId="7" fillId="5" borderId="5" xfId="8" applyFont="1" applyFill="1" applyBorder="1" applyAlignment="1">
      <alignment horizontal="center" vertical="center"/>
    </xf>
    <xf numFmtId="0" fontId="7" fillId="5" borderId="11" xfId="8" applyFont="1" applyFill="1" applyBorder="1" applyAlignment="1">
      <alignment horizontal="center" vertical="center"/>
    </xf>
    <xf numFmtId="0" fontId="7" fillId="5" borderId="12" xfId="8" applyFont="1" applyFill="1" applyBorder="1" applyAlignment="1">
      <alignment horizontal="center" vertical="center"/>
    </xf>
    <xf numFmtId="0" fontId="7" fillId="5" borderId="4" xfId="8" applyFont="1" applyFill="1" applyBorder="1" applyAlignment="1">
      <alignment horizontal="center" wrapText="1"/>
    </xf>
    <xf numFmtId="0" fontId="7" fillId="5" borderId="7" xfId="8" applyFont="1" applyFill="1" applyBorder="1" applyAlignment="1">
      <alignment wrapText="1"/>
    </xf>
    <xf numFmtId="0" fontId="7" fillId="5" borderId="5" xfId="8" applyFont="1" applyFill="1" applyBorder="1" applyAlignment="1">
      <alignment horizontal="center"/>
    </xf>
    <xf numFmtId="0" fontId="7" fillId="5" borderId="6" xfId="8" applyFont="1" applyFill="1" applyBorder="1" applyAlignment="1">
      <alignment horizontal="center"/>
    </xf>
    <xf numFmtId="0" fontId="7" fillId="5" borderId="0" xfId="8" applyFont="1" applyFill="1" applyBorder="1" applyAlignment="1">
      <alignment horizontal="center"/>
    </xf>
    <xf numFmtId="0" fontId="7" fillId="5" borderId="13" xfId="8" applyFont="1" applyFill="1" applyBorder="1" applyAlignment="1">
      <alignment horizontal="center"/>
    </xf>
    <xf numFmtId="0" fontId="22" fillId="2" borderId="0" xfId="3" applyFont="1" applyFill="1" applyBorder="1" applyAlignment="1">
      <alignment horizontal="center" wrapText="1"/>
    </xf>
    <xf numFmtId="0" fontId="2" fillId="2" borderId="0" xfId="3" applyFont="1" applyFill="1" applyBorder="1" applyAlignment="1">
      <alignment horizontal="center" wrapText="1"/>
    </xf>
    <xf numFmtId="0" fontId="22" fillId="2" borderId="0" xfId="3" applyFont="1" applyFill="1" applyBorder="1" applyAlignment="1">
      <alignment horizontal="left" vertical="center"/>
    </xf>
    <xf numFmtId="0" fontId="36" fillId="2" borderId="0" xfId="3" applyFont="1" applyFill="1" applyBorder="1" applyAlignment="1">
      <alignment horizontal="left" vertical="center"/>
    </xf>
    <xf numFmtId="0" fontId="4" fillId="7" borderId="0" xfId="3" applyFont="1" applyFill="1" applyBorder="1" applyAlignment="1">
      <alignment horizontal="left" vertical="center" wrapText="1" indent="3"/>
    </xf>
    <xf numFmtId="0" fontId="2" fillId="0" borderId="0" xfId="0" applyFont="1" applyAlignment="1">
      <alignment horizontal="left" vertical="center" indent="3"/>
    </xf>
  </cellXfs>
  <cellStyles count="21">
    <cellStyle name="Comma" xfId="1" builtinId="3"/>
    <cellStyle name="Comma 2" xfId="18" xr:uid="{53C8A945-D953-4D79-A670-275A1EF458C3}"/>
    <cellStyle name="Normal" xfId="0" builtinId="0"/>
    <cellStyle name="Normal 10" xfId="8" xr:uid="{113FEA04-6B7F-4C14-A714-B71456523677}"/>
    <cellStyle name="Normal 10 2" xfId="9" xr:uid="{1C7DB722-C85A-4155-A046-AE227B38F82F}"/>
    <cellStyle name="Normal 11" xfId="4" xr:uid="{5689660D-8E7A-40C6-9834-7B887CBFB807}"/>
    <cellStyle name="Normal 14" xfId="15" xr:uid="{D90A8AB1-01E3-4EBF-8C5C-E5C75B53A304}"/>
    <cellStyle name="Normal 2 10" xfId="3" xr:uid="{A3C6AFFC-937C-442C-9D20-CAA81EBBEA7C}"/>
    <cellStyle name="Normal 2 2" xfId="17" xr:uid="{8102DA97-36B2-45EF-B6C5-40F0DE917DA4}"/>
    <cellStyle name="Normal 2 3" xfId="5" xr:uid="{05A2856C-FB25-4D97-BF34-3247718732FE}"/>
    <cellStyle name="Normal 3 2" xfId="7" xr:uid="{4C3CD16C-732B-4689-B7AC-4C79AAA75655}"/>
    <cellStyle name="Normal 4" xfId="14" xr:uid="{F3C9DF88-3CDC-479A-811E-82EB0A2D8715}"/>
    <cellStyle name="Normal 5" xfId="11" xr:uid="{4F893143-E04B-4082-A14A-FBB55911D592}"/>
    <cellStyle name="Normal 6" xfId="16" xr:uid="{B9E21EFC-3717-4196-8DFA-F374F8C4513D}"/>
    <cellStyle name="Normal 7" xfId="12" xr:uid="{1D462972-BBCC-41F1-99CC-A5DFE4543FBA}"/>
    <cellStyle name="Normal 8" xfId="20" xr:uid="{BF57F374-FBB7-4080-946F-875B2D1B572F}"/>
    <cellStyle name="Normal 9" xfId="13" xr:uid="{3B0DA5A6-B448-41FF-94CC-911B7AE0E826}"/>
    <cellStyle name="Percent" xfId="2" builtinId="5"/>
    <cellStyle name="Percent 2" xfId="6" xr:uid="{7FEC2CCC-8B3C-4158-B210-4E2B16F571F4}"/>
    <cellStyle name="Percent 2 10" xfId="10" xr:uid="{141CF731-8AB9-46D4-B718-FEF46FB85B61}"/>
    <cellStyle name="Percent 2 2" xfId="19" xr:uid="{D250CA9F-AF4D-4152-B95E-604EDBA1D1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185738</xdr:colOff>
      <xdr:row>4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DDF472C-2B49-45E9-84D4-3B87E95F7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1013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1500188</xdr:colOff>
      <xdr:row>0</xdr:row>
      <xdr:rowOff>138113</xdr:rowOff>
    </xdr:from>
    <xdr:to>
      <xdr:col>1</xdr:col>
      <xdr:colOff>2009775</xdr:colOff>
      <xdr:row>3</xdr:row>
      <xdr:rowOff>57150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5285211-BFD3-4EA0-A630-8E5309507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1" y="138113"/>
          <a:ext cx="509587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57</xdr:row>
      <xdr:rowOff>100013</xdr:rowOff>
    </xdr:from>
    <xdr:to>
      <xdr:col>4</xdr:col>
      <xdr:colOff>223838</xdr:colOff>
      <xdr:row>61</xdr:row>
      <xdr:rowOff>19050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A999A9C0-3651-4266-AA6A-B1796585F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77463"/>
          <a:ext cx="4948238" cy="642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1509713</xdr:colOff>
      <xdr:row>58</xdr:row>
      <xdr:rowOff>19050</xdr:rowOff>
    </xdr:from>
    <xdr:to>
      <xdr:col>1</xdr:col>
      <xdr:colOff>2038350</xdr:colOff>
      <xdr:row>60</xdr:row>
      <xdr:rowOff>38100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9F122CC-6837-4A21-A359-842D77E98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6" y="10277475"/>
          <a:ext cx="528637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147638</xdr:rowOff>
    </xdr:from>
    <xdr:to>
      <xdr:col>7</xdr:col>
      <xdr:colOff>419100</xdr:colOff>
      <xdr:row>4</xdr:row>
      <xdr:rowOff>57150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DAA1F5-CB10-46CE-82B7-3EE336FBC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638"/>
          <a:ext cx="6315075" cy="576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2195513</xdr:colOff>
      <xdr:row>1</xdr:row>
      <xdr:rowOff>28575</xdr:rowOff>
    </xdr:from>
    <xdr:to>
      <xdr:col>3</xdr:col>
      <xdr:colOff>338138</xdr:colOff>
      <xdr:row>3</xdr:row>
      <xdr:rowOff>157163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6B14579-45F1-4074-BAAC-392EA35F7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6" y="195263"/>
          <a:ext cx="652462" cy="461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147638</xdr:rowOff>
    </xdr:from>
    <xdr:to>
      <xdr:col>5</xdr:col>
      <xdr:colOff>19050</xdr:colOff>
      <xdr:row>4</xdr:row>
      <xdr:rowOff>57150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5C883DB-6B4E-4F03-8D2D-5EC07ABC7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638"/>
          <a:ext cx="6015038" cy="576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2047875</xdr:colOff>
      <xdr:row>1</xdr:row>
      <xdr:rowOff>9525</xdr:rowOff>
    </xdr:from>
    <xdr:to>
      <xdr:col>2</xdr:col>
      <xdr:colOff>2733675</xdr:colOff>
      <xdr:row>3</xdr:row>
      <xdr:rowOff>138113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7E7D576-2887-4EDB-B390-62007377C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1763" y="176213"/>
          <a:ext cx="685800" cy="461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166688</xdr:rowOff>
    </xdr:from>
    <xdr:to>
      <xdr:col>6</xdr:col>
      <xdr:colOff>123825</xdr:colOff>
      <xdr:row>4</xdr:row>
      <xdr:rowOff>38100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0EE9C25-7BAC-4689-9129-AE3F19424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8"/>
          <a:ext cx="5038725" cy="538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419100</xdr:colOff>
      <xdr:row>1</xdr:row>
      <xdr:rowOff>100013</xdr:rowOff>
    </xdr:from>
    <xdr:to>
      <xdr:col>3</xdr:col>
      <xdr:colOff>204788</xdr:colOff>
      <xdr:row>1</xdr:row>
      <xdr:rowOff>100013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44CB641-1908-48D7-8C08-583B0B76C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2213" y="266701"/>
          <a:ext cx="47148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37</xdr:row>
      <xdr:rowOff>119063</xdr:rowOff>
    </xdr:from>
    <xdr:to>
      <xdr:col>6</xdr:col>
      <xdr:colOff>195263</xdr:colOff>
      <xdr:row>40</xdr:row>
      <xdr:rowOff>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97A42C56-681C-4BE4-AB31-4ADDBE762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910263"/>
          <a:ext cx="5100638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500063</xdr:colOff>
      <xdr:row>37</xdr:row>
      <xdr:rowOff>128588</xdr:rowOff>
    </xdr:from>
    <xdr:to>
      <xdr:col>3</xdr:col>
      <xdr:colOff>304800</xdr:colOff>
      <xdr:row>37</xdr:row>
      <xdr:rowOff>128588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A6C7D13-138A-4CF4-ACAF-5F1A7A7F6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6" y="5919788"/>
          <a:ext cx="4905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214313</xdr:colOff>
      <xdr:row>1</xdr:row>
      <xdr:rowOff>47625</xdr:rowOff>
    </xdr:from>
    <xdr:to>
      <xdr:col>2</xdr:col>
      <xdr:colOff>623888</xdr:colOff>
      <xdr:row>3</xdr:row>
      <xdr:rowOff>119063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A734EC5F-28DF-484F-9AB0-C347290A3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6" y="214313"/>
          <a:ext cx="409575" cy="40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37</xdr:row>
      <xdr:rowOff>147638</xdr:rowOff>
    </xdr:from>
    <xdr:to>
      <xdr:col>3</xdr:col>
      <xdr:colOff>9525</xdr:colOff>
      <xdr:row>40</xdr:row>
      <xdr:rowOff>47626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1AB68D02-CA62-4F0B-AABC-6CFDA7E7B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863" y="5938838"/>
          <a:ext cx="4095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123825</xdr:colOff>
      <xdr:row>4</xdr:row>
      <xdr:rowOff>152400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CE35211-0A27-4476-BFB1-07176B45A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54578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2019300</xdr:colOff>
      <xdr:row>1</xdr:row>
      <xdr:rowOff>123825</xdr:rowOff>
    </xdr:from>
    <xdr:to>
      <xdr:col>2</xdr:col>
      <xdr:colOff>266700</xdr:colOff>
      <xdr:row>4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D39F01C-31BB-42CF-8CFA-D2195508C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0788" y="285750"/>
          <a:ext cx="4095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19050</xdr:rowOff>
    </xdr:from>
    <xdr:to>
      <xdr:col>7</xdr:col>
      <xdr:colOff>195263</xdr:colOff>
      <xdr:row>4</xdr:row>
      <xdr:rowOff>100013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D16A70C-B43C-4350-B99E-5F8CE3984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5738"/>
          <a:ext cx="5729288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1685925</xdr:colOff>
      <xdr:row>1</xdr:row>
      <xdr:rowOff>19050</xdr:rowOff>
    </xdr:from>
    <xdr:to>
      <xdr:col>2</xdr:col>
      <xdr:colOff>1685925</xdr:colOff>
      <xdr:row>3</xdr:row>
      <xdr:rowOff>147638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D4920CA-F9BF-4346-93CE-4B1A341FD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185738"/>
          <a:ext cx="0" cy="461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90488</xdr:colOff>
      <xdr:row>1</xdr:row>
      <xdr:rowOff>38100</xdr:rowOff>
    </xdr:from>
    <xdr:to>
      <xdr:col>3</xdr:col>
      <xdr:colOff>714375</xdr:colOff>
      <xdr:row>4</xdr:row>
      <xdr:rowOff>90488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977CB1C1-46FF-4BD0-9382-C21F0302B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9838" y="204788"/>
          <a:ext cx="623887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5</xdr:col>
      <xdr:colOff>814388</xdr:colOff>
      <xdr:row>3</xdr:row>
      <xdr:rowOff>138113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128A5E1-0162-4BED-81F6-098CD2D47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5476876" cy="581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214313</xdr:colOff>
      <xdr:row>0</xdr:row>
      <xdr:rowOff>100013</xdr:rowOff>
    </xdr:from>
    <xdr:to>
      <xdr:col>2</xdr:col>
      <xdr:colOff>714375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883E00-8067-4C32-8CB1-817444567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1" y="100013"/>
          <a:ext cx="500062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61913</xdr:colOff>
      <xdr:row>1</xdr:row>
      <xdr:rowOff>66675</xdr:rowOff>
    </xdr:from>
    <xdr:to>
      <xdr:col>6</xdr:col>
      <xdr:colOff>404813</xdr:colOff>
      <xdr:row>4</xdr:row>
      <xdr:rowOff>147638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93329FF-4F2C-4011-A1C9-BD2203D66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3" y="233363"/>
          <a:ext cx="56007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295275</xdr:colOff>
      <xdr:row>1</xdr:row>
      <xdr:rowOff>119063</xdr:rowOff>
    </xdr:from>
    <xdr:to>
      <xdr:col>3</xdr:col>
      <xdr:colOff>128588</xdr:colOff>
      <xdr:row>4</xdr:row>
      <xdr:rowOff>76200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C435730-2C45-432A-A85A-EDBCB4672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9363" y="285751"/>
          <a:ext cx="552450" cy="45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42</xdr:row>
      <xdr:rowOff>28575</xdr:rowOff>
    </xdr:from>
    <xdr:to>
      <xdr:col>6</xdr:col>
      <xdr:colOff>538163</xdr:colOff>
      <xdr:row>46</xdr:row>
      <xdr:rowOff>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B5D13CEA-2A09-41EB-9CCD-8050B1607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05738"/>
          <a:ext cx="5767388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419100</xdr:colOff>
      <xdr:row>42</xdr:row>
      <xdr:rowOff>109538</xdr:rowOff>
    </xdr:from>
    <xdr:to>
      <xdr:col>3</xdr:col>
      <xdr:colOff>161925</xdr:colOff>
      <xdr:row>45</xdr:row>
      <xdr:rowOff>66675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411F2874-4558-4371-A7CE-6F37E09D9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3188" y="7886701"/>
          <a:ext cx="461962" cy="45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147638</xdr:rowOff>
    </xdr:from>
    <xdr:to>
      <xdr:col>6</xdr:col>
      <xdr:colOff>604838</xdr:colOff>
      <xdr:row>3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B478223-5EEA-4623-90EB-290D9352B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47638"/>
          <a:ext cx="5453063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1614488</xdr:colOff>
      <xdr:row>1</xdr:row>
      <xdr:rowOff>19050</xdr:rowOff>
    </xdr:from>
    <xdr:to>
      <xdr:col>3</xdr:col>
      <xdr:colOff>447675</xdr:colOff>
      <xdr:row>3</xdr:row>
      <xdr:rowOff>66675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3D55C5C-44C5-4195-9EB2-6D4B0BEBA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1" y="185738"/>
          <a:ext cx="54768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7</xdr:col>
      <xdr:colOff>500063</xdr:colOff>
      <xdr:row>4</xdr:row>
      <xdr:rowOff>138113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F8909F4-A9B9-4072-98F0-C1E297501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838"/>
          <a:ext cx="6253163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2252663</xdr:colOff>
      <xdr:row>1</xdr:row>
      <xdr:rowOff>90488</xdr:rowOff>
    </xdr:from>
    <xdr:to>
      <xdr:col>3</xdr:col>
      <xdr:colOff>428625</xdr:colOff>
      <xdr:row>4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CF3E857-A39F-4560-99A5-95D68E5EC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0338" y="257176"/>
          <a:ext cx="623887" cy="45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147638</xdr:rowOff>
    </xdr:from>
    <xdr:to>
      <xdr:col>6</xdr:col>
      <xdr:colOff>828675</xdr:colOff>
      <xdr:row>3</xdr:row>
      <xdr:rowOff>157163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95951DC-5AD9-4888-A112-EB371B5B1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638"/>
          <a:ext cx="57054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2090738</xdr:colOff>
      <xdr:row>1</xdr:row>
      <xdr:rowOff>28575</xdr:rowOff>
    </xdr:from>
    <xdr:to>
      <xdr:col>3</xdr:col>
      <xdr:colOff>314325</xdr:colOff>
      <xdr:row>3</xdr:row>
      <xdr:rowOff>57150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6BF3347-247D-4F08-B157-9D75396B2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3" y="195263"/>
          <a:ext cx="671512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N%20LIFE%202017%20-%20Working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ion"/>
      <sheetName val="NL Premiums"/>
      <sheetName val="NL Claim Ratios"/>
      <sheetName val="NL Expense Ratios"/>
      <sheetName val="Technical Accounts"/>
      <sheetName val="Frequencies"/>
      <sheetName val="INTERAMERICAN"/>
      <sheetName val="Allianz"/>
      <sheetName val="Altius"/>
      <sheetName val="AIG"/>
      <sheetName val="Atlantic"/>
      <sheetName val="Commercial"/>
      <sheetName val="Cosmos"/>
      <sheetName val="Ethniki General Insurance"/>
      <sheetName val="Eurolife"/>
      <sheetName val="Eurosure"/>
      <sheetName val="Gan Direct"/>
      <sheetName val="General Ins."/>
      <sheetName val="Hellenic Alico"/>
      <sheetName val="Hydra"/>
      <sheetName val="Kentriki"/>
      <sheetName val="CNP Asfalistiki"/>
      <sheetName val="CNP Cyprialife"/>
      <sheetName val="Lumen"/>
      <sheetName val="Metlife"/>
      <sheetName val="Minerva"/>
      <sheetName val="Olympic"/>
      <sheetName val="Pancyprian"/>
      <sheetName val="Prime"/>
      <sheetName val="Progressive"/>
      <sheetName val="Royal Crown"/>
      <sheetName val="Trust"/>
      <sheetName val="Universal"/>
      <sheetName val="Ydrogios"/>
      <sheetName val="Ancoria"/>
      <sheetName val="TECHNICAL ACCOUNTS 2Q 2010"/>
      <sheetName val="Sheet2"/>
    </sheetNames>
    <sheetDataSet>
      <sheetData sheetId="0">
        <row r="119">
          <cell r="AI119">
            <v>398442.66666666669</v>
          </cell>
        </row>
        <row r="120">
          <cell r="AI120">
            <v>71975.333333333328</v>
          </cell>
        </row>
        <row r="121">
          <cell r="AI121">
            <v>321.66666666666663</v>
          </cell>
        </row>
        <row r="122">
          <cell r="AI122">
            <v>8200.3333333333321</v>
          </cell>
        </row>
        <row r="123">
          <cell r="AI123">
            <v>5331.333333333333</v>
          </cell>
        </row>
        <row r="124">
          <cell r="AI124">
            <v>2</v>
          </cell>
        </row>
        <row r="125">
          <cell r="AI125">
            <v>446</v>
          </cell>
        </row>
        <row r="135">
          <cell r="AH135">
            <v>136780</v>
          </cell>
        </row>
        <row r="136">
          <cell r="AH136">
            <v>583344</v>
          </cell>
        </row>
        <row r="137">
          <cell r="AH137">
            <v>6063</v>
          </cell>
        </row>
        <row r="138">
          <cell r="AH138">
            <v>242364</v>
          </cell>
        </row>
        <row r="139">
          <cell r="AH139">
            <v>56393</v>
          </cell>
        </row>
        <row r="140">
          <cell r="AH140">
            <v>99</v>
          </cell>
        </row>
        <row r="141">
          <cell r="AH141">
            <v>2122</v>
          </cell>
        </row>
        <row r="153">
          <cell r="AH153">
            <v>149827</v>
          </cell>
        </row>
        <row r="154">
          <cell r="AH154">
            <v>617816</v>
          </cell>
        </row>
        <row r="155">
          <cell r="AH155">
            <v>7330</v>
          </cell>
        </row>
        <row r="156">
          <cell r="AH156">
            <v>252362</v>
          </cell>
        </row>
        <row r="157">
          <cell r="AH157">
            <v>61539</v>
          </cell>
        </row>
        <row r="158">
          <cell r="AH158">
            <v>97</v>
          </cell>
        </row>
        <row r="159">
          <cell r="AH159">
            <v>3113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2AD5E-0E84-491D-B891-13E5B640A17C}">
  <sheetPr>
    <tabColor rgb="FF7030A0"/>
  </sheetPr>
  <dimension ref="A5:O110"/>
  <sheetViews>
    <sheetView tabSelected="1" zoomScaleNormal="100" workbookViewId="0">
      <selection activeCell="B11" sqref="B11"/>
    </sheetView>
  </sheetViews>
  <sheetFormatPr defaultColWidth="9.1328125" defaultRowHeight="13.15" x14ac:dyDescent="0.4"/>
  <cols>
    <col min="1" max="1" width="9.1328125" style="151"/>
    <col min="2" max="2" width="33.3984375" style="151" customWidth="1"/>
    <col min="3" max="3" width="12.73046875" style="151" bestFit="1" customWidth="1"/>
    <col min="4" max="4" width="10.86328125" style="151" bestFit="1" customWidth="1"/>
    <col min="5" max="5" width="8.86328125" style="151" bestFit="1" customWidth="1"/>
    <col min="6" max="6" width="10.73046875" style="151" customWidth="1"/>
    <col min="7" max="7" width="9.86328125" style="151" bestFit="1" customWidth="1"/>
    <col min="8" max="8" width="8.265625" style="151" bestFit="1" customWidth="1"/>
    <col min="9" max="9" width="9.86328125" style="151" bestFit="1" customWidth="1"/>
    <col min="10" max="11" width="11.73046875" style="151" bestFit="1" customWidth="1"/>
    <col min="12" max="12" width="8.3984375" style="151" bestFit="1" customWidth="1"/>
    <col min="13" max="13" width="17.3984375" style="151" customWidth="1"/>
    <col min="14" max="14" width="23.86328125" style="151" bestFit="1" customWidth="1"/>
    <col min="15" max="15" width="13.59765625" style="151" bestFit="1" customWidth="1"/>
    <col min="16" max="257" width="9.1328125" style="151"/>
    <col min="258" max="258" width="33.3984375" style="151" customWidth="1"/>
    <col min="259" max="259" width="12.73046875" style="151" bestFit="1" customWidth="1"/>
    <col min="260" max="260" width="10.86328125" style="151" bestFit="1" customWidth="1"/>
    <col min="261" max="261" width="8.86328125" style="151" bestFit="1" customWidth="1"/>
    <col min="262" max="262" width="10.73046875" style="151" customWidth="1"/>
    <col min="263" max="263" width="9.86328125" style="151" bestFit="1" customWidth="1"/>
    <col min="264" max="264" width="8.265625" style="151" bestFit="1" customWidth="1"/>
    <col min="265" max="265" width="9.86328125" style="151" bestFit="1" customWidth="1"/>
    <col min="266" max="267" width="11.73046875" style="151" bestFit="1" customWidth="1"/>
    <col min="268" max="268" width="8.3984375" style="151" bestFit="1" customWidth="1"/>
    <col min="269" max="269" width="17.3984375" style="151" customWidth="1"/>
    <col min="270" max="270" width="23.86328125" style="151" bestFit="1" customWidth="1"/>
    <col min="271" max="271" width="13.59765625" style="151" bestFit="1" customWidth="1"/>
    <col min="272" max="513" width="9.1328125" style="151"/>
    <col min="514" max="514" width="33.3984375" style="151" customWidth="1"/>
    <col min="515" max="515" width="12.73046875" style="151" bestFit="1" customWidth="1"/>
    <col min="516" max="516" width="10.86328125" style="151" bestFit="1" customWidth="1"/>
    <col min="517" max="517" width="8.86328125" style="151" bestFit="1" customWidth="1"/>
    <col min="518" max="518" width="10.73046875" style="151" customWidth="1"/>
    <col min="519" max="519" width="9.86328125" style="151" bestFit="1" customWidth="1"/>
    <col min="520" max="520" width="8.265625" style="151" bestFit="1" customWidth="1"/>
    <col min="521" max="521" width="9.86328125" style="151" bestFit="1" customWidth="1"/>
    <col min="522" max="523" width="11.73046875" style="151" bestFit="1" customWidth="1"/>
    <col min="524" max="524" width="8.3984375" style="151" bestFit="1" customWidth="1"/>
    <col min="525" max="525" width="17.3984375" style="151" customWidth="1"/>
    <col min="526" max="526" width="23.86328125" style="151" bestFit="1" customWidth="1"/>
    <col min="527" max="527" width="13.59765625" style="151" bestFit="1" customWidth="1"/>
    <col min="528" max="769" width="9.1328125" style="151"/>
    <col min="770" max="770" width="33.3984375" style="151" customWidth="1"/>
    <col min="771" max="771" width="12.73046875" style="151" bestFit="1" customWidth="1"/>
    <col min="772" max="772" width="10.86328125" style="151" bestFit="1" customWidth="1"/>
    <col min="773" max="773" width="8.86328125" style="151" bestFit="1" customWidth="1"/>
    <col min="774" max="774" width="10.73046875" style="151" customWidth="1"/>
    <col min="775" max="775" width="9.86328125" style="151" bestFit="1" customWidth="1"/>
    <col min="776" max="776" width="8.265625" style="151" bestFit="1" customWidth="1"/>
    <col min="777" max="777" width="9.86328125" style="151" bestFit="1" customWidth="1"/>
    <col min="778" max="779" width="11.73046875" style="151" bestFit="1" customWidth="1"/>
    <col min="780" max="780" width="8.3984375" style="151" bestFit="1" customWidth="1"/>
    <col min="781" max="781" width="17.3984375" style="151" customWidth="1"/>
    <col min="782" max="782" width="23.86328125" style="151" bestFit="1" customWidth="1"/>
    <col min="783" max="783" width="13.59765625" style="151" bestFit="1" customWidth="1"/>
    <col min="784" max="1025" width="9.1328125" style="151"/>
    <col min="1026" max="1026" width="33.3984375" style="151" customWidth="1"/>
    <col min="1027" max="1027" width="12.73046875" style="151" bestFit="1" customWidth="1"/>
    <col min="1028" max="1028" width="10.86328125" style="151" bestFit="1" customWidth="1"/>
    <col min="1029" max="1029" width="8.86328125" style="151" bestFit="1" customWidth="1"/>
    <col min="1030" max="1030" width="10.73046875" style="151" customWidth="1"/>
    <col min="1031" max="1031" width="9.86328125" style="151" bestFit="1" customWidth="1"/>
    <col min="1032" max="1032" width="8.265625" style="151" bestFit="1" customWidth="1"/>
    <col min="1033" max="1033" width="9.86328125" style="151" bestFit="1" customWidth="1"/>
    <col min="1034" max="1035" width="11.73046875" style="151" bestFit="1" customWidth="1"/>
    <col min="1036" max="1036" width="8.3984375" style="151" bestFit="1" customWidth="1"/>
    <col min="1037" max="1037" width="17.3984375" style="151" customWidth="1"/>
    <col min="1038" max="1038" width="23.86328125" style="151" bestFit="1" customWidth="1"/>
    <col min="1039" max="1039" width="13.59765625" style="151" bestFit="1" customWidth="1"/>
    <col min="1040" max="1281" width="9.1328125" style="151"/>
    <col min="1282" max="1282" width="33.3984375" style="151" customWidth="1"/>
    <col min="1283" max="1283" width="12.73046875" style="151" bestFit="1" customWidth="1"/>
    <col min="1284" max="1284" width="10.86328125" style="151" bestFit="1" customWidth="1"/>
    <col min="1285" max="1285" width="8.86328125" style="151" bestFit="1" customWidth="1"/>
    <col min="1286" max="1286" width="10.73046875" style="151" customWidth="1"/>
    <col min="1287" max="1287" width="9.86328125" style="151" bestFit="1" customWidth="1"/>
    <col min="1288" max="1288" width="8.265625" style="151" bestFit="1" customWidth="1"/>
    <col min="1289" max="1289" width="9.86328125" style="151" bestFit="1" customWidth="1"/>
    <col min="1290" max="1291" width="11.73046875" style="151" bestFit="1" customWidth="1"/>
    <col min="1292" max="1292" width="8.3984375" style="151" bestFit="1" customWidth="1"/>
    <col min="1293" max="1293" width="17.3984375" style="151" customWidth="1"/>
    <col min="1294" max="1294" width="23.86328125" style="151" bestFit="1" customWidth="1"/>
    <col min="1295" max="1295" width="13.59765625" style="151" bestFit="1" customWidth="1"/>
    <col min="1296" max="1537" width="9.1328125" style="151"/>
    <col min="1538" max="1538" width="33.3984375" style="151" customWidth="1"/>
    <col min="1539" max="1539" width="12.73046875" style="151" bestFit="1" customWidth="1"/>
    <col min="1540" max="1540" width="10.86328125" style="151" bestFit="1" customWidth="1"/>
    <col min="1541" max="1541" width="8.86328125" style="151" bestFit="1" customWidth="1"/>
    <col min="1542" max="1542" width="10.73046875" style="151" customWidth="1"/>
    <col min="1543" max="1543" width="9.86328125" style="151" bestFit="1" customWidth="1"/>
    <col min="1544" max="1544" width="8.265625" style="151" bestFit="1" customWidth="1"/>
    <col min="1545" max="1545" width="9.86328125" style="151" bestFit="1" customWidth="1"/>
    <col min="1546" max="1547" width="11.73046875" style="151" bestFit="1" customWidth="1"/>
    <col min="1548" max="1548" width="8.3984375" style="151" bestFit="1" customWidth="1"/>
    <col min="1549" max="1549" width="17.3984375" style="151" customWidth="1"/>
    <col min="1550" max="1550" width="23.86328125" style="151" bestFit="1" customWidth="1"/>
    <col min="1551" max="1551" width="13.59765625" style="151" bestFit="1" customWidth="1"/>
    <col min="1552" max="1793" width="9.1328125" style="151"/>
    <col min="1794" max="1794" width="33.3984375" style="151" customWidth="1"/>
    <col min="1795" max="1795" width="12.73046875" style="151" bestFit="1" customWidth="1"/>
    <col min="1796" max="1796" width="10.86328125" style="151" bestFit="1" customWidth="1"/>
    <col min="1797" max="1797" width="8.86328125" style="151" bestFit="1" customWidth="1"/>
    <col min="1798" max="1798" width="10.73046875" style="151" customWidth="1"/>
    <col min="1799" max="1799" width="9.86328125" style="151" bestFit="1" customWidth="1"/>
    <col min="1800" max="1800" width="8.265625" style="151" bestFit="1" customWidth="1"/>
    <col min="1801" max="1801" width="9.86328125" style="151" bestFit="1" customWidth="1"/>
    <col min="1802" max="1803" width="11.73046875" style="151" bestFit="1" customWidth="1"/>
    <col min="1804" max="1804" width="8.3984375" style="151" bestFit="1" customWidth="1"/>
    <col min="1805" max="1805" width="17.3984375" style="151" customWidth="1"/>
    <col min="1806" max="1806" width="23.86328125" style="151" bestFit="1" customWidth="1"/>
    <col min="1807" max="1807" width="13.59765625" style="151" bestFit="1" customWidth="1"/>
    <col min="1808" max="2049" width="9.1328125" style="151"/>
    <col min="2050" max="2050" width="33.3984375" style="151" customWidth="1"/>
    <col min="2051" max="2051" width="12.73046875" style="151" bestFit="1" customWidth="1"/>
    <col min="2052" max="2052" width="10.86328125" style="151" bestFit="1" customWidth="1"/>
    <col min="2053" max="2053" width="8.86328125" style="151" bestFit="1" customWidth="1"/>
    <col min="2054" max="2054" width="10.73046875" style="151" customWidth="1"/>
    <col min="2055" max="2055" width="9.86328125" style="151" bestFit="1" customWidth="1"/>
    <col min="2056" max="2056" width="8.265625" style="151" bestFit="1" customWidth="1"/>
    <col min="2057" max="2057" width="9.86328125" style="151" bestFit="1" customWidth="1"/>
    <col min="2058" max="2059" width="11.73046875" style="151" bestFit="1" customWidth="1"/>
    <col min="2060" max="2060" width="8.3984375" style="151" bestFit="1" customWidth="1"/>
    <col min="2061" max="2061" width="17.3984375" style="151" customWidth="1"/>
    <col min="2062" max="2062" width="23.86328125" style="151" bestFit="1" customWidth="1"/>
    <col min="2063" max="2063" width="13.59765625" style="151" bestFit="1" customWidth="1"/>
    <col min="2064" max="2305" width="9.1328125" style="151"/>
    <col min="2306" max="2306" width="33.3984375" style="151" customWidth="1"/>
    <col min="2307" max="2307" width="12.73046875" style="151" bestFit="1" customWidth="1"/>
    <col min="2308" max="2308" width="10.86328125" style="151" bestFit="1" customWidth="1"/>
    <col min="2309" max="2309" width="8.86328125" style="151" bestFit="1" customWidth="1"/>
    <col min="2310" max="2310" width="10.73046875" style="151" customWidth="1"/>
    <col min="2311" max="2311" width="9.86328125" style="151" bestFit="1" customWidth="1"/>
    <col min="2312" max="2312" width="8.265625" style="151" bestFit="1" customWidth="1"/>
    <col min="2313" max="2313" width="9.86328125" style="151" bestFit="1" customWidth="1"/>
    <col min="2314" max="2315" width="11.73046875" style="151" bestFit="1" customWidth="1"/>
    <col min="2316" max="2316" width="8.3984375" style="151" bestFit="1" customWidth="1"/>
    <col min="2317" max="2317" width="17.3984375" style="151" customWidth="1"/>
    <col min="2318" max="2318" width="23.86328125" style="151" bestFit="1" customWidth="1"/>
    <col min="2319" max="2319" width="13.59765625" style="151" bestFit="1" customWidth="1"/>
    <col min="2320" max="2561" width="9.1328125" style="151"/>
    <col min="2562" max="2562" width="33.3984375" style="151" customWidth="1"/>
    <col min="2563" max="2563" width="12.73046875" style="151" bestFit="1" customWidth="1"/>
    <col min="2564" max="2564" width="10.86328125" style="151" bestFit="1" customWidth="1"/>
    <col min="2565" max="2565" width="8.86328125" style="151" bestFit="1" customWidth="1"/>
    <col min="2566" max="2566" width="10.73046875" style="151" customWidth="1"/>
    <col min="2567" max="2567" width="9.86328125" style="151" bestFit="1" customWidth="1"/>
    <col min="2568" max="2568" width="8.265625" style="151" bestFit="1" customWidth="1"/>
    <col min="2569" max="2569" width="9.86328125" style="151" bestFit="1" customWidth="1"/>
    <col min="2570" max="2571" width="11.73046875" style="151" bestFit="1" customWidth="1"/>
    <col min="2572" max="2572" width="8.3984375" style="151" bestFit="1" customWidth="1"/>
    <col min="2573" max="2573" width="17.3984375" style="151" customWidth="1"/>
    <col min="2574" max="2574" width="23.86328125" style="151" bestFit="1" customWidth="1"/>
    <col min="2575" max="2575" width="13.59765625" style="151" bestFit="1" customWidth="1"/>
    <col min="2576" max="2817" width="9.1328125" style="151"/>
    <col min="2818" max="2818" width="33.3984375" style="151" customWidth="1"/>
    <col min="2819" max="2819" width="12.73046875" style="151" bestFit="1" customWidth="1"/>
    <col min="2820" max="2820" width="10.86328125" style="151" bestFit="1" customWidth="1"/>
    <col min="2821" max="2821" width="8.86328125" style="151" bestFit="1" customWidth="1"/>
    <col min="2822" max="2822" width="10.73046875" style="151" customWidth="1"/>
    <col min="2823" max="2823" width="9.86328125" style="151" bestFit="1" customWidth="1"/>
    <col min="2824" max="2824" width="8.265625" style="151" bestFit="1" customWidth="1"/>
    <col min="2825" max="2825" width="9.86328125" style="151" bestFit="1" customWidth="1"/>
    <col min="2826" max="2827" width="11.73046875" style="151" bestFit="1" customWidth="1"/>
    <col min="2828" max="2828" width="8.3984375" style="151" bestFit="1" customWidth="1"/>
    <col min="2829" max="2829" width="17.3984375" style="151" customWidth="1"/>
    <col min="2830" max="2830" width="23.86328125" style="151" bestFit="1" customWidth="1"/>
    <col min="2831" max="2831" width="13.59765625" style="151" bestFit="1" customWidth="1"/>
    <col min="2832" max="3073" width="9.1328125" style="151"/>
    <col min="3074" max="3074" width="33.3984375" style="151" customWidth="1"/>
    <col min="3075" max="3075" width="12.73046875" style="151" bestFit="1" customWidth="1"/>
    <col min="3076" max="3076" width="10.86328125" style="151" bestFit="1" customWidth="1"/>
    <col min="3077" max="3077" width="8.86328125" style="151" bestFit="1" customWidth="1"/>
    <col min="3078" max="3078" width="10.73046875" style="151" customWidth="1"/>
    <col min="3079" max="3079" width="9.86328125" style="151" bestFit="1" customWidth="1"/>
    <col min="3080" max="3080" width="8.265625" style="151" bestFit="1" customWidth="1"/>
    <col min="3081" max="3081" width="9.86328125" style="151" bestFit="1" customWidth="1"/>
    <col min="3082" max="3083" width="11.73046875" style="151" bestFit="1" customWidth="1"/>
    <col min="3084" max="3084" width="8.3984375" style="151" bestFit="1" customWidth="1"/>
    <col min="3085" max="3085" width="17.3984375" style="151" customWidth="1"/>
    <col min="3086" max="3086" width="23.86328125" style="151" bestFit="1" customWidth="1"/>
    <col min="3087" max="3087" width="13.59765625" style="151" bestFit="1" customWidth="1"/>
    <col min="3088" max="3329" width="9.1328125" style="151"/>
    <col min="3330" max="3330" width="33.3984375" style="151" customWidth="1"/>
    <col min="3331" max="3331" width="12.73046875" style="151" bestFit="1" customWidth="1"/>
    <col min="3332" max="3332" width="10.86328125" style="151" bestFit="1" customWidth="1"/>
    <col min="3333" max="3333" width="8.86328125" style="151" bestFit="1" customWidth="1"/>
    <col min="3334" max="3334" width="10.73046875" style="151" customWidth="1"/>
    <col min="3335" max="3335" width="9.86328125" style="151" bestFit="1" customWidth="1"/>
    <col min="3336" max="3336" width="8.265625" style="151" bestFit="1" customWidth="1"/>
    <col min="3337" max="3337" width="9.86328125" style="151" bestFit="1" customWidth="1"/>
    <col min="3338" max="3339" width="11.73046875" style="151" bestFit="1" customWidth="1"/>
    <col min="3340" max="3340" width="8.3984375" style="151" bestFit="1" customWidth="1"/>
    <col min="3341" max="3341" width="17.3984375" style="151" customWidth="1"/>
    <col min="3342" max="3342" width="23.86328125" style="151" bestFit="1" customWidth="1"/>
    <col min="3343" max="3343" width="13.59765625" style="151" bestFit="1" customWidth="1"/>
    <col min="3344" max="3585" width="9.1328125" style="151"/>
    <col min="3586" max="3586" width="33.3984375" style="151" customWidth="1"/>
    <col min="3587" max="3587" width="12.73046875" style="151" bestFit="1" customWidth="1"/>
    <col min="3588" max="3588" width="10.86328125" style="151" bestFit="1" customWidth="1"/>
    <col min="3589" max="3589" width="8.86328125" style="151" bestFit="1" customWidth="1"/>
    <col min="3590" max="3590" width="10.73046875" style="151" customWidth="1"/>
    <col min="3591" max="3591" width="9.86328125" style="151" bestFit="1" customWidth="1"/>
    <col min="3592" max="3592" width="8.265625" style="151" bestFit="1" customWidth="1"/>
    <col min="3593" max="3593" width="9.86328125" style="151" bestFit="1" customWidth="1"/>
    <col min="3594" max="3595" width="11.73046875" style="151" bestFit="1" customWidth="1"/>
    <col min="3596" max="3596" width="8.3984375" style="151" bestFit="1" customWidth="1"/>
    <col min="3597" max="3597" width="17.3984375" style="151" customWidth="1"/>
    <col min="3598" max="3598" width="23.86328125" style="151" bestFit="1" customWidth="1"/>
    <col min="3599" max="3599" width="13.59765625" style="151" bestFit="1" customWidth="1"/>
    <col min="3600" max="3841" width="9.1328125" style="151"/>
    <col min="3842" max="3842" width="33.3984375" style="151" customWidth="1"/>
    <col min="3843" max="3843" width="12.73046875" style="151" bestFit="1" customWidth="1"/>
    <col min="3844" max="3844" width="10.86328125" style="151" bestFit="1" customWidth="1"/>
    <col min="3845" max="3845" width="8.86328125" style="151" bestFit="1" customWidth="1"/>
    <col min="3846" max="3846" width="10.73046875" style="151" customWidth="1"/>
    <col min="3847" max="3847" width="9.86328125" style="151" bestFit="1" customWidth="1"/>
    <col min="3848" max="3848" width="8.265625" style="151" bestFit="1" customWidth="1"/>
    <col min="3849" max="3849" width="9.86328125" style="151" bestFit="1" customWidth="1"/>
    <col min="3850" max="3851" width="11.73046875" style="151" bestFit="1" customWidth="1"/>
    <col min="3852" max="3852" width="8.3984375" style="151" bestFit="1" customWidth="1"/>
    <col min="3853" max="3853" width="17.3984375" style="151" customWidth="1"/>
    <col min="3854" max="3854" width="23.86328125" style="151" bestFit="1" customWidth="1"/>
    <col min="3855" max="3855" width="13.59765625" style="151" bestFit="1" customWidth="1"/>
    <col min="3856" max="4097" width="9.1328125" style="151"/>
    <col min="4098" max="4098" width="33.3984375" style="151" customWidth="1"/>
    <col min="4099" max="4099" width="12.73046875" style="151" bestFit="1" customWidth="1"/>
    <col min="4100" max="4100" width="10.86328125" style="151" bestFit="1" customWidth="1"/>
    <col min="4101" max="4101" width="8.86328125" style="151" bestFit="1" customWidth="1"/>
    <col min="4102" max="4102" width="10.73046875" style="151" customWidth="1"/>
    <col min="4103" max="4103" width="9.86328125" style="151" bestFit="1" customWidth="1"/>
    <col min="4104" max="4104" width="8.265625" style="151" bestFit="1" customWidth="1"/>
    <col min="4105" max="4105" width="9.86328125" style="151" bestFit="1" customWidth="1"/>
    <col min="4106" max="4107" width="11.73046875" style="151" bestFit="1" customWidth="1"/>
    <col min="4108" max="4108" width="8.3984375" style="151" bestFit="1" customWidth="1"/>
    <col min="4109" max="4109" width="17.3984375" style="151" customWidth="1"/>
    <col min="4110" max="4110" width="23.86328125" style="151" bestFit="1" customWidth="1"/>
    <col min="4111" max="4111" width="13.59765625" style="151" bestFit="1" customWidth="1"/>
    <col min="4112" max="4353" width="9.1328125" style="151"/>
    <col min="4354" max="4354" width="33.3984375" style="151" customWidth="1"/>
    <col min="4355" max="4355" width="12.73046875" style="151" bestFit="1" customWidth="1"/>
    <col min="4356" max="4356" width="10.86328125" style="151" bestFit="1" customWidth="1"/>
    <col min="4357" max="4357" width="8.86328125" style="151" bestFit="1" customWidth="1"/>
    <col min="4358" max="4358" width="10.73046875" style="151" customWidth="1"/>
    <col min="4359" max="4359" width="9.86328125" style="151" bestFit="1" customWidth="1"/>
    <col min="4360" max="4360" width="8.265625" style="151" bestFit="1" customWidth="1"/>
    <col min="4361" max="4361" width="9.86328125" style="151" bestFit="1" customWidth="1"/>
    <col min="4362" max="4363" width="11.73046875" style="151" bestFit="1" customWidth="1"/>
    <col min="4364" max="4364" width="8.3984375" style="151" bestFit="1" customWidth="1"/>
    <col min="4365" max="4365" width="17.3984375" style="151" customWidth="1"/>
    <col min="4366" max="4366" width="23.86328125" style="151" bestFit="1" customWidth="1"/>
    <col min="4367" max="4367" width="13.59765625" style="151" bestFit="1" customWidth="1"/>
    <col min="4368" max="4609" width="9.1328125" style="151"/>
    <col min="4610" max="4610" width="33.3984375" style="151" customWidth="1"/>
    <col min="4611" max="4611" width="12.73046875" style="151" bestFit="1" customWidth="1"/>
    <col min="4612" max="4612" width="10.86328125" style="151" bestFit="1" customWidth="1"/>
    <col min="4613" max="4613" width="8.86328125" style="151" bestFit="1" customWidth="1"/>
    <col min="4614" max="4614" width="10.73046875" style="151" customWidth="1"/>
    <col min="4615" max="4615" width="9.86328125" style="151" bestFit="1" customWidth="1"/>
    <col min="4616" max="4616" width="8.265625" style="151" bestFit="1" customWidth="1"/>
    <col min="4617" max="4617" width="9.86328125" style="151" bestFit="1" customWidth="1"/>
    <col min="4618" max="4619" width="11.73046875" style="151" bestFit="1" customWidth="1"/>
    <col min="4620" max="4620" width="8.3984375" style="151" bestFit="1" customWidth="1"/>
    <col min="4621" max="4621" width="17.3984375" style="151" customWidth="1"/>
    <col min="4622" max="4622" width="23.86328125" style="151" bestFit="1" customWidth="1"/>
    <col min="4623" max="4623" width="13.59765625" style="151" bestFit="1" customWidth="1"/>
    <col min="4624" max="4865" width="9.1328125" style="151"/>
    <col min="4866" max="4866" width="33.3984375" style="151" customWidth="1"/>
    <col min="4867" max="4867" width="12.73046875" style="151" bestFit="1" customWidth="1"/>
    <col min="4868" max="4868" width="10.86328125" style="151" bestFit="1" customWidth="1"/>
    <col min="4869" max="4869" width="8.86328125" style="151" bestFit="1" customWidth="1"/>
    <col min="4870" max="4870" width="10.73046875" style="151" customWidth="1"/>
    <col min="4871" max="4871" width="9.86328125" style="151" bestFit="1" customWidth="1"/>
    <col min="4872" max="4872" width="8.265625" style="151" bestFit="1" customWidth="1"/>
    <col min="4873" max="4873" width="9.86328125" style="151" bestFit="1" customWidth="1"/>
    <col min="4874" max="4875" width="11.73046875" style="151" bestFit="1" customWidth="1"/>
    <col min="4876" max="4876" width="8.3984375" style="151" bestFit="1" customWidth="1"/>
    <col min="4877" max="4877" width="17.3984375" style="151" customWidth="1"/>
    <col min="4878" max="4878" width="23.86328125" style="151" bestFit="1" customWidth="1"/>
    <col min="4879" max="4879" width="13.59765625" style="151" bestFit="1" customWidth="1"/>
    <col min="4880" max="5121" width="9.1328125" style="151"/>
    <col min="5122" max="5122" width="33.3984375" style="151" customWidth="1"/>
    <col min="5123" max="5123" width="12.73046875" style="151" bestFit="1" customWidth="1"/>
    <col min="5124" max="5124" width="10.86328125" style="151" bestFit="1" customWidth="1"/>
    <col min="5125" max="5125" width="8.86328125" style="151" bestFit="1" customWidth="1"/>
    <col min="5126" max="5126" width="10.73046875" style="151" customWidth="1"/>
    <col min="5127" max="5127" width="9.86328125" style="151" bestFit="1" customWidth="1"/>
    <col min="5128" max="5128" width="8.265625" style="151" bestFit="1" customWidth="1"/>
    <col min="5129" max="5129" width="9.86328125" style="151" bestFit="1" customWidth="1"/>
    <col min="5130" max="5131" width="11.73046875" style="151" bestFit="1" customWidth="1"/>
    <col min="5132" max="5132" width="8.3984375" style="151" bestFit="1" customWidth="1"/>
    <col min="5133" max="5133" width="17.3984375" style="151" customWidth="1"/>
    <col min="5134" max="5134" width="23.86328125" style="151" bestFit="1" customWidth="1"/>
    <col min="5135" max="5135" width="13.59765625" style="151" bestFit="1" customWidth="1"/>
    <col min="5136" max="5377" width="9.1328125" style="151"/>
    <col min="5378" max="5378" width="33.3984375" style="151" customWidth="1"/>
    <col min="5379" max="5379" width="12.73046875" style="151" bestFit="1" customWidth="1"/>
    <col min="5380" max="5380" width="10.86328125" style="151" bestFit="1" customWidth="1"/>
    <col min="5381" max="5381" width="8.86328125" style="151" bestFit="1" customWidth="1"/>
    <col min="5382" max="5382" width="10.73046875" style="151" customWidth="1"/>
    <col min="5383" max="5383" width="9.86328125" style="151" bestFit="1" customWidth="1"/>
    <col min="5384" max="5384" width="8.265625" style="151" bestFit="1" customWidth="1"/>
    <col min="5385" max="5385" width="9.86328125" style="151" bestFit="1" customWidth="1"/>
    <col min="5386" max="5387" width="11.73046875" style="151" bestFit="1" customWidth="1"/>
    <col min="5388" max="5388" width="8.3984375" style="151" bestFit="1" customWidth="1"/>
    <col min="5389" max="5389" width="17.3984375" style="151" customWidth="1"/>
    <col min="5390" max="5390" width="23.86328125" style="151" bestFit="1" customWidth="1"/>
    <col min="5391" max="5391" width="13.59765625" style="151" bestFit="1" customWidth="1"/>
    <col min="5392" max="5633" width="9.1328125" style="151"/>
    <col min="5634" max="5634" width="33.3984375" style="151" customWidth="1"/>
    <col min="5635" max="5635" width="12.73046875" style="151" bestFit="1" customWidth="1"/>
    <col min="5636" max="5636" width="10.86328125" style="151" bestFit="1" customWidth="1"/>
    <col min="5637" max="5637" width="8.86328125" style="151" bestFit="1" customWidth="1"/>
    <col min="5638" max="5638" width="10.73046875" style="151" customWidth="1"/>
    <col min="5639" max="5639" width="9.86328125" style="151" bestFit="1" customWidth="1"/>
    <col min="5640" max="5640" width="8.265625" style="151" bestFit="1" customWidth="1"/>
    <col min="5641" max="5641" width="9.86328125" style="151" bestFit="1" customWidth="1"/>
    <col min="5642" max="5643" width="11.73046875" style="151" bestFit="1" customWidth="1"/>
    <col min="5644" max="5644" width="8.3984375" style="151" bestFit="1" customWidth="1"/>
    <col min="5645" max="5645" width="17.3984375" style="151" customWidth="1"/>
    <col min="5646" max="5646" width="23.86328125" style="151" bestFit="1" customWidth="1"/>
    <col min="5647" max="5647" width="13.59765625" style="151" bestFit="1" customWidth="1"/>
    <col min="5648" max="5889" width="9.1328125" style="151"/>
    <col min="5890" max="5890" width="33.3984375" style="151" customWidth="1"/>
    <col min="5891" max="5891" width="12.73046875" style="151" bestFit="1" customWidth="1"/>
    <col min="5892" max="5892" width="10.86328125" style="151" bestFit="1" customWidth="1"/>
    <col min="5893" max="5893" width="8.86328125" style="151" bestFit="1" customWidth="1"/>
    <col min="5894" max="5894" width="10.73046875" style="151" customWidth="1"/>
    <col min="5895" max="5895" width="9.86328125" style="151" bestFit="1" customWidth="1"/>
    <col min="5896" max="5896" width="8.265625" style="151" bestFit="1" customWidth="1"/>
    <col min="5897" max="5897" width="9.86328125" style="151" bestFit="1" customWidth="1"/>
    <col min="5898" max="5899" width="11.73046875" style="151" bestFit="1" customWidth="1"/>
    <col min="5900" max="5900" width="8.3984375" style="151" bestFit="1" customWidth="1"/>
    <col min="5901" max="5901" width="17.3984375" style="151" customWidth="1"/>
    <col min="5902" max="5902" width="23.86328125" style="151" bestFit="1" customWidth="1"/>
    <col min="5903" max="5903" width="13.59765625" style="151" bestFit="1" customWidth="1"/>
    <col min="5904" max="6145" width="9.1328125" style="151"/>
    <col min="6146" max="6146" width="33.3984375" style="151" customWidth="1"/>
    <col min="6147" max="6147" width="12.73046875" style="151" bestFit="1" customWidth="1"/>
    <col min="6148" max="6148" width="10.86328125" style="151" bestFit="1" customWidth="1"/>
    <col min="6149" max="6149" width="8.86328125" style="151" bestFit="1" customWidth="1"/>
    <col min="6150" max="6150" width="10.73046875" style="151" customWidth="1"/>
    <col min="6151" max="6151" width="9.86328125" style="151" bestFit="1" customWidth="1"/>
    <col min="6152" max="6152" width="8.265625" style="151" bestFit="1" customWidth="1"/>
    <col min="6153" max="6153" width="9.86328125" style="151" bestFit="1" customWidth="1"/>
    <col min="6154" max="6155" width="11.73046875" style="151" bestFit="1" customWidth="1"/>
    <col min="6156" max="6156" width="8.3984375" style="151" bestFit="1" customWidth="1"/>
    <col min="6157" max="6157" width="17.3984375" style="151" customWidth="1"/>
    <col min="6158" max="6158" width="23.86328125" style="151" bestFit="1" customWidth="1"/>
    <col min="6159" max="6159" width="13.59765625" style="151" bestFit="1" customWidth="1"/>
    <col min="6160" max="6401" width="9.1328125" style="151"/>
    <col min="6402" max="6402" width="33.3984375" style="151" customWidth="1"/>
    <col min="6403" max="6403" width="12.73046875" style="151" bestFit="1" customWidth="1"/>
    <col min="6404" max="6404" width="10.86328125" style="151" bestFit="1" customWidth="1"/>
    <col min="6405" max="6405" width="8.86328125" style="151" bestFit="1" customWidth="1"/>
    <col min="6406" max="6406" width="10.73046875" style="151" customWidth="1"/>
    <col min="6407" max="6407" width="9.86328125" style="151" bestFit="1" customWidth="1"/>
    <col min="6408" max="6408" width="8.265625" style="151" bestFit="1" customWidth="1"/>
    <col min="6409" max="6409" width="9.86328125" style="151" bestFit="1" customWidth="1"/>
    <col min="6410" max="6411" width="11.73046875" style="151" bestFit="1" customWidth="1"/>
    <col min="6412" max="6412" width="8.3984375" style="151" bestFit="1" customWidth="1"/>
    <col min="6413" max="6413" width="17.3984375" style="151" customWidth="1"/>
    <col min="6414" max="6414" width="23.86328125" style="151" bestFit="1" customWidth="1"/>
    <col min="6415" max="6415" width="13.59765625" style="151" bestFit="1" customWidth="1"/>
    <col min="6416" max="6657" width="9.1328125" style="151"/>
    <col min="6658" max="6658" width="33.3984375" style="151" customWidth="1"/>
    <col min="6659" max="6659" width="12.73046875" style="151" bestFit="1" customWidth="1"/>
    <col min="6660" max="6660" width="10.86328125" style="151" bestFit="1" customWidth="1"/>
    <col min="6661" max="6661" width="8.86328125" style="151" bestFit="1" customWidth="1"/>
    <col min="6662" max="6662" width="10.73046875" style="151" customWidth="1"/>
    <col min="6663" max="6663" width="9.86328125" style="151" bestFit="1" customWidth="1"/>
    <col min="6664" max="6664" width="8.265625" style="151" bestFit="1" customWidth="1"/>
    <col min="6665" max="6665" width="9.86328125" style="151" bestFit="1" customWidth="1"/>
    <col min="6666" max="6667" width="11.73046875" style="151" bestFit="1" customWidth="1"/>
    <col min="6668" max="6668" width="8.3984375" style="151" bestFit="1" customWidth="1"/>
    <col min="6669" max="6669" width="17.3984375" style="151" customWidth="1"/>
    <col min="6670" max="6670" width="23.86328125" style="151" bestFit="1" customWidth="1"/>
    <col min="6671" max="6671" width="13.59765625" style="151" bestFit="1" customWidth="1"/>
    <col min="6672" max="6913" width="9.1328125" style="151"/>
    <col min="6914" max="6914" width="33.3984375" style="151" customWidth="1"/>
    <col min="6915" max="6915" width="12.73046875" style="151" bestFit="1" customWidth="1"/>
    <col min="6916" max="6916" width="10.86328125" style="151" bestFit="1" customWidth="1"/>
    <col min="6917" max="6917" width="8.86328125" style="151" bestFit="1" customWidth="1"/>
    <col min="6918" max="6918" width="10.73046875" style="151" customWidth="1"/>
    <col min="6919" max="6919" width="9.86328125" style="151" bestFit="1" customWidth="1"/>
    <col min="6920" max="6920" width="8.265625" style="151" bestFit="1" customWidth="1"/>
    <col min="6921" max="6921" width="9.86328125" style="151" bestFit="1" customWidth="1"/>
    <col min="6922" max="6923" width="11.73046875" style="151" bestFit="1" customWidth="1"/>
    <col min="6924" max="6924" width="8.3984375" style="151" bestFit="1" customWidth="1"/>
    <col min="6925" max="6925" width="17.3984375" style="151" customWidth="1"/>
    <col min="6926" max="6926" width="23.86328125" style="151" bestFit="1" customWidth="1"/>
    <col min="6927" max="6927" width="13.59765625" style="151" bestFit="1" customWidth="1"/>
    <col min="6928" max="7169" width="9.1328125" style="151"/>
    <col min="7170" max="7170" width="33.3984375" style="151" customWidth="1"/>
    <col min="7171" max="7171" width="12.73046875" style="151" bestFit="1" customWidth="1"/>
    <col min="7172" max="7172" width="10.86328125" style="151" bestFit="1" customWidth="1"/>
    <col min="7173" max="7173" width="8.86328125" style="151" bestFit="1" customWidth="1"/>
    <col min="7174" max="7174" width="10.73046875" style="151" customWidth="1"/>
    <col min="7175" max="7175" width="9.86328125" style="151" bestFit="1" customWidth="1"/>
    <col min="7176" max="7176" width="8.265625" style="151" bestFit="1" customWidth="1"/>
    <col min="7177" max="7177" width="9.86328125" style="151" bestFit="1" customWidth="1"/>
    <col min="7178" max="7179" width="11.73046875" style="151" bestFit="1" customWidth="1"/>
    <col min="7180" max="7180" width="8.3984375" style="151" bestFit="1" customWidth="1"/>
    <col min="7181" max="7181" width="17.3984375" style="151" customWidth="1"/>
    <col min="7182" max="7182" width="23.86328125" style="151" bestFit="1" customWidth="1"/>
    <col min="7183" max="7183" width="13.59765625" style="151" bestFit="1" customWidth="1"/>
    <col min="7184" max="7425" width="9.1328125" style="151"/>
    <col min="7426" max="7426" width="33.3984375" style="151" customWidth="1"/>
    <col min="7427" max="7427" width="12.73046875" style="151" bestFit="1" customWidth="1"/>
    <col min="7428" max="7428" width="10.86328125" style="151" bestFit="1" customWidth="1"/>
    <col min="7429" max="7429" width="8.86328125" style="151" bestFit="1" customWidth="1"/>
    <col min="7430" max="7430" width="10.73046875" style="151" customWidth="1"/>
    <col min="7431" max="7431" width="9.86328125" style="151" bestFit="1" customWidth="1"/>
    <col min="7432" max="7432" width="8.265625" style="151" bestFit="1" customWidth="1"/>
    <col min="7433" max="7433" width="9.86328125" style="151" bestFit="1" customWidth="1"/>
    <col min="7434" max="7435" width="11.73046875" style="151" bestFit="1" customWidth="1"/>
    <col min="7436" max="7436" width="8.3984375" style="151" bestFit="1" customWidth="1"/>
    <col min="7437" max="7437" width="17.3984375" style="151" customWidth="1"/>
    <col min="7438" max="7438" width="23.86328125" style="151" bestFit="1" customWidth="1"/>
    <col min="7439" max="7439" width="13.59765625" style="151" bestFit="1" customWidth="1"/>
    <col min="7440" max="7681" width="9.1328125" style="151"/>
    <col min="7682" max="7682" width="33.3984375" style="151" customWidth="1"/>
    <col min="7683" max="7683" width="12.73046875" style="151" bestFit="1" customWidth="1"/>
    <col min="7684" max="7684" width="10.86328125" style="151" bestFit="1" customWidth="1"/>
    <col min="7685" max="7685" width="8.86328125" style="151" bestFit="1" customWidth="1"/>
    <col min="7686" max="7686" width="10.73046875" style="151" customWidth="1"/>
    <col min="7687" max="7687" width="9.86328125" style="151" bestFit="1" customWidth="1"/>
    <col min="7688" max="7688" width="8.265625" style="151" bestFit="1" customWidth="1"/>
    <col min="7689" max="7689" width="9.86328125" style="151" bestFit="1" customWidth="1"/>
    <col min="7690" max="7691" width="11.73046875" style="151" bestFit="1" customWidth="1"/>
    <col min="7692" max="7692" width="8.3984375" style="151" bestFit="1" customWidth="1"/>
    <col min="7693" max="7693" width="17.3984375" style="151" customWidth="1"/>
    <col min="7694" max="7694" width="23.86328125" style="151" bestFit="1" customWidth="1"/>
    <col min="7695" max="7695" width="13.59765625" style="151" bestFit="1" customWidth="1"/>
    <col min="7696" max="7937" width="9.1328125" style="151"/>
    <col min="7938" max="7938" width="33.3984375" style="151" customWidth="1"/>
    <col min="7939" max="7939" width="12.73046875" style="151" bestFit="1" customWidth="1"/>
    <col min="7940" max="7940" width="10.86328125" style="151" bestFit="1" customWidth="1"/>
    <col min="7941" max="7941" width="8.86328125" style="151" bestFit="1" customWidth="1"/>
    <col min="7942" max="7942" width="10.73046875" style="151" customWidth="1"/>
    <col min="7943" max="7943" width="9.86328125" style="151" bestFit="1" customWidth="1"/>
    <col min="7944" max="7944" width="8.265625" style="151" bestFit="1" customWidth="1"/>
    <col min="7945" max="7945" width="9.86328125" style="151" bestFit="1" customWidth="1"/>
    <col min="7946" max="7947" width="11.73046875" style="151" bestFit="1" customWidth="1"/>
    <col min="7948" max="7948" width="8.3984375" style="151" bestFit="1" customWidth="1"/>
    <col min="7949" max="7949" width="17.3984375" style="151" customWidth="1"/>
    <col min="7950" max="7950" width="23.86328125" style="151" bestFit="1" customWidth="1"/>
    <col min="7951" max="7951" width="13.59765625" style="151" bestFit="1" customWidth="1"/>
    <col min="7952" max="8193" width="9.1328125" style="151"/>
    <col min="8194" max="8194" width="33.3984375" style="151" customWidth="1"/>
    <col min="8195" max="8195" width="12.73046875" style="151" bestFit="1" customWidth="1"/>
    <col min="8196" max="8196" width="10.86328125" style="151" bestFit="1" customWidth="1"/>
    <col min="8197" max="8197" width="8.86328125" style="151" bestFit="1" customWidth="1"/>
    <col min="8198" max="8198" width="10.73046875" style="151" customWidth="1"/>
    <col min="8199" max="8199" width="9.86328125" style="151" bestFit="1" customWidth="1"/>
    <col min="8200" max="8200" width="8.265625" style="151" bestFit="1" customWidth="1"/>
    <col min="8201" max="8201" width="9.86328125" style="151" bestFit="1" customWidth="1"/>
    <col min="8202" max="8203" width="11.73046875" style="151" bestFit="1" customWidth="1"/>
    <col min="8204" max="8204" width="8.3984375" style="151" bestFit="1" customWidth="1"/>
    <col min="8205" max="8205" width="17.3984375" style="151" customWidth="1"/>
    <col min="8206" max="8206" width="23.86328125" style="151" bestFit="1" customWidth="1"/>
    <col min="8207" max="8207" width="13.59765625" style="151" bestFit="1" customWidth="1"/>
    <col min="8208" max="8449" width="9.1328125" style="151"/>
    <col min="8450" max="8450" width="33.3984375" style="151" customWidth="1"/>
    <col min="8451" max="8451" width="12.73046875" style="151" bestFit="1" customWidth="1"/>
    <col min="8452" max="8452" width="10.86328125" style="151" bestFit="1" customWidth="1"/>
    <col min="8453" max="8453" width="8.86328125" style="151" bestFit="1" customWidth="1"/>
    <col min="8454" max="8454" width="10.73046875" style="151" customWidth="1"/>
    <col min="8455" max="8455" width="9.86328125" style="151" bestFit="1" customWidth="1"/>
    <col min="8456" max="8456" width="8.265625" style="151" bestFit="1" customWidth="1"/>
    <col min="8457" max="8457" width="9.86328125" style="151" bestFit="1" customWidth="1"/>
    <col min="8458" max="8459" width="11.73046875" style="151" bestFit="1" customWidth="1"/>
    <col min="8460" max="8460" width="8.3984375" style="151" bestFit="1" customWidth="1"/>
    <col min="8461" max="8461" width="17.3984375" style="151" customWidth="1"/>
    <col min="8462" max="8462" width="23.86328125" style="151" bestFit="1" customWidth="1"/>
    <col min="8463" max="8463" width="13.59765625" style="151" bestFit="1" customWidth="1"/>
    <col min="8464" max="8705" width="9.1328125" style="151"/>
    <col min="8706" max="8706" width="33.3984375" style="151" customWidth="1"/>
    <col min="8707" max="8707" width="12.73046875" style="151" bestFit="1" customWidth="1"/>
    <col min="8708" max="8708" width="10.86328125" style="151" bestFit="1" customWidth="1"/>
    <col min="8709" max="8709" width="8.86328125" style="151" bestFit="1" customWidth="1"/>
    <col min="8710" max="8710" width="10.73046875" style="151" customWidth="1"/>
    <col min="8711" max="8711" width="9.86328125" style="151" bestFit="1" customWidth="1"/>
    <col min="8712" max="8712" width="8.265625" style="151" bestFit="1" customWidth="1"/>
    <col min="8713" max="8713" width="9.86328125" style="151" bestFit="1" customWidth="1"/>
    <col min="8714" max="8715" width="11.73046875" style="151" bestFit="1" customWidth="1"/>
    <col min="8716" max="8716" width="8.3984375" style="151" bestFit="1" customWidth="1"/>
    <col min="8717" max="8717" width="17.3984375" style="151" customWidth="1"/>
    <col min="8718" max="8718" width="23.86328125" style="151" bestFit="1" customWidth="1"/>
    <col min="8719" max="8719" width="13.59765625" style="151" bestFit="1" customWidth="1"/>
    <col min="8720" max="8961" width="9.1328125" style="151"/>
    <col min="8962" max="8962" width="33.3984375" style="151" customWidth="1"/>
    <col min="8963" max="8963" width="12.73046875" style="151" bestFit="1" customWidth="1"/>
    <col min="8964" max="8964" width="10.86328125" style="151" bestFit="1" customWidth="1"/>
    <col min="8965" max="8965" width="8.86328125" style="151" bestFit="1" customWidth="1"/>
    <col min="8966" max="8966" width="10.73046875" style="151" customWidth="1"/>
    <col min="8967" max="8967" width="9.86328125" style="151" bestFit="1" customWidth="1"/>
    <col min="8968" max="8968" width="8.265625" style="151" bestFit="1" customWidth="1"/>
    <col min="8969" max="8969" width="9.86328125" style="151" bestFit="1" customWidth="1"/>
    <col min="8970" max="8971" width="11.73046875" style="151" bestFit="1" customWidth="1"/>
    <col min="8972" max="8972" width="8.3984375" style="151" bestFit="1" customWidth="1"/>
    <col min="8973" max="8973" width="17.3984375" style="151" customWidth="1"/>
    <col min="8974" max="8974" width="23.86328125" style="151" bestFit="1" customWidth="1"/>
    <col min="8975" max="8975" width="13.59765625" style="151" bestFit="1" customWidth="1"/>
    <col min="8976" max="9217" width="9.1328125" style="151"/>
    <col min="9218" max="9218" width="33.3984375" style="151" customWidth="1"/>
    <col min="9219" max="9219" width="12.73046875" style="151" bestFit="1" customWidth="1"/>
    <col min="9220" max="9220" width="10.86328125" style="151" bestFit="1" customWidth="1"/>
    <col min="9221" max="9221" width="8.86328125" style="151" bestFit="1" customWidth="1"/>
    <col min="9222" max="9222" width="10.73046875" style="151" customWidth="1"/>
    <col min="9223" max="9223" width="9.86328125" style="151" bestFit="1" customWidth="1"/>
    <col min="9224" max="9224" width="8.265625" style="151" bestFit="1" customWidth="1"/>
    <col min="9225" max="9225" width="9.86328125" style="151" bestFit="1" customWidth="1"/>
    <col min="9226" max="9227" width="11.73046875" style="151" bestFit="1" customWidth="1"/>
    <col min="9228" max="9228" width="8.3984375" style="151" bestFit="1" customWidth="1"/>
    <col min="9229" max="9229" width="17.3984375" style="151" customWidth="1"/>
    <col min="9230" max="9230" width="23.86328125" style="151" bestFit="1" customWidth="1"/>
    <col min="9231" max="9231" width="13.59765625" style="151" bestFit="1" customWidth="1"/>
    <col min="9232" max="9473" width="9.1328125" style="151"/>
    <col min="9474" max="9474" width="33.3984375" style="151" customWidth="1"/>
    <col min="9475" max="9475" width="12.73046875" style="151" bestFit="1" customWidth="1"/>
    <col min="9476" max="9476" width="10.86328125" style="151" bestFit="1" customWidth="1"/>
    <col min="9477" max="9477" width="8.86328125" style="151" bestFit="1" customWidth="1"/>
    <col min="9478" max="9478" width="10.73046875" style="151" customWidth="1"/>
    <col min="9479" max="9479" width="9.86328125" style="151" bestFit="1" customWidth="1"/>
    <col min="9480" max="9480" width="8.265625" style="151" bestFit="1" customWidth="1"/>
    <col min="9481" max="9481" width="9.86328125" style="151" bestFit="1" customWidth="1"/>
    <col min="9482" max="9483" width="11.73046875" style="151" bestFit="1" customWidth="1"/>
    <col min="9484" max="9484" width="8.3984375" style="151" bestFit="1" customWidth="1"/>
    <col min="9485" max="9485" width="17.3984375" style="151" customWidth="1"/>
    <col min="9486" max="9486" width="23.86328125" style="151" bestFit="1" customWidth="1"/>
    <col min="9487" max="9487" width="13.59765625" style="151" bestFit="1" customWidth="1"/>
    <col min="9488" max="9729" width="9.1328125" style="151"/>
    <col min="9730" max="9730" width="33.3984375" style="151" customWidth="1"/>
    <col min="9731" max="9731" width="12.73046875" style="151" bestFit="1" customWidth="1"/>
    <col min="9732" max="9732" width="10.86328125" style="151" bestFit="1" customWidth="1"/>
    <col min="9733" max="9733" width="8.86328125" style="151" bestFit="1" customWidth="1"/>
    <col min="9734" max="9734" width="10.73046875" style="151" customWidth="1"/>
    <col min="9735" max="9735" width="9.86328125" style="151" bestFit="1" customWidth="1"/>
    <col min="9736" max="9736" width="8.265625" style="151" bestFit="1" customWidth="1"/>
    <col min="9737" max="9737" width="9.86328125" style="151" bestFit="1" customWidth="1"/>
    <col min="9738" max="9739" width="11.73046875" style="151" bestFit="1" customWidth="1"/>
    <col min="9740" max="9740" width="8.3984375" style="151" bestFit="1" customWidth="1"/>
    <col min="9741" max="9741" width="17.3984375" style="151" customWidth="1"/>
    <col min="9742" max="9742" width="23.86328125" style="151" bestFit="1" customWidth="1"/>
    <col min="9743" max="9743" width="13.59765625" style="151" bestFit="1" customWidth="1"/>
    <col min="9744" max="9985" width="9.1328125" style="151"/>
    <col min="9986" max="9986" width="33.3984375" style="151" customWidth="1"/>
    <col min="9987" max="9987" width="12.73046875" style="151" bestFit="1" customWidth="1"/>
    <col min="9988" max="9988" width="10.86328125" style="151" bestFit="1" customWidth="1"/>
    <col min="9989" max="9989" width="8.86328125" style="151" bestFit="1" customWidth="1"/>
    <col min="9990" max="9990" width="10.73046875" style="151" customWidth="1"/>
    <col min="9991" max="9991" width="9.86328125" style="151" bestFit="1" customWidth="1"/>
    <col min="9992" max="9992" width="8.265625" style="151" bestFit="1" customWidth="1"/>
    <col min="9993" max="9993" width="9.86328125" style="151" bestFit="1" customWidth="1"/>
    <col min="9994" max="9995" width="11.73046875" style="151" bestFit="1" customWidth="1"/>
    <col min="9996" max="9996" width="8.3984375" style="151" bestFit="1" customWidth="1"/>
    <col min="9997" max="9997" width="17.3984375" style="151" customWidth="1"/>
    <col min="9998" max="9998" width="23.86328125" style="151" bestFit="1" customWidth="1"/>
    <col min="9999" max="9999" width="13.59765625" style="151" bestFit="1" customWidth="1"/>
    <col min="10000" max="10241" width="9.1328125" style="151"/>
    <col min="10242" max="10242" width="33.3984375" style="151" customWidth="1"/>
    <col min="10243" max="10243" width="12.73046875" style="151" bestFit="1" customWidth="1"/>
    <col min="10244" max="10244" width="10.86328125" style="151" bestFit="1" customWidth="1"/>
    <col min="10245" max="10245" width="8.86328125" style="151" bestFit="1" customWidth="1"/>
    <col min="10246" max="10246" width="10.73046875" style="151" customWidth="1"/>
    <col min="10247" max="10247" width="9.86328125" style="151" bestFit="1" customWidth="1"/>
    <col min="10248" max="10248" width="8.265625" style="151" bestFit="1" customWidth="1"/>
    <col min="10249" max="10249" width="9.86328125" style="151" bestFit="1" customWidth="1"/>
    <col min="10250" max="10251" width="11.73046875" style="151" bestFit="1" customWidth="1"/>
    <col min="10252" max="10252" width="8.3984375" style="151" bestFit="1" customWidth="1"/>
    <col min="10253" max="10253" width="17.3984375" style="151" customWidth="1"/>
    <col min="10254" max="10254" width="23.86328125" style="151" bestFit="1" customWidth="1"/>
    <col min="10255" max="10255" width="13.59765625" style="151" bestFit="1" customWidth="1"/>
    <col min="10256" max="10497" width="9.1328125" style="151"/>
    <col min="10498" max="10498" width="33.3984375" style="151" customWidth="1"/>
    <col min="10499" max="10499" width="12.73046875" style="151" bestFit="1" customWidth="1"/>
    <col min="10500" max="10500" width="10.86328125" style="151" bestFit="1" customWidth="1"/>
    <col min="10501" max="10501" width="8.86328125" style="151" bestFit="1" customWidth="1"/>
    <col min="10502" max="10502" width="10.73046875" style="151" customWidth="1"/>
    <col min="10503" max="10503" width="9.86328125" style="151" bestFit="1" customWidth="1"/>
    <col min="10504" max="10504" width="8.265625" style="151" bestFit="1" customWidth="1"/>
    <col min="10505" max="10505" width="9.86328125" style="151" bestFit="1" customWidth="1"/>
    <col min="10506" max="10507" width="11.73046875" style="151" bestFit="1" customWidth="1"/>
    <col min="10508" max="10508" width="8.3984375" style="151" bestFit="1" customWidth="1"/>
    <col min="10509" max="10509" width="17.3984375" style="151" customWidth="1"/>
    <col min="10510" max="10510" width="23.86328125" style="151" bestFit="1" customWidth="1"/>
    <col min="10511" max="10511" width="13.59765625" style="151" bestFit="1" customWidth="1"/>
    <col min="10512" max="10753" width="9.1328125" style="151"/>
    <col min="10754" max="10754" width="33.3984375" style="151" customWidth="1"/>
    <col min="10755" max="10755" width="12.73046875" style="151" bestFit="1" customWidth="1"/>
    <col min="10756" max="10756" width="10.86328125" style="151" bestFit="1" customWidth="1"/>
    <col min="10757" max="10757" width="8.86328125" style="151" bestFit="1" customWidth="1"/>
    <col min="10758" max="10758" width="10.73046875" style="151" customWidth="1"/>
    <col min="10759" max="10759" width="9.86328125" style="151" bestFit="1" customWidth="1"/>
    <col min="10760" max="10760" width="8.265625" style="151" bestFit="1" customWidth="1"/>
    <col min="10761" max="10761" width="9.86328125" style="151" bestFit="1" customWidth="1"/>
    <col min="10762" max="10763" width="11.73046875" style="151" bestFit="1" customWidth="1"/>
    <col min="10764" max="10764" width="8.3984375" style="151" bestFit="1" customWidth="1"/>
    <col min="10765" max="10765" width="17.3984375" style="151" customWidth="1"/>
    <col min="10766" max="10766" width="23.86328125" style="151" bestFit="1" customWidth="1"/>
    <col min="10767" max="10767" width="13.59765625" style="151" bestFit="1" customWidth="1"/>
    <col min="10768" max="11009" width="9.1328125" style="151"/>
    <col min="11010" max="11010" width="33.3984375" style="151" customWidth="1"/>
    <col min="11011" max="11011" width="12.73046875" style="151" bestFit="1" customWidth="1"/>
    <col min="11012" max="11012" width="10.86328125" style="151" bestFit="1" customWidth="1"/>
    <col min="11013" max="11013" width="8.86328125" style="151" bestFit="1" customWidth="1"/>
    <col min="11014" max="11014" width="10.73046875" style="151" customWidth="1"/>
    <col min="11015" max="11015" width="9.86328125" style="151" bestFit="1" customWidth="1"/>
    <col min="11016" max="11016" width="8.265625" style="151" bestFit="1" customWidth="1"/>
    <col min="11017" max="11017" width="9.86328125" style="151" bestFit="1" customWidth="1"/>
    <col min="11018" max="11019" width="11.73046875" style="151" bestFit="1" customWidth="1"/>
    <col min="11020" max="11020" width="8.3984375" style="151" bestFit="1" customWidth="1"/>
    <col min="11021" max="11021" width="17.3984375" style="151" customWidth="1"/>
    <col min="11022" max="11022" width="23.86328125" style="151" bestFit="1" customWidth="1"/>
    <col min="11023" max="11023" width="13.59765625" style="151" bestFit="1" customWidth="1"/>
    <col min="11024" max="11265" width="9.1328125" style="151"/>
    <col min="11266" max="11266" width="33.3984375" style="151" customWidth="1"/>
    <col min="11267" max="11267" width="12.73046875" style="151" bestFit="1" customWidth="1"/>
    <col min="11268" max="11268" width="10.86328125" style="151" bestFit="1" customWidth="1"/>
    <col min="11269" max="11269" width="8.86328125" style="151" bestFit="1" customWidth="1"/>
    <col min="11270" max="11270" width="10.73046875" style="151" customWidth="1"/>
    <col min="11271" max="11271" width="9.86328125" style="151" bestFit="1" customWidth="1"/>
    <col min="11272" max="11272" width="8.265625" style="151" bestFit="1" customWidth="1"/>
    <col min="11273" max="11273" width="9.86328125" style="151" bestFit="1" customWidth="1"/>
    <col min="11274" max="11275" width="11.73046875" style="151" bestFit="1" customWidth="1"/>
    <col min="11276" max="11276" width="8.3984375" style="151" bestFit="1" customWidth="1"/>
    <col min="11277" max="11277" width="17.3984375" style="151" customWidth="1"/>
    <col min="11278" max="11278" width="23.86328125" style="151" bestFit="1" customWidth="1"/>
    <col min="11279" max="11279" width="13.59765625" style="151" bestFit="1" customWidth="1"/>
    <col min="11280" max="11521" width="9.1328125" style="151"/>
    <col min="11522" max="11522" width="33.3984375" style="151" customWidth="1"/>
    <col min="11523" max="11523" width="12.73046875" style="151" bestFit="1" customWidth="1"/>
    <col min="11524" max="11524" width="10.86328125" style="151" bestFit="1" customWidth="1"/>
    <col min="11525" max="11525" width="8.86328125" style="151" bestFit="1" customWidth="1"/>
    <col min="11526" max="11526" width="10.73046875" style="151" customWidth="1"/>
    <col min="11527" max="11527" width="9.86328125" style="151" bestFit="1" customWidth="1"/>
    <col min="11528" max="11528" width="8.265625" style="151" bestFit="1" customWidth="1"/>
    <col min="11529" max="11529" width="9.86328125" style="151" bestFit="1" customWidth="1"/>
    <col min="11530" max="11531" width="11.73046875" style="151" bestFit="1" customWidth="1"/>
    <col min="11532" max="11532" width="8.3984375" style="151" bestFit="1" customWidth="1"/>
    <col min="11533" max="11533" width="17.3984375" style="151" customWidth="1"/>
    <col min="11534" max="11534" width="23.86328125" style="151" bestFit="1" customWidth="1"/>
    <col min="11535" max="11535" width="13.59765625" style="151" bestFit="1" customWidth="1"/>
    <col min="11536" max="11777" width="9.1328125" style="151"/>
    <col min="11778" max="11778" width="33.3984375" style="151" customWidth="1"/>
    <col min="11779" max="11779" width="12.73046875" style="151" bestFit="1" customWidth="1"/>
    <col min="11780" max="11780" width="10.86328125" style="151" bestFit="1" customWidth="1"/>
    <col min="11781" max="11781" width="8.86328125" style="151" bestFit="1" customWidth="1"/>
    <col min="11782" max="11782" width="10.73046875" style="151" customWidth="1"/>
    <col min="11783" max="11783" width="9.86328125" style="151" bestFit="1" customWidth="1"/>
    <col min="11784" max="11784" width="8.265625" style="151" bestFit="1" customWidth="1"/>
    <col min="11785" max="11785" width="9.86328125" style="151" bestFit="1" customWidth="1"/>
    <col min="11786" max="11787" width="11.73046875" style="151" bestFit="1" customWidth="1"/>
    <col min="11788" max="11788" width="8.3984375" style="151" bestFit="1" customWidth="1"/>
    <col min="11789" max="11789" width="17.3984375" style="151" customWidth="1"/>
    <col min="11790" max="11790" width="23.86328125" style="151" bestFit="1" customWidth="1"/>
    <col min="11791" max="11791" width="13.59765625" style="151" bestFit="1" customWidth="1"/>
    <col min="11792" max="12033" width="9.1328125" style="151"/>
    <col min="12034" max="12034" width="33.3984375" style="151" customWidth="1"/>
    <col min="12035" max="12035" width="12.73046875" style="151" bestFit="1" customWidth="1"/>
    <col min="12036" max="12036" width="10.86328125" style="151" bestFit="1" customWidth="1"/>
    <col min="12037" max="12037" width="8.86328125" style="151" bestFit="1" customWidth="1"/>
    <col min="12038" max="12038" width="10.73046875" style="151" customWidth="1"/>
    <col min="12039" max="12039" width="9.86328125" style="151" bestFit="1" customWidth="1"/>
    <col min="12040" max="12040" width="8.265625" style="151" bestFit="1" customWidth="1"/>
    <col min="12041" max="12041" width="9.86328125" style="151" bestFit="1" customWidth="1"/>
    <col min="12042" max="12043" width="11.73046875" style="151" bestFit="1" customWidth="1"/>
    <col min="12044" max="12044" width="8.3984375" style="151" bestFit="1" customWidth="1"/>
    <col min="12045" max="12045" width="17.3984375" style="151" customWidth="1"/>
    <col min="12046" max="12046" width="23.86328125" style="151" bestFit="1" customWidth="1"/>
    <col min="12047" max="12047" width="13.59765625" style="151" bestFit="1" customWidth="1"/>
    <col min="12048" max="12289" width="9.1328125" style="151"/>
    <col min="12290" max="12290" width="33.3984375" style="151" customWidth="1"/>
    <col min="12291" max="12291" width="12.73046875" style="151" bestFit="1" customWidth="1"/>
    <col min="12292" max="12292" width="10.86328125" style="151" bestFit="1" customWidth="1"/>
    <col min="12293" max="12293" width="8.86328125" style="151" bestFit="1" customWidth="1"/>
    <col min="12294" max="12294" width="10.73046875" style="151" customWidth="1"/>
    <col min="12295" max="12295" width="9.86328125" style="151" bestFit="1" customWidth="1"/>
    <col min="12296" max="12296" width="8.265625" style="151" bestFit="1" customWidth="1"/>
    <col min="12297" max="12297" width="9.86328125" style="151" bestFit="1" customWidth="1"/>
    <col min="12298" max="12299" width="11.73046875" style="151" bestFit="1" customWidth="1"/>
    <col min="12300" max="12300" width="8.3984375" style="151" bestFit="1" customWidth="1"/>
    <col min="12301" max="12301" width="17.3984375" style="151" customWidth="1"/>
    <col min="12302" max="12302" width="23.86328125" style="151" bestFit="1" customWidth="1"/>
    <col min="12303" max="12303" width="13.59765625" style="151" bestFit="1" customWidth="1"/>
    <col min="12304" max="12545" width="9.1328125" style="151"/>
    <col min="12546" max="12546" width="33.3984375" style="151" customWidth="1"/>
    <col min="12547" max="12547" width="12.73046875" style="151" bestFit="1" customWidth="1"/>
    <col min="12548" max="12548" width="10.86328125" style="151" bestFit="1" customWidth="1"/>
    <col min="12549" max="12549" width="8.86328125" style="151" bestFit="1" customWidth="1"/>
    <col min="12550" max="12550" width="10.73046875" style="151" customWidth="1"/>
    <col min="12551" max="12551" width="9.86328125" style="151" bestFit="1" customWidth="1"/>
    <col min="12552" max="12552" width="8.265625" style="151" bestFit="1" customWidth="1"/>
    <col min="12553" max="12553" width="9.86328125" style="151" bestFit="1" customWidth="1"/>
    <col min="12554" max="12555" width="11.73046875" style="151" bestFit="1" customWidth="1"/>
    <col min="12556" max="12556" width="8.3984375" style="151" bestFit="1" customWidth="1"/>
    <col min="12557" max="12557" width="17.3984375" style="151" customWidth="1"/>
    <col min="12558" max="12558" width="23.86328125" style="151" bestFit="1" customWidth="1"/>
    <col min="12559" max="12559" width="13.59765625" style="151" bestFit="1" customWidth="1"/>
    <col min="12560" max="12801" width="9.1328125" style="151"/>
    <col min="12802" max="12802" width="33.3984375" style="151" customWidth="1"/>
    <col min="12803" max="12803" width="12.73046875" style="151" bestFit="1" customWidth="1"/>
    <col min="12804" max="12804" width="10.86328125" style="151" bestFit="1" customWidth="1"/>
    <col min="12805" max="12805" width="8.86328125" style="151" bestFit="1" customWidth="1"/>
    <col min="12806" max="12806" width="10.73046875" style="151" customWidth="1"/>
    <col min="12807" max="12807" width="9.86328125" style="151" bestFit="1" customWidth="1"/>
    <col min="12808" max="12808" width="8.265625" style="151" bestFit="1" customWidth="1"/>
    <col min="12809" max="12809" width="9.86328125" style="151" bestFit="1" customWidth="1"/>
    <col min="12810" max="12811" width="11.73046875" style="151" bestFit="1" customWidth="1"/>
    <col min="12812" max="12812" width="8.3984375" style="151" bestFit="1" customWidth="1"/>
    <col min="12813" max="12813" width="17.3984375" style="151" customWidth="1"/>
    <col min="12814" max="12814" width="23.86328125" style="151" bestFit="1" customWidth="1"/>
    <col min="12815" max="12815" width="13.59765625" style="151" bestFit="1" customWidth="1"/>
    <col min="12816" max="13057" width="9.1328125" style="151"/>
    <col min="13058" max="13058" width="33.3984375" style="151" customWidth="1"/>
    <col min="13059" max="13059" width="12.73046875" style="151" bestFit="1" customWidth="1"/>
    <col min="13060" max="13060" width="10.86328125" style="151" bestFit="1" customWidth="1"/>
    <col min="13061" max="13061" width="8.86328125" style="151" bestFit="1" customWidth="1"/>
    <col min="13062" max="13062" width="10.73046875" style="151" customWidth="1"/>
    <col min="13063" max="13063" width="9.86328125" style="151" bestFit="1" customWidth="1"/>
    <col min="13064" max="13064" width="8.265625" style="151" bestFit="1" customWidth="1"/>
    <col min="13065" max="13065" width="9.86328125" style="151" bestFit="1" customWidth="1"/>
    <col min="13066" max="13067" width="11.73046875" style="151" bestFit="1" customWidth="1"/>
    <col min="13068" max="13068" width="8.3984375" style="151" bestFit="1" customWidth="1"/>
    <col min="13069" max="13069" width="17.3984375" style="151" customWidth="1"/>
    <col min="13070" max="13070" width="23.86328125" style="151" bestFit="1" customWidth="1"/>
    <col min="13071" max="13071" width="13.59765625" style="151" bestFit="1" customWidth="1"/>
    <col min="13072" max="13313" width="9.1328125" style="151"/>
    <col min="13314" max="13314" width="33.3984375" style="151" customWidth="1"/>
    <col min="13315" max="13315" width="12.73046875" style="151" bestFit="1" customWidth="1"/>
    <col min="13316" max="13316" width="10.86328125" style="151" bestFit="1" customWidth="1"/>
    <col min="13317" max="13317" width="8.86328125" style="151" bestFit="1" customWidth="1"/>
    <col min="13318" max="13318" width="10.73046875" style="151" customWidth="1"/>
    <col min="13319" max="13319" width="9.86328125" style="151" bestFit="1" customWidth="1"/>
    <col min="13320" max="13320" width="8.265625" style="151" bestFit="1" customWidth="1"/>
    <col min="13321" max="13321" width="9.86328125" style="151" bestFit="1" customWidth="1"/>
    <col min="13322" max="13323" width="11.73046875" style="151" bestFit="1" customWidth="1"/>
    <col min="13324" max="13324" width="8.3984375" style="151" bestFit="1" customWidth="1"/>
    <col min="13325" max="13325" width="17.3984375" style="151" customWidth="1"/>
    <col min="13326" max="13326" width="23.86328125" style="151" bestFit="1" customWidth="1"/>
    <col min="13327" max="13327" width="13.59765625" style="151" bestFit="1" customWidth="1"/>
    <col min="13328" max="13569" width="9.1328125" style="151"/>
    <col min="13570" max="13570" width="33.3984375" style="151" customWidth="1"/>
    <col min="13571" max="13571" width="12.73046875" style="151" bestFit="1" customWidth="1"/>
    <col min="13572" max="13572" width="10.86328125" style="151" bestFit="1" customWidth="1"/>
    <col min="13573" max="13573" width="8.86328125" style="151" bestFit="1" customWidth="1"/>
    <col min="13574" max="13574" width="10.73046875" style="151" customWidth="1"/>
    <col min="13575" max="13575" width="9.86328125" style="151" bestFit="1" customWidth="1"/>
    <col min="13576" max="13576" width="8.265625" style="151" bestFit="1" customWidth="1"/>
    <col min="13577" max="13577" width="9.86328125" style="151" bestFit="1" customWidth="1"/>
    <col min="13578" max="13579" width="11.73046875" style="151" bestFit="1" customWidth="1"/>
    <col min="13580" max="13580" width="8.3984375" style="151" bestFit="1" customWidth="1"/>
    <col min="13581" max="13581" width="17.3984375" style="151" customWidth="1"/>
    <col min="13582" max="13582" width="23.86328125" style="151" bestFit="1" customWidth="1"/>
    <col min="13583" max="13583" width="13.59765625" style="151" bestFit="1" customWidth="1"/>
    <col min="13584" max="13825" width="9.1328125" style="151"/>
    <col min="13826" max="13826" width="33.3984375" style="151" customWidth="1"/>
    <col min="13827" max="13827" width="12.73046875" style="151" bestFit="1" customWidth="1"/>
    <col min="13828" max="13828" width="10.86328125" style="151" bestFit="1" customWidth="1"/>
    <col min="13829" max="13829" width="8.86328125" style="151" bestFit="1" customWidth="1"/>
    <col min="13830" max="13830" width="10.73046875" style="151" customWidth="1"/>
    <col min="13831" max="13831" width="9.86328125" style="151" bestFit="1" customWidth="1"/>
    <col min="13832" max="13832" width="8.265625" style="151" bestFit="1" customWidth="1"/>
    <col min="13833" max="13833" width="9.86328125" style="151" bestFit="1" customWidth="1"/>
    <col min="13834" max="13835" width="11.73046875" style="151" bestFit="1" customWidth="1"/>
    <col min="13836" max="13836" width="8.3984375" style="151" bestFit="1" customWidth="1"/>
    <col min="13837" max="13837" width="17.3984375" style="151" customWidth="1"/>
    <col min="13838" max="13838" width="23.86328125" style="151" bestFit="1" customWidth="1"/>
    <col min="13839" max="13839" width="13.59765625" style="151" bestFit="1" customWidth="1"/>
    <col min="13840" max="14081" width="9.1328125" style="151"/>
    <col min="14082" max="14082" width="33.3984375" style="151" customWidth="1"/>
    <col min="14083" max="14083" width="12.73046875" style="151" bestFit="1" customWidth="1"/>
    <col min="14084" max="14084" width="10.86328125" style="151" bestFit="1" customWidth="1"/>
    <col min="14085" max="14085" width="8.86328125" style="151" bestFit="1" customWidth="1"/>
    <col min="14086" max="14086" width="10.73046875" style="151" customWidth="1"/>
    <col min="14087" max="14087" width="9.86328125" style="151" bestFit="1" customWidth="1"/>
    <col min="14088" max="14088" width="8.265625" style="151" bestFit="1" customWidth="1"/>
    <col min="14089" max="14089" width="9.86328125" style="151" bestFit="1" customWidth="1"/>
    <col min="14090" max="14091" width="11.73046875" style="151" bestFit="1" customWidth="1"/>
    <col min="14092" max="14092" width="8.3984375" style="151" bestFit="1" customWidth="1"/>
    <col min="14093" max="14093" width="17.3984375" style="151" customWidth="1"/>
    <col min="14094" max="14094" width="23.86328125" style="151" bestFit="1" customWidth="1"/>
    <col min="14095" max="14095" width="13.59765625" style="151" bestFit="1" customWidth="1"/>
    <col min="14096" max="14337" width="9.1328125" style="151"/>
    <col min="14338" max="14338" width="33.3984375" style="151" customWidth="1"/>
    <col min="14339" max="14339" width="12.73046875" style="151" bestFit="1" customWidth="1"/>
    <col min="14340" max="14340" width="10.86328125" style="151" bestFit="1" customWidth="1"/>
    <col min="14341" max="14341" width="8.86328125" style="151" bestFit="1" customWidth="1"/>
    <col min="14342" max="14342" width="10.73046875" style="151" customWidth="1"/>
    <col min="14343" max="14343" width="9.86328125" style="151" bestFit="1" customWidth="1"/>
    <col min="14344" max="14344" width="8.265625" style="151" bestFit="1" customWidth="1"/>
    <col min="14345" max="14345" width="9.86328125" style="151" bestFit="1" customWidth="1"/>
    <col min="14346" max="14347" width="11.73046875" style="151" bestFit="1" customWidth="1"/>
    <col min="14348" max="14348" width="8.3984375" style="151" bestFit="1" customWidth="1"/>
    <col min="14349" max="14349" width="17.3984375" style="151" customWidth="1"/>
    <col min="14350" max="14350" width="23.86328125" style="151" bestFit="1" customWidth="1"/>
    <col min="14351" max="14351" width="13.59765625" style="151" bestFit="1" customWidth="1"/>
    <col min="14352" max="14593" width="9.1328125" style="151"/>
    <col min="14594" max="14594" width="33.3984375" style="151" customWidth="1"/>
    <col min="14595" max="14595" width="12.73046875" style="151" bestFit="1" customWidth="1"/>
    <col min="14596" max="14596" width="10.86328125" style="151" bestFit="1" customWidth="1"/>
    <col min="14597" max="14597" width="8.86328125" style="151" bestFit="1" customWidth="1"/>
    <col min="14598" max="14598" width="10.73046875" style="151" customWidth="1"/>
    <col min="14599" max="14599" width="9.86328125" style="151" bestFit="1" customWidth="1"/>
    <col min="14600" max="14600" width="8.265625" style="151" bestFit="1" customWidth="1"/>
    <col min="14601" max="14601" width="9.86328125" style="151" bestFit="1" customWidth="1"/>
    <col min="14602" max="14603" width="11.73046875" style="151" bestFit="1" customWidth="1"/>
    <col min="14604" max="14604" width="8.3984375" style="151" bestFit="1" customWidth="1"/>
    <col min="14605" max="14605" width="17.3984375" style="151" customWidth="1"/>
    <col min="14606" max="14606" width="23.86328125" style="151" bestFit="1" customWidth="1"/>
    <col min="14607" max="14607" width="13.59765625" style="151" bestFit="1" customWidth="1"/>
    <col min="14608" max="14849" width="9.1328125" style="151"/>
    <col min="14850" max="14850" width="33.3984375" style="151" customWidth="1"/>
    <col min="14851" max="14851" width="12.73046875" style="151" bestFit="1" customWidth="1"/>
    <col min="14852" max="14852" width="10.86328125" style="151" bestFit="1" customWidth="1"/>
    <col min="14853" max="14853" width="8.86328125" style="151" bestFit="1" customWidth="1"/>
    <col min="14854" max="14854" width="10.73046875" style="151" customWidth="1"/>
    <col min="14855" max="14855" width="9.86328125" style="151" bestFit="1" customWidth="1"/>
    <col min="14856" max="14856" width="8.265625" style="151" bestFit="1" customWidth="1"/>
    <col min="14857" max="14857" width="9.86328125" style="151" bestFit="1" customWidth="1"/>
    <col min="14858" max="14859" width="11.73046875" style="151" bestFit="1" customWidth="1"/>
    <col min="14860" max="14860" width="8.3984375" style="151" bestFit="1" customWidth="1"/>
    <col min="14861" max="14861" width="17.3984375" style="151" customWidth="1"/>
    <col min="14862" max="14862" width="23.86328125" style="151" bestFit="1" customWidth="1"/>
    <col min="14863" max="14863" width="13.59765625" style="151" bestFit="1" customWidth="1"/>
    <col min="14864" max="15105" width="9.1328125" style="151"/>
    <col min="15106" max="15106" width="33.3984375" style="151" customWidth="1"/>
    <col min="15107" max="15107" width="12.73046875" style="151" bestFit="1" customWidth="1"/>
    <col min="15108" max="15108" width="10.86328125" style="151" bestFit="1" customWidth="1"/>
    <col min="15109" max="15109" width="8.86328125" style="151" bestFit="1" customWidth="1"/>
    <col min="15110" max="15110" width="10.73046875" style="151" customWidth="1"/>
    <col min="15111" max="15111" width="9.86328125" style="151" bestFit="1" customWidth="1"/>
    <col min="15112" max="15112" width="8.265625" style="151" bestFit="1" customWidth="1"/>
    <col min="15113" max="15113" width="9.86328125" style="151" bestFit="1" customWidth="1"/>
    <col min="15114" max="15115" width="11.73046875" style="151" bestFit="1" customWidth="1"/>
    <col min="15116" max="15116" width="8.3984375" style="151" bestFit="1" customWidth="1"/>
    <col min="15117" max="15117" width="17.3984375" style="151" customWidth="1"/>
    <col min="15118" max="15118" width="23.86328125" style="151" bestFit="1" customWidth="1"/>
    <col min="15119" max="15119" width="13.59765625" style="151" bestFit="1" customWidth="1"/>
    <col min="15120" max="15361" width="9.1328125" style="151"/>
    <col min="15362" max="15362" width="33.3984375" style="151" customWidth="1"/>
    <col min="15363" max="15363" width="12.73046875" style="151" bestFit="1" customWidth="1"/>
    <col min="15364" max="15364" width="10.86328125" style="151" bestFit="1" customWidth="1"/>
    <col min="15365" max="15365" width="8.86328125" style="151" bestFit="1" customWidth="1"/>
    <col min="15366" max="15366" width="10.73046875" style="151" customWidth="1"/>
    <col min="15367" max="15367" width="9.86328125" style="151" bestFit="1" customWidth="1"/>
    <col min="15368" max="15368" width="8.265625" style="151" bestFit="1" customWidth="1"/>
    <col min="15369" max="15369" width="9.86328125" style="151" bestFit="1" customWidth="1"/>
    <col min="15370" max="15371" width="11.73046875" style="151" bestFit="1" customWidth="1"/>
    <col min="15372" max="15372" width="8.3984375" style="151" bestFit="1" customWidth="1"/>
    <col min="15373" max="15373" width="17.3984375" style="151" customWidth="1"/>
    <col min="15374" max="15374" width="23.86328125" style="151" bestFit="1" customWidth="1"/>
    <col min="15375" max="15375" width="13.59765625" style="151" bestFit="1" customWidth="1"/>
    <col min="15376" max="15617" width="9.1328125" style="151"/>
    <col min="15618" max="15618" width="33.3984375" style="151" customWidth="1"/>
    <col min="15619" max="15619" width="12.73046875" style="151" bestFit="1" customWidth="1"/>
    <col min="15620" max="15620" width="10.86328125" style="151" bestFit="1" customWidth="1"/>
    <col min="15621" max="15621" width="8.86328125" style="151" bestFit="1" customWidth="1"/>
    <col min="15622" max="15622" width="10.73046875" style="151" customWidth="1"/>
    <col min="15623" max="15623" width="9.86328125" style="151" bestFit="1" customWidth="1"/>
    <col min="15624" max="15624" width="8.265625" style="151" bestFit="1" customWidth="1"/>
    <col min="15625" max="15625" width="9.86328125" style="151" bestFit="1" customWidth="1"/>
    <col min="15626" max="15627" width="11.73046875" style="151" bestFit="1" customWidth="1"/>
    <col min="15628" max="15628" width="8.3984375" style="151" bestFit="1" customWidth="1"/>
    <col min="15629" max="15629" width="17.3984375" style="151" customWidth="1"/>
    <col min="15630" max="15630" width="23.86328125" style="151" bestFit="1" customWidth="1"/>
    <col min="15631" max="15631" width="13.59765625" style="151" bestFit="1" customWidth="1"/>
    <col min="15632" max="15873" width="9.1328125" style="151"/>
    <col min="15874" max="15874" width="33.3984375" style="151" customWidth="1"/>
    <col min="15875" max="15875" width="12.73046875" style="151" bestFit="1" customWidth="1"/>
    <col min="15876" max="15876" width="10.86328125" style="151" bestFit="1" customWidth="1"/>
    <col min="15877" max="15877" width="8.86328125" style="151" bestFit="1" customWidth="1"/>
    <col min="15878" max="15878" width="10.73046875" style="151" customWidth="1"/>
    <col min="15879" max="15879" width="9.86328125" style="151" bestFit="1" customWidth="1"/>
    <col min="15880" max="15880" width="8.265625" style="151" bestFit="1" customWidth="1"/>
    <col min="15881" max="15881" width="9.86328125" style="151" bestFit="1" customWidth="1"/>
    <col min="15882" max="15883" width="11.73046875" style="151" bestFit="1" customWidth="1"/>
    <col min="15884" max="15884" width="8.3984375" style="151" bestFit="1" customWidth="1"/>
    <col min="15885" max="15885" width="17.3984375" style="151" customWidth="1"/>
    <col min="15886" max="15886" width="23.86328125" style="151" bestFit="1" customWidth="1"/>
    <col min="15887" max="15887" width="13.59765625" style="151" bestFit="1" customWidth="1"/>
    <col min="15888" max="16129" width="9.1328125" style="151"/>
    <col min="16130" max="16130" width="33.3984375" style="151" customWidth="1"/>
    <col min="16131" max="16131" width="12.73046875" style="151" bestFit="1" customWidth="1"/>
    <col min="16132" max="16132" width="10.86328125" style="151" bestFit="1" customWidth="1"/>
    <col min="16133" max="16133" width="8.86328125" style="151" bestFit="1" customWidth="1"/>
    <col min="16134" max="16134" width="10.73046875" style="151" customWidth="1"/>
    <col min="16135" max="16135" width="9.86328125" style="151" bestFit="1" customWidth="1"/>
    <col min="16136" max="16136" width="8.265625" style="151" bestFit="1" customWidth="1"/>
    <col min="16137" max="16137" width="9.86328125" style="151" bestFit="1" customWidth="1"/>
    <col min="16138" max="16139" width="11.73046875" style="151" bestFit="1" customWidth="1"/>
    <col min="16140" max="16140" width="8.3984375" style="151" bestFit="1" customWidth="1"/>
    <col min="16141" max="16141" width="17.3984375" style="151" customWidth="1"/>
    <col min="16142" max="16142" width="23.86328125" style="151" bestFit="1" customWidth="1"/>
    <col min="16143" max="16143" width="13.59765625" style="151" bestFit="1" customWidth="1"/>
    <col min="16144" max="16384" width="9.1328125" style="151"/>
  </cols>
  <sheetData>
    <row r="5" spans="2:13" x14ac:dyDescent="0.4">
      <c r="B5" s="148" t="s">
        <v>0</v>
      </c>
      <c r="C5" s="149"/>
      <c r="D5" s="149"/>
      <c r="E5" s="149"/>
      <c r="F5" s="149"/>
      <c r="G5" s="149"/>
      <c r="H5" s="149"/>
      <c r="I5" s="150"/>
      <c r="J5" s="148"/>
      <c r="K5" s="149"/>
      <c r="L5" s="149"/>
      <c r="M5" s="149"/>
    </row>
    <row r="6" spans="2:13" x14ac:dyDescent="0.4">
      <c r="B6" s="148" t="s">
        <v>1</v>
      </c>
      <c r="C6" s="149"/>
      <c r="D6" s="149"/>
      <c r="E6" s="149"/>
      <c r="F6" s="149"/>
      <c r="G6" s="149"/>
      <c r="H6" s="149"/>
      <c r="I6" s="150"/>
      <c r="J6" s="148"/>
      <c r="K6" s="149"/>
      <c r="L6" s="149"/>
      <c r="M6" s="149"/>
    </row>
    <row r="7" spans="2:13" x14ac:dyDescent="0.4">
      <c r="B7" s="148"/>
      <c r="C7" s="149"/>
      <c r="D7" s="149"/>
      <c r="E7" s="149"/>
      <c r="F7" s="149"/>
      <c r="G7" s="149"/>
      <c r="H7" s="149"/>
      <c r="I7" s="150"/>
      <c r="J7" s="148"/>
      <c r="K7" s="149"/>
      <c r="L7" s="149"/>
      <c r="M7" s="149"/>
    </row>
    <row r="8" spans="2:13" ht="18" x14ac:dyDescent="0.55000000000000004">
      <c r="B8" s="152" t="s">
        <v>129</v>
      </c>
      <c r="C8" s="149"/>
      <c r="D8" s="153"/>
      <c r="E8" s="154" t="s">
        <v>3</v>
      </c>
      <c r="F8" s="154"/>
      <c r="G8" s="149"/>
      <c r="H8" s="149"/>
      <c r="I8" s="149"/>
      <c r="J8" s="150"/>
      <c r="K8" s="149"/>
      <c r="L8" s="149"/>
    </row>
    <row r="9" spans="2:13" x14ac:dyDescent="0.4">
      <c r="B9" s="155" t="s">
        <v>130</v>
      </c>
      <c r="C9" s="149"/>
      <c r="D9" s="149"/>
      <c r="E9" s="149"/>
      <c r="F9" s="149"/>
      <c r="G9" s="149"/>
      <c r="H9" s="149"/>
      <c r="I9" s="149"/>
      <c r="J9" s="149"/>
      <c r="K9" s="150"/>
      <c r="L9" s="149"/>
      <c r="M9" s="149"/>
    </row>
    <row r="10" spans="2:13" ht="18" x14ac:dyDescent="0.55000000000000004">
      <c r="B10" s="152" t="s">
        <v>29</v>
      </c>
      <c r="C10" s="149"/>
      <c r="D10" s="153"/>
      <c r="E10" s="149"/>
      <c r="F10" s="149"/>
      <c r="G10" s="154"/>
      <c r="H10" s="149"/>
      <c r="I10" s="149"/>
      <c r="J10" s="149"/>
      <c r="K10" s="150"/>
      <c r="L10" s="149"/>
      <c r="M10" s="149"/>
    </row>
    <row r="11" spans="2:13" x14ac:dyDescent="0.4">
      <c r="B11" s="155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</row>
    <row r="12" spans="2:13" ht="21" x14ac:dyDescent="0.65">
      <c r="B12" s="152" t="s">
        <v>131</v>
      </c>
      <c r="C12" s="156"/>
      <c r="D12" s="156"/>
      <c r="E12" s="156"/>
      <c r="F12" s="156"/>
      <c r="G12" s="156"/>
      <c r="H12" s="157"/>
      <c r="I12" s="149"/>
      <c r="J12" s="149"/>
      <c r="K12" s="149"/>
      <c r="L12" s="149"/>
      <c r="M12" s="149"/>
    </row>
    <row r="13" spans="2:13" x14ac:dyDescent="0.4">
      <c r="B13" s="158" t="s">
        <v>132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</row>
    <row r="14" spans="2:13" ht="21" x14ac:dyDescent="0.65">
      <c r="B14" s="152" t="s">
        <v>31</v>
      </c>
      <c r="C14" s="156"/>
      <c r="D14" s="156"/>
      <c r="E14" s="156"/>
      <c r="F14" s="149"/>
      <c r="G14" s="156"/>
      <c r="H14" s="149"/>
      <c r="I14" s="149"/>
      <c r="J14" s="149"/>
      <c r="K14" s="149"/>
      <c r="L14" s="149"/>
      <c r="M14" s="149"/>
    </row>
    <row r="15" spans="2:13" s="149" customFormat="1" x14ac:dyDescent="0.4">
      <c r="B15" s="159"/>
      <c r="C15" s="160"/>
      <c r="D15" s="160"/>
      <c r="E15" s="160"/>
      <c r="F15" s="160"/>
      <c r="G15" s="160"/>
      <c r="H15" s="160"/>
      <c r="I15" s="161"/>
      <c r="J15" s="160"/>
      <c r="K15" s="160"/>
      <c r="L15" s="160"/>
    </row>
    <row r="16" spans="2:13" x14ac:dyDescent="0.4">
      <c r="B16" s="155"/>
      <c r="C16" s="149"/>
      <c r="D16" s="149"/>
      <c r="E16" s="162"/>
      <c r="F16" s="162"/>
      <c r="G16" s="162"/>
      <c r="H16" s="162"/>
      <c r="I16" s="162"/>
      <c r="J16" s="162"/>
      <c r="K16" s="162"/>
      <c r="L16" s="149"/>
    </row>
    <row r="17" spans="1:15" ht="30.75" customHeight="1" x14ac:dyDescent="0.4">
      <c r="B17" s="163"/>
      <c r="C17" s="164"/>
      <c r="D17" s="164"/>
      <c r="E17" s="165"/>
      <c r="F17" s="165"/>
      <c r="G17" s="165"/>
      <c r="H17" s="165"/>
      <c r="I17" s="165"/>
      <c r="J17" s="166" t="s">
        <v>133</v>
      </c>
      <c r="K17" s="166" t="s">
        <v>134</v>
      </c>
      <c r="L17" s="167" t="s">
        <v>12</v>
      </c>
      <c r="O17" s="168"/>
    </row>
    <row r="18" spans="1:15" x14ac:dyDescent="0.4">
      <c r="B18" s="169"/>
      <c r="C18" s="170" t="s">
        <v>40</v>
      </c>
      <c r="D18" s="170" t="s">
        <v>135</v>
      </c>
      <c r="E18" s="171" t="s">
        <v>136</v>
      </c>
      <c r="F18" s="171" t="s">
        <v>137</v>
      </c>
      <c r="G18" s="171" t="s">
        <v>138</v>
      </c>
      <c r="H18" s="171" t="s">
        <v>139</v>
      </c>
      <c r="I18" s="171" t="s">
        <v>140</v>
      </c>
      <c r="J18" s="172"/>
      <c r="K18" s="172"/>
      <c r="L18" s="170"/>
      <c r="O18" s="168"/>
    </row>
    <row r="19" spans="1:15" x14ac:dyDescent="0.4">
      <c r="B19" s="173" t="s">
        <v>141</v>
      </c>
      <c r="C19" s="174">
        <v>102208.72</v>
      </c>
      <c r="D19" s="174">
        <v>2892318.69</v>
      </c>
      <c r="E19" s="175">
        <v>41078.000000000007</v>
      </c>
      <c r="F19" s="175">
        <v>10709055.699999997</v>
      </c>
      <c r="G19" s="175">
        <v>569309.25000000081</v>
      </c>
      <c r="H19" s="175">
        <v>0</v>
      </c>
      <c r="I19" s="175">
        <v>0</v>
      </c>
      <c r="J19" s="176">
        <f>SUM(C19:I19)</f>
        <v>14313970.359999998</v>
      </c>
      <c r="K19" s="176">
        <v>14948943.439999999</v>
      </c>
      <c r="L19" s="177">
        <f>(J19-K19)/K19</f>
        <v>-4.2476117629889294E-2</v>
      </c>
      <c r="M19" s="178"/>
      <c r="O19" s="168"/>
    </row>
    <row r="20" spans="1:15" x14ac:dyDescent="0.4">
      <c r="B20" s="173" t="s">
        <v>56</v>
      </c>
      <c r="C20" s="174">
        <v>7917634.1497260267</v>
      </c>
      <c r="D20" s="174">
        <v>3348273.3600000003</v>
      </c>
      <c r="E20" s="175">
        <v>89626.040000000008</v>
      </c>
      <c r="F20" s="175">
        <v>4846829.0380400009</v>
      </c>
      <c r="G20" s="175">
        <v>3335570.3419600003</v>
      </c>
      <c r="H20" s="175">
        <v>0</v>
      </c>
      <c r="I20" s="175">
        <v>0</v>
      </c>
      <c r="J20" s="176">
        <f t="shared" ref="J20:J44" si="0">SUM(C20:I20)</f>
        <v>19537932.929726027</v>
      </c>
      <c r="K20" s="176">
        <v>16363247.021999998</v>
      </c>
      <c r="L20" s="177">
        <f t="shared" ref="L20:L45" si="1">(J20-K20)/K20</f>
        <v>0.19401319942537926</v>
      </c>
      <c r="M20" s="178"/>
      <c r="O20" s="168"/>
    </row>
    <row r="21" spans="1:15" x14ac:dyDescent="0.4">
      <c r="B21" s="173" t="s">
        <v>142</v>
      </c>
      <c r="C21" s="174">
        <v>427674</v>
      </c>
      <c r="D21" s="174">
        <v>5851999</v>
      </c>
      <c r="E21" s="174">
        <v>628245</v>
      </c>
      <c r="F21" s="174">
        <v>6956643</v>
      </c>
      <c r="G21" s="174">
        <v>8227619</v>
      </c>
      <c r="H21" s="174">
        <v>0</v>
      </c>
      <c r="I21" s="174">
        <v>279197</v>
      </c>
      <c r="J21" s="179">
        <f t="shared" si="0"/>
        <v>22371377</v>
      </c>
      <c r="K21" s="179">
        <v>21590699</v>
      </c>
      <c r="L21" s="177">
        <f t="shared" si="1"/>
        <v>3.6158069731785897E-2</v>
      </c>
      <c r="M21" s="178"/>
      <c r="O21" s="168"/>
    </row>
    <row r="22" spans="1:15" x14ac:dyDescent="0.4">
      <c r="B22" s="180" t="s">
        <v>143</v>
      </c>
      <c r="C22" s="174">
        <v>3944138.38</v>
      </c>
      <c r="D22" s="174">
        <v>10632812.199999999</v>
      </c>
      <c r="E22" s="174">
        <v>214820.08</v>
      </c>
      <c r="F22" s="174">
        <v>6357798.1500000004</v>
      </c>
      <c r="G22" s="174">
        <v>1021408.3800000001</v>
      </c>
      <c r="H22" s="174">
        <v>-12915.93</v>
      </c>
      <c r="I22" s="174">
        <v>15179.55</v>
      </c>
      <c r="J22" s="179">
        <f t="shared" si="0"/>
        <v>22173240.809999999</v>
      </c>
      <c r="K22" s="179">
        <v>21264578.789999999</v>
      </c>
      <c r="L22" s="177">
        <f t="shared" si="1"/>
        <v>4.2731249415921282E-2</v>
      </c>
      <c r="M22" s="178"/>
      <c r="O22" s="168"/>
    </row>
    <row r="23" spans="1:15" x14ac:dyDescent="0.4">
      <c r="B23" s="173" t="s">
        <v>144</v>
      </c>
      <c r="C23" s="174">
        <v>149870.54</v>
      </c>
      <c r="D23" s="174">
        <v>6183657.6699999999</v>
      </c>
      <c r="E23" s="174">
        <v>75496.34</v>
      </c>
      <c r="F23" s="174">
        <v>2533232.1999999997</v>
      </c>
      <c r="G23" s="174">
        <v>702733.15000000014</v>
      </c>
      <c r="H23" s="174">
        <v>5854.44</v>
      </c>
      <c r="I23" s="174">
        <v>76027.819999999992</v>
      </c>
      <c r="J23" s="179">
        <f t="shared" si="0"/>
        <v>9726872.1600000001</v>
      </c>
      <c r="K23" s="179">
        <v>9636911.6100000013</v>
      </c>
      <c r="L23" s="177">
        <f t="shared" si="1"/>
        <v>9.3349979371657715E-3</v>
      </c>
      <c r="M23" s="178"/>
      <c r="O23" s="168"/>
    </row>
    <row r="24" spans="1:15" x14ac:dyDescent="0.4">
      <c r="A24" s="181"/>
      <c r="B24" s="180" t="s">
        <v>145</v>
      </c>
      <c r="C24" s="174">
        <v>3119762.51</v>
      </c>
      <c r="D24" s="174">
        <v>11517680.969999999</v>
      </c>
      <c r="E24" s="174">
        <v>159300.47999999998</v>
      </c>
      <c r="F24" s="174">
        <v>2090523.4100000001</v>
      </c>
      <c r="G24" s="174">
        <v>700190.25</v>
      </c>
      <c r="H24" s="174">
        <v>0</v>
      </c>
      <c r="I24" s="174">
        <v>17778.5</v>
      </c>
      <c r="J24" s="179">
        <f t="shared" si="0"/>
        <v>17605236.119999997</v>
      </c>
      <c r="K24" s="179">
        <v>17143893.120000001</v>
      </c>
      <c r="L24" s="177">
        <f t="shared" si="1"/>
        <v>2.6910048771932395E-2</v>
      </c>
      <c r="M24" s="178"/>
      <c r="O24" s="168"/>
    </row>
    <row r="25" spans="1:15" x14ac:dyDescent="0.4">
      <c r="B25" s="180" t="s">
        <v>146</v>
      </c>
      <c r="C25" s="174">
        <v>9578798</v>
      </c>
      <c r="D25" s="174">
        <v>5020368</v>
      </c>
      <c r="E25" s="174">
        <v>81768</v>
      </c>
      <c r="F25" s="174">
        <v>2602901</v>
      </c>
      <c r="G25" s="174">
        <v>833213</v>
      </c>
      <c r="H25" s="174">
        <v>0</v>
      </c>
      <c r="I25" s="174">
        <v>105427</v>
      </c>
      <c r="J25" s="179">
        <f t="shared" si="0"/>
        <v>18222475</v>
      </c>
      <c r="K25" s="179">
        <v>17704825</v>
      </c>
      <c r="L25" s="177">
        <f t="shared" si="1"/>
        <v>2.9237792522659782E-2</v>
      </c>
      <c r="M25" s="178"/>
      <c r="O25" s="168"/>
    </row>
    <row r="26" spans="1:15" x14ac:dyDescent="0.4">
      <c r="B26" s="180" t="s">
        <v>58</v>
      </c>
      <c r="C26" s="174">
        <v>19504449.59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9">
        <f t="shared" si="0"/>
        <v>19504449.59</v>
      </c>
      <c r="K26" s="179">
        <v>15260973.690000001</v>
      </c>
      <c r="L26" s="177">
        <f>(J26-K26)/K26</f>
        <v>0.27806062615654759</v>
      </c>
      <c r="M26" s="178"/>
      <c r="O26" s="168"/>
    </row>
    <row r="27" spans="1:15" x14ac:dyDescent="0.4">
      <c r="B27" s="180" t="s">
        <v>147</v>
      </c>
      <c r="C27" s="174">
        <v>930327.72000000009</v>
      </c>
      <c r="D27" s="174">
        <v>4051351.0300000003</v>
      </c>
      <c r="E27" s="174">
        <v>43545.789999999994</v>
      </c>
      <c r="F27" s="174">
        <v>1104859.6599999999</v>
      </c>
      <c r="G27" s="174">
        <v>1645907.0700000003</v>
      </c>
      <c r="H27" s="174">
        <v>0</v>
      </c>
      <c r="I27" s="174">
        <v>41073</v>
      </c>
      <c r="J27" s="179">
        <f t="shared" si="0"/>
        <v>7817064.2700000005</v>
      </c>
      <c r="K27" s="179">
        <v>7280518.3899999997</v>
      </c>
      <c r="L27" s="177">
        <f t="shared" si="1"/>
        <v>7.3696109433218651E-2</v>
      </c>
      <c r="M27" s="178"/>
      <c r="O27" s="168"/>
    </row>
    <row r="28" spans="1:15" x14ac:dyDescent="0.4">
      <c r="B28" s="180" t="s">
        <v>148</v>
      </c>
      <c r="C28" s="174">
        <v>281109</v>
      </c>
      <c r="D28" s="174">
        <v>10116335</v>
      </c>
      <c r="E28" s="174">
        <v>1281</v>
      </c>
      <c r="F28" s="174">
        <v>1020072</v>
      </c>
      <c r="G28" s="174">
        <v>14185</v>
      </c>
      <c r="H28" s="174">
        <v>0</v>
      </c>
      <c r="I28" s="174">
        <v>0</v>
      </c>
      <c r="J28" s="179">
        <f t="shared" si="0"/>
        <v>11432982</v>
      </c>
      <c r="K28" s="179">
        <v>11487322</v>
      </c>
      <c r="L28" s="177">
        <f t="shared" si="1"/>
        <v>-4.7304323845018016E-3</v>
      </c>
      <c r="M28" s="178"/>
      <c r="O28" s="168"/>
    </row>
    <row r="29" spans="1:15" x14ac:dyDescent="0.4">
      <c r="B29" s="180" t="s">
        <v>149</v>
      </c>
      <c r="C29" s="174">
        <v>2005388</v>
      </c>
      <c r="D29" s="174">
        <v>12045942</v>
      </c>
      <c r="E29" s="174">
        <v>528497</v>
      </c>
      <c r="F29" s="174">
        <v>23351816</v>
      </c>
      <c r="G29" s="174">
        <v>5853474</v>
      </c>
      <c r="H29" s="174">
        <v>38466</v>
      </c>
      <c r="I29" s="174">
        <v>2727387</v>
      </c>
      <c r="J29" s="179">
        <f t="shared" si="0"/>
        <v>46550970</v>
      </c>
      <c r="K29" s="179">
        <v>44968479</v>
      </c>
      <c r="L29" s="177">
        <f t="shared" si="1"/>
        <v>3.5191116870997574E-2</v>
      </c>
      <c r="M29" s="178"/>
      <c r="O29" s="168"/>
    </row>
    <row r="30" spans="1:15" x14ac:dyDescent="0.4">
      <c r="B30" s="180" t="s">
        <v>61</v>
      </c>
      <c r="C30" s="174">
        <v>411617.15</v>
      </c>
      <c r="D30" s="174">
        <v>0</v>
      </c>
      <c r="E30" s="174">
        <v>0</v>
      </c>
      <c r="F30" s="174">
        <v>0</v>
      </c>
      <c r="G30" s="174">
        <v>0</v>
      </c>
      <c r="H30" s="174">
        <v>0</v>
      </c>
      <c r="I30" s="174">
        <v>0</v>
      </c>
      <c r="J30" s="179">
        <f t="shared" si="0"/>
        <v>411617.15</v>
      </c>
      <c r="K30" s="179">
        <v>403898.62000000104</v>
      </c>
      <c r="L30" s="177">
        <f>(J30-K30)/K30</f>
        <v>1.9110067768983614E-2</v>
      </c>
      <c r="M30" s="178"/>
      <c r="O30" s="182"/>
    </row>
    <row r="31" spans="1:15" s="181" customFormat="1" x14ac:dyDescent="0.4">
      <c r="B31" s="180" t="s">
        <v>150</v>
      </c>
      <c r="C31" s="174">
        <v>514562</v>
      </c>
      <c r="D31" s="174">
        <v>9733288</v>
      </c>
      <c r="E31" s="174">
        <v>28531</v>
      </c>
      <c r="F31" s="174">
        <v>1364776</v>
      </c>
      <c r="G31" s="174">
        <v>601769</v>
      </c>
      <c r="H31" s="174">
        <v>0</v>
      </c>
      <c r="I31" s="174">
        <v>0</v>
      </c>
      <c r="J31" s="179">
        <f t="shared" si="0"/>
        <v>12242926</v>
      </c>
      <c r="K31" s="179">
        <v>11740121</v>
      </c>
      <c r="L31" s="177">
        <f t="shared" si="1"/>
        <v>4.2827923153432576E-2</v>
      </c>
      <c r="M31" s="178"/>
      <c r="O31" s="168"/>
    </row>
    <row r="32" spans="1:15" x14ac:dyDescent="0.4">
      <c r="B32" s="180" t="s">
        <v>151</v>
      </c>
      <c r="C32" s="174">
        <v>124000</v>
      </c>
      <c r="D32" s="174">
        <v>2084000</v>
      </c>
      <c r="E32" s="174">
        <v>200000</v>
      </c>
      <c r="F32" s="174">
        <v>994000</v>
      </c>
      <c r="G32" s="174">
        <v>385000</v>
      </c>
      <c r="H32" s="174">
        <v>0</v>
      </c>
      <c r="I32" s="174">
        <v>83000</v>
      </c>
      <c r="J32" s="179">
        <f t="shared" si="0"/>
        <v>3870000</v>
      </c>
      <c r="K32" s="179">
        <v>4641000</v>
      </c>
      <c r="L32" s="177">
        <f t="shared" si="1"/>
        <v>-0.16612798965740141</v>
      </c>
      <c r="M32" s="178"/>
      <c r="O32" s="168"/>
    </row>
    <row r="33" spans="2:15" x14ac:dyDescent="0.4">
      <c r="B33" s="180" t="s">
        <v>152</v>
      </c>
      <c r="C33" s="174">
        <v>1535778.95</v>
      </c>
      <c r="D33" s="174">
        <v>22589769.949999999</v>
      </c>
      <c r="E33" s="174">
        <v>628745.82999999996</v>
      </c>
      <c r="F33" s="174">
        <v>16162110.460000001</v>
      </c>
      <c r="G33" s="174">
        <v>6847682.4000000004</v>
      </c>
      <c r="H33" s="174">
        <v>41019.769999999997</v>
      </c>
      <c r="I33" s="174">
        <v>836013.25</v>
      </c>
      <c r="J33" s="179">
        <f t="shared" si="0"/>
        <v>48641120.609999999</v>
      </c>
      <c r="K33" s="179">
        <v>49444191.829999998</v>
      </c>
      <c r="L33" s="177">
        <f t="shared" si="1"/>
        <v>-1.6241972823848233E-2</v>
      </c>
      <c r="M33" s="178"/>
      <c r="O33" s="168"/>
    </row>
    <row r="34" spans="2:15" x14ac:dyDescent="0.4">
      <c r="B34" s="180" t="s">
        <v>153</v>
      </c>
      <c r="C34" s="174">
        <v>12562807</v>
      </c>
      <c r="D34" s="174">
        <v>0</v>
      </c>
      <c r="E34" s="174">
        <v>0</v>
      </c>
      <c r="F34" s="174">
        <v>0</v>
      </c>
      <c r="G34" s="174">
        <v>0</v>
      </c>
      <c r="H34" s="174">
        <v>0</v>
      </c>
      <c r="I34" s="174">
        <v>0</v>
      </c>
      <c r="J34" s="179">
        <f t="shared" si="0"/>
        <v>12562807</v>
      </c>
      <c r="K34" s="179">
        <v>13542420</v>
      </c>
      <c r="L34" s="177">
        <f t="shared" si="1"/>
        <v>-7.2336628165423911E-2</v>
      </c>
      <c r="M34" s="178"/>
      <c r="O34" s="168"/>
    </row>
    <row r="35" spans="2:15" x14ac:dyDescent="0.4">
      <c r="B35" s="180" t="s">
        <v>154</v>
      </c>
      <c r="C35" s="174">
        <v>5070</v>
      </c>
      <c r="D35" s="174">
        <v>1491283</v>
      </c>
      <c r="E35" s="174">
        <v>3847</v>
      </c>
      <c r="F35" s="174">
        <v>437729</v>
      </c>
      <c r="G35" s="174">
        <v>302089.3</v>
      </c>
      <c r="H35" s="174">
        <v>0</v>
      </c>
      <c r="I35" s="174">
        <v>0</v>
      </c>
      <c r="J35" s="179">
        <f t="shared" si="0"/>
        <v>2240018.2999999998</v>
      </c>
      <c r="K35" s="179">
        <v>1548885.55</v>
      </c>
      <c r="L35" s="177">
        <f t="shared" si="1"/>
        <v>0.44621292386645334</v>
      </c>
      <c r="M35" s="178"/>
      <c r="O35" s="168"/>
    </row>
    <row r="36" spans="2:15" x14ac:dyDescent="0.4">
      <c r="B36" s="180" t="s">
        <v>62</v>
      </c>
      <c r="C36" s="174">
        <v>20593815.259999994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9">
        <f t="shared" si="0"/>
        <v>20593815.259999994</v>
      </c>
      <c r="K36" s="179">
        <v>18388520.010000002</v>
      </c>
      <c r="L36" s="177">
        <f t="shared" si="1"/>
        <v>0.11992782718787125</v>
      </c>
      <c r="M36" s="178"/>
      <c r="O36" s="168"/>
    </row>
    <row r="37" spans="2:15" x14ac:dyDescent="0.4">
      <c r="B37" s="180" t="s">
        <v>63</v>
      </c>
      <c r="C37" s="174">
        <v>1020222</v>
      </c>
      <c r="D37" s="174">
        <v>8030807</v>
      </c>
      <c r="E37" s="174">
        <v>28172</v>
      </c>
      <c r="F37" s="174">
        <v>794701</v>
      </c>
      <c r="G37" s="174">
        <v>650779</v>
      </c>
      <c r="H37" s="174">
        <v>0</v>
      </c>
      <c r="I37" s="174">
        <v>25989</v>
      </c>
      <c r="J37" s="179">
        <f>SUM(C37:I37)</f>
        <v>10550670</v>
      </c>
      <c r="K37" s="179">
        <v>10133186</v>
      </c>
      <c r="L37" s="177">
        <f t="shared" si="1"/>
        <v>4.1199677969002049E-2</v>
      </c>
      <c r="M37" s="178"/>
      <c r="O37" s="168"/>
    </row>
    <row r="38" spans="2:15" x14ac:dyDescent="0.4">
      <c r="B38" s="180" t="s">
        <v>155</v>
      </c>
      <c r="C38" s="174">
        <v>242175.25099999999</v>
      </c>
      <c r="D38" s="174">
        <v>3408553.2600000002</v>
      </c>
      <c r="E38" s="174">
        <v>19095.150000000001</v>
      </c>
      <c r="F38" s="174">
        <v>405182.41000000003</v>
      </c>
      <c r="G38" s="174">
        <v>293867.08999999997</v>
      </c>
      <c r="H38" s="174">
        <v>0</v>
      </c>
      <c r="I38" s="174">
        <v>2140</v>
      </c>
      <c r="J38" s="179">
        <f t="shared" si="0"/>
        <v>4371013.1610000003</v>
      </c>
      <c r="K38" s="179">
        <v>4014273.68</v>
      </c>
      <c r="L38" s="177">
        <f t="shared" si="1"/>
        <v>8.8867752783611934E-2</v>
      </c>
      <c r="M38" s="178"/>
      <c r="O38" s="168"/>
    </row>
    <row r="39" spans="2:15" x14ac:dyDescent="0.4">
      <c r="B39" s="180" t="s">
        <v>156</v>
      </c>
      <c r="C39" s="174">
        <v>841845.62</v>
      </c>
      <c r="D39" s="174">
        <v>12961843.9</v>
      </c>
      <c r="E39" s="174">
        <v>294214.52</v>
      </c>
      <c r="F39" s="174">
        <v>10190897.83</v>
      </c>
      <c r="G39" s="174">
        <v>2887525.11</v>
      </c>
      <c r="H39" s="174">
        <v>0</v>
      </c>
      <c r="I39" s="174">
        <v>853143.16</v>
      </c>
      <c r="J39" s="179">
        <f t="shared" si="0"/>
        <v>28029470.139999997</v>
      </c>
      <c r="K39" s="179">
        <v>27499609.699999999</v>
      </c>
      <c r="L39" s="177">
        <f t="shared" si="1"/>
        <v>1.9267925828052666E-2</v>
      </c>
      <c r="M39" s="178"/>
      <c r="O39" s="168"/>
    </row>
    <row r="40" spans="2:15" x14ac:dyDescent="0.4">
      <c r="B40" s="180" t="s">
        <v>59</v>
      </c>
      <c r="C40" s="174">
        <v>1531591.89</v>
      </c>
      <c r="D40" s="174">
        <v>10057470.800000001</v>
      </c>
      <c r="E40" s="174">
        <v>16416.770000000004</v>
      </c>
      <c r="F40" s="174">
        <v>1764853.1300000001</v>
      </c>
      <c r="G40" s="174">
        <v>620962.36</v>
      </c>
      <c r="H40" s="174">
        <v>0</v>
      </c>
      <c r="I40" s="174">
        <v>609218.05999999994</v>
      </c>
      <c r="J40" s="179">
        <f>SUM(C40:I40)</f>
        <v>14600513.010000002</v>
      </c>
      <c r="K40" s="179">
        <v>14830043.43</v>
      </c>
      <c r="L40" s="177">
        <f t="shared" si="1"/>
        <v>-1.547739364914308E-2</v>
      </c>
      <c r="M40" s="178"/>
      <c r="O40" s="168"/>
    </row>
    <row r="41" spans="2:15" x14ac:dyDescent="0.4">
      <c r="B41" s="180" t="s">
        <v>157</v>
      </c>
      <c r="C41" s="174">
        <v>26862.670000000002</v>
      </c>
      <c r="D41" s="174">
        <v>2686706.17</v>
      </c>
      <c r="E41" s="174">
        <v>51570.44</v>
      </c>
      <c r="F41" s="174">
        <v>1199421.58</v>
      </c>
      <c r="G41" s="174">
        <v>624943.54999999993</v>
      </c>
      <c r="H41" s="174">
        <v>18449.669999999998</v>
      </c>
      <c r="I41" s="174">
        <v>55197.69</v>
      </c>
      <c r="J41" s="179">
        <f t="shared" si="0"/>
        <v>4663151.7700000005</v>
      </c>
      <c r="K41" s="179">
        <v>4261433.9499999993</v>
      </c>
      <c r="L41" s="177">
        <f t="shared" si="1"/>
        <v>9.4268226309128011E-2</v>
      </c>
      <c r="M41" s="178"/>
      <c r="O41" s="168"/>
    </row>
    <row r="42" spans="2:15" x14ac:dyDescent="0.4">
      <c r="B42" s="180" t="s">
        <v>158</v>
      </c>
      <c r="C42" s="174">
        <v>49386</v>
      </c>
      <c r="D42" s="174">
        <v>4714919</v>
      </c>
      <c r="E42" s="174">
        <v>194529</v>
      </c>
      <c r="F42" s="174">
        <v>3319672</v>
      </c>
      <c r="G42" s="174">
        <v>1095789</v>
      </c>
      <c r="H42" s="174">
        <v>0</v>
      </c>
      <c r="I42" s="174">
        <v>108622</v>
      </c>
      <c r="J42" s="179">
        <f t="shared" si="0"/>
        <v>9482917</v>
      </c>
      <c r="K42" s="179">
        <v>9560095</v>
      </c>
      <c r="L42" s="177">
        <f t="shared" si="1"/>
        <v>-8.0729323296473525E-3</v>
      </c>
      <c r="M42" s="178"/>
      <c r="O42" s="168"/>
    </row>
    <row r="43" spans="2:15" x14ac:dyDescent="0.4">
      <c r="B43" s="180" t="s">
        <v>159</v>
      </c>
      <c r="C43" s="174">
        <v>4989303</v>
      </c>
      <c r="D43" s="174">
        <v>15289452</v>
      </c>
      <c r="E43" s="174">
        <v>166652</v>
      </c>
      <c r="F43" s="174">
        <v>5961242</v>
      </c>
      <c r="G43" s="174">
        <v>3308779</v>
      </c>
      <c r="H43" s="174">
        <v>0</v>
      </c>
      <c r="I43" s="174">
        <v>131512</v>
      </c>
      <c r="J43" s="179">
        <f t="shared" si="0"/>
        <v>29846940</v>
      </c>
      <c r="K43" s="179">
        <v>26409205</v>
      </c>
      <c r="L43" s="177">
        <f t="shared" si="1"/>
        <v>0.13017184727825015</v>
      </c>
      <c r="M43" s="178"/>
      <c r="O43" s="168"/>
    </row>
    <row r="44" spans="2:15" x14ac:dyDescent="0.4">
      <c r="B44" s="180" t="s">
        <v>64</v>
      </c>
      <c r="C44" s="174">
        <v>41658363.050000004</v>
      </c>
      <c r="D44" s="174">
        <v>0</v>
      </c>
      <c r="E44" s="174">
        <v>0</v>
      </c>
      <c r="F44" s="174">
        <v>0</v>
      </c>
      <c r="G44" s="174">
        <v>0</v>
      </c>
      <c r="H44" s="174">
        <v>0</v>
      </c>
      <c r="I44" s="174">
        <v>0</v>
      </c>
      <c r="J44" s="179">
        <f t="shared" si="0"/>
        <v>41658363.050000004</v>
      </c>
      <c r="K44" s="179">
        <v>36323597.880000003</v>
      </c>
      <c r="L44" s="177">
        <f t="shared" si="1"/>
        <v>0.14686775213248784</v>
      </c>
      <c r="M44" s="178"/>
    </row>
    <row r="45" spans="2:15" x14ac:dyDescent="0.4">
      <c r="B45" s="180" t="s">
        <v>160</v>
      </c>
      <c r="C45" s="174">
        <v>1476646.65</v>
      </c>
      <c r="D45" s="174">
        <v>6483428.8600000003</v>
      </c>
      <c r="E45" s="174">
        <v>136238.89999999997</v>
      </c>
      <c r="F45" s="174">
        <v>2560223.3600000003</v>
      </c>
      <c r="G45" s="174">
        <v>1584045.58</v>
      </c>
      <c r="H45" s="174">
        <v>3967.46</v>
      </c>
      <c r="I45" s="174">
        <v>0</v>
      </c>
      <c r="J45" s="179">
        <f>SUM(C45:I45)</f>
        <v>12244550.810000001</v>
      </c>
      <c r="K45" s="179">
        <v>11012158</v>
      </c>
      <c r="L45" s="177">
        <f t="shared" si="1"/>
        <v>0.11191201670008735</v>
      </c>
      <c r="M45" s="178"/>
    </row>
    <row r="46" spans="2:15" x14ac:dyDescent="0.4">
      <c r="B46" s="180" t="s">
        <v>161</v>
      </c>
      <c r="C46" s="174">
        <v>0</v>
      </c>
      <c r="D46" s="174">
        <v>868495.07</v>
      </c>
      <c r="E46" s="174">
        <v>0</v>
      </c>
      <c r="F46" s="174">
        <v>154439.41</v>
      </c>
      <c r="G46" s="174">
        <v>0</v>
      </c>
      <c r="H46" s="174">
        <v>0</v>
      </c>
      <c r="I46" s="174">
        <v>0</v>
      </c>
      <c r="J46" s="179">
        <f>SUM(C46:I46)</f>
        <v>1022934.48</v>
      </c>
      <c r="K46" s="179" t="s">
        <v>162</v>
      </c>
      <c r="L46" s="177" t="s">
        <v>162</v>
      </c>
      <c r="M46" s="178"/>
    </row>
    <row r="47" spans="2:15" x14ac:dyDescent="0.4">
      <c r="B47" s="183" t="s">
        <v>10</v>
      </c>
      <c r="C47" s="184">
        <f>SUM(C19:C45)</f>
        <v>135545407.10072604</v>
      </c>
      <c r="D47" s="184">
        <f t="shared" ref="D47:I47" si="2">SUM(D19:D45)</f>
        <v>171192259.86000001</v>
      </c>
      <c r="E47" s="184">
        <f t="shared" si="2"/>
        <v>3631670.34</v>
      </c>
      <c r="F47" s="184">
        <f t="shared" si="2"/>
        <v>106728538.92803998</v>
      </c>
      <c r="G47" s="184">
        <f t="shared" si="2"/>
        <v>42106840.83196</v>
      </c>
      <c r="H47" s="184">
        <f t="shared" si="2"/>
        <v>94841.41</v>
      </c>
      <c r="I47" s="184">
        <f t="shared" si="2"/>
        <v>5966905.0300000003</v>
      </c>
      <c r="J47" s="184">
        <f>SUM(J19:J45)</f>
        <v>465266463.50072604</v>
      </c>
      <c r="K47" s="184"/>
      <c r="L47" s="185"/>
      <c r="M47" s="178"/>
    </row>
    <row r="48" spans="2:15" x14ac:dyDescent="0.4">
      <c r="B48" s="183" t="s">
        <v>11</v>
      </c>
      <c r="C48" s="186">
        <v>120748697.80200002</v>
      </c>
      <c r="D48" s="186">
        <v>165311929.59999996</v>
      </c>
      <c r="E48" s="186">
        <v>3554034.2300000004</v>
      </c>
      <c r="F48" s="186">
        <v>105020985.02788001</v>
      </c>
      <c r="G48" s="186">
        <v>40305892.54212001</v>
      </c>
      <c r="H48" s="186">
        <v>198737.51000000004</v>
      </c>
      <c r="I48" s="186">
        <v>6905797</v>
      </c>
      <c r="J48" s="186"/>
      <c r="K48" s="186">
        <f>SUM(K19:K45)</f>
        <v>441403030.71200001</v>
      </c>
      <c r="L48" s="185"/>
      <c r="N48" s="178"/>
    </row>
    <row r="49" spans="2:12" x14ac:dyDescent="0.4">
      <c r="B49" s="187"/>
      <c r="C49" s="188"/>
      <c r="D49" s="188"/>
      <c r="E49" s="188"/>
      <c r="F49" s="188"/>
      <c r="G49" s="188"/>
      <c r="H49" s="188"/>
      <c r="I49" s="188"/>
      <c r="J49" s="188"/>
      <c r="K49" s="189"/>
      <c r="L49" s="188"/>
    </row>
    <row r="50" spans="2:12" x14ac:dyDescent="0.4">
      <c r="B50" s="190" t="s">
        <v>163</v>
      </c>
      <c r="C50" s="191">
        <f t="shared" ref="C50:I50" si="3">C47/C48-1</f>
        <v>0.12254135711665559</v>
      </c>
      <c r="D50" s="191">
        <f t="shared" si="3"/>
        <v>3.5571118637526711E-2</v>
      </c>
      <c r="E50" s="191">
        <f t="shared" si="3"/>
        <v>2.1844502606267691E-2</v>
      </c>
      <c r="F50" s="191">
        <f t="shared" si="3"/>
        <v>1.6259168581466588E-2</v>
      </c>
      <c r="G50" s="191">
        <f t="shared" si="3"/>
        <v>4.4682009906069853E-2</v>
      </c>
      <c r="H50" s="191">
        <f t="shared" si="3"/>
        <v>-0.52278052593091262</v>
      </c>
      <c r="I50" s="191">
        <f t="shared" si="3"/>
        <v>-0.13595707635194021</v>
      </c>
      <c r="J50" s="191">
        <f>J47/K48-1</f>
        <v>5.4062684504529557E-2</v>
      </c>
      <c r="K50" s="192"/>
      <c r="L50" s="193"/>
    </row>
    <row r="51" spans="2:12" x14ac:dyDescent="0.4">
      <c r="B51" s="190" t="s">
        <v>164</v>
      </c>
      <c r="C51" s="191">
        <v>0.14068649367540509</v>
      </c>
      <c r="D51" s="191">
        <v>2.9196169390416582E-2</v>
      </c>
      <c r="E51" s="191">
        <v>5.911107184497788E-2</v>
      </c>
      <c r="F51" s="191">
        <v>-1.7613502803792702E-4</v>
      </c>
      <c r="G51" s="191">
        <v>5.4840984615944777E-4</v>
      </c>
      <c r="H51" s="191">
        <v>-7.9621985445211263E-2</v>
      </c>
      <c r="I51" s="191">
        <v>-0.27618555487020247</v>
      </c>
      <c r="J51" s="191">
        <v>4.0318261292844992E-2</v>
      </c>
      <c r="K51" s="193"/>
      <c r="L51" s="193"/>
    </row>
    <row r="52" spans="2:12" x14ac:dyDescent="0.4">
      <c r="B52" s="153"/>
      <c r="C52" s="194"/>
      <c r="D52" s="194"/>
      <c r="E52" s="194"/>
      <c r="F52" s="194"/>
      <c r="G52" s="194"/>
      <c r="H52" s="194"/>
      <c r="I52" s="194"/>
      <c r="J52" s="195"/>
      <c r="K52" s="189"/>
      <c r="L52" s="189"/>
    </row>
    <row r="53" spans="2:12" x14ac:dyDescent="0.4">
      <c r="B53" s="196" t="s">
        <v>165</v>
      </c>
      <c r="C53" s="197"/>
      <c r="D53" s="198"/>
      <c r="E53" s="188"/>
      <c r="F53" s="188"/>
      <c r="G53" s="188"/>
      <c r="H53" s="188"/>
      <c r="I53" s="188"/>
      <c r="J53" s="188"/>
      <c r="K53" s="189"/>
      <c r="L53" s="189"/>
    </row>
    <row r="54" spans="2:12" x14ac:dyDescent="0.4">
      <c r="B54" s="153" t="s">
        <v>166</v>
      </c>
      <c r="C54" s="199"/>
      <c r="D54" s="199"/>
      <c r="E54" s="199"/>
      <c r="F54" s="199"/>
      <c r="G54" s="199"/>
      <c r="H54" s="200"/>
      <c r="I54" s="200"/>
      <c r="J54" s="153"/>
      <c r="K54" s="150"/>
      <c r="L54" s="150"/>
    </row>
    <row r="55" spans="2:12" x14ac:dyDescent="0.4">
      <c r="B55" s="201" t="s">
        <v>167</v>
      </c>
      <c r="C55" s="199"/>
      <c r="D55" s="199"/>
      <c r="E55" s="199"/>
      <c r="F55" s="199"/>
      <c r="G55" s="199"/>
      <c r="H55" s="200"/>
      <c r="I55" s="200"/>
      <c r="J55" s="153"/>
      <c r="K55" s="150"/>
      <c r="L55" s="150"/>
    </row>
    <row r="56" spans="2:12" ht="14.25" x14ac:dyDescent="0.45">
      <c r="B56" s="202"/>
      <c r="C56" s="203"/>
      <c r="D56" s="203"/>
      <c r="E56" s="203"/>
      <c r="F56" s="203"/>
      <c r="G56" s="203"/>
      <c r="H56" s="203"/>
      <c r="I56" s="203"/>
      <c r="J56" s="203"/>
    </row>
    <row r="57" spans="2:12" ht="14.25" x14ac:dyDescent="0.45">
      <c r="B57" s="203"/>
      <c r="C57" s="203"/>
      <c r="D57" s="203"/>
      <c r="E57" s="203"/>
      <c r="F57" s="203"/>
      <c r="G57" s="203"/>
      <c r="H57" s="203"/>
      <c r="I57" s="203"/>
      <c r="J57" s="203"/>
    </row>
    <row r="58" spans="2:12" ht="14.25" x14ac:dyDescent="0.45">
      <c r="B58" s="203"/>
      <c r="C58" s="203"/>
      <c r="D58" s="203"/>
      <c r="E58" s="203"/>
      <c r="F58" s="203"/>
      <c r="G58" s="203"/>
      <c r="H58" s="203"/>
      <c r="I58" s="203"/>
      <c r="J58" s="203"/>
    </row>
    <row r="59" spans="2:12" ht="14.25" x14ac:dyDescent="0.45">
      <c r="B59" s="203"/>
      <c r="C59" s="203"/>
      <c r="D59" s="203"/>
      <c r="E59" s="203"/>
      <c r="F59" s="203"/>
      <c r="G59" s="203"/>
      <c r="H59" s="203"/>
      <c r="I59" s="203"/>
      <c r="J59" s="203"/>
    </row>
    <row r="60" spans="2:12" ht="14.25" x14ac:dyDescent="0.45">
      <c r="B60" s="204"/>
      <c r="C60" s="203"/>
      <c r="D60" s="203"/>
      <c r="E60" s="203"/>
      <c r="F60" s="203"/>
      <c r="G60" s="204"/>
      <c r="H60" s="205"/>
      <c r="I60" s="205"/>
      <c r="J60" s="205"/>
    </row>
    <row r="61" spans="2:12" ht="14.25" x14ac:dyDescent="0.45">
      <c r="B61" s="203"/>
      <c r="C61" s="203"/>
      <c r="D61" s="203"/>
      <c r="E61" s="203"/>
      <c r="F61" s="203"/>
      <c r="G61" s="203"/>
      <c r="H61" s="203"/>
      <c r="I61" s="203"/>
      <c r="J61" s="203"/>
    </row>
    <row r="62" spans="2:12" ht="14.25" x14ac:dyDescent="0.45">
      <c r="B62" s="203"/>
      <c r="C62" s="203"/>
      <c r="D62" s="203"/>
      <c r="E62" s="203"/>
      <c r="F62" s="203"/>
      <c r="G62" s="203"/>
      <c r="H62" s="203"/>
      <c r="I62" s="203"/>
      <c r="J62" s="203"/>
    </row>
    <row r="63" spans="2:12" ht="14.25" x14ac:dyDescent="0.45">
      <c r="B63" s="203"/>
      <c r="C63" s="203"/>
      <c r="D63" s="203"/>
      <c r="E63" s="203"/>
      <c r="F63" s="203"/>
      <c r="G63" s="203"/>
      <c r="H63" s="203"/>
      <c r="I63" s="203"/>
      <c r="J63" s="203"/>
    </row>
    <row r="64" spans="2:12" ht="14.25" x14ac:dyDescent="0.45">
      <c r="B64" s="148" t="s">
        <v>0</v>
      </c>
      <c r="C64" s="149"/>
      <c r="D64" s="149"/>
      <c r="E64" s="203"/>
      <c r="F64" s="203"/>
      <c r="G64" s="203"/>
      <c r="H64" s="203"/>
      <c r="I64" s="203"/>
      <c r="J64" s="203"/>
    </row>
    <row r="65" spans="2:15" ht="14.25" x14ac:dyDescent="0.45">
      <c r="B65" s="148" t="s">
        <v>1</v>
      </c>
      <c r="C65" s="149"/>
      <c r="D65" s="149"/>
      <c r="E65" s="203"/>
      <c r="F65" s="203"/>
      <c r="G65" s="203"/>
      <c r="H65" s="203"/>
      <c r="I65" s="203"/>
      <c r="J65" s="203"/>
    </row>
    <row r="66" spans="2:15" ht="14.25" x14ac:dyDescent="0.45">
      <c r="B66" s="203"/>
      <c r="C66" s="203"/>
      <c r="D66" s="203"/>
      <c r="E66" s="203"/>
      <c r="F66" s="203"/>
      <c r="G66" s="203"/>
      <c r="H66" s="203"/>
      <c r="I66" s="203"/>
      <c r="J66" s="203"/>
    </row>
    <row r="67" spans="2:15" ht="18" x14ac:dyDescent="0.55000000000000004">
      <c r="B67" s="152" t="s">
        <v>129</v>
      </c>
      <c r="C67" s="149"/>
      <c r="D67" s="153"/>
      <c r="E67" s="154" t="s">
        <v>3</v>
      </c>
      <c r="F67" s="154"/>
      <c r="G67" s="149"/>
      <c r="H67" s="149"/>
      <c r="I67" s="149"/>
    </row>
    <row r="68" spans="2:15" x14ac:dyDescent="0.4">
      <c r="B68" s="155" t="s">
        <v>130</v>
      </c>
      <c r="C68" s="149"/>
      <c r="D68" s="149"/>
      <c r="E68" s="149"/>
      <c r="F68" s="149"/>
      <c r="G68" s="149"/>
      <c r="H68" s="149"/>
      <c r="I68" s="149"/>
      <c r="J68" s="149"/>
    </row>
    <row r="69" spans="2:15" ht="18" x14ac:dyDescent="0.55000000000000004">
      <c r="B69" s="152" t="s">
        <v>5</v>
      </c>
      <c r="C69" s="149"/>
      <c r="D69" s="153"/>
      <c r="E69" s="149"/>
      <c r="F69" s="149"/>
      <c r="G69" s="154"/>
      <c r="H69" s="149"/>
      <c r="I69" s="149"/>
      <c r="J69" s="149"/>
    </row>
    <row r="70" spans="2:15" ht="14.25" x14ac:dyDescent="0.45">
      <c r="B70" s="203"/>
      <c r="C70" s="203"/>
      <c r="D70" s="203"/>
      <c r="E70" s="203"/>
      <c r="F70" s="203"/>
      <c r="G70" s="203"/>
      <c r="H70" s="203"/>
      <c r="I70" s="203"/>
      <c r="J70" s="203"/>
    </row>
    <row r="71" spans="2:15" ht="21" x14ac:dyDescent="0.65">
      <c r="B71" s="152" t="s">
        <v>131</v>
      </c>
      <c r="C71" s="156"/>
      <c r="D71" s="156"/>
      <c r="E71" s="156"/>
      <c r="F71" s="156"/>
      <c r="G71" s="156"/>
      <c r="H71" s="149"/>
      <c r="I71" s="149"/>
      <c r="J71" s="149"/>
      <c r="K71" s="149"/>
      <c r="L71" s="149"/>
      <c r="M71" s="149"/>
    </row>
    <row r="72" spans="2:15" ht="21" x14ac:dyDescent="0.65">
      <c r="B72" s="158" t="s">
        <v>132</v>
      </c>
      <c r="C72" s="156"/>
      <c r="D72" s="156"/>
      <c r="E72" s="156"/>
      <c r="F72" s="156"/>
      <c r="G72" s="156"/>
      <c r="H72" s="149"/>
      <c r="I72" s="149"/>
      <c r="J72" s="149"/>
      <c r="K72" s="149"/>
      <c r="L72" s="149"/>
      <c r="M72" s="149"/>
    </row>
    <row r="73" spans="2:15" ht="21" x14ac:dyDescent="0.65">
      <c r="B73" s="152" t="s">
        <v>8</v>
      </c>
      <c r="C73" s="156"/>
      <c r="D73" s="156"/>
      <c r="E73" s="156"/>
      <c r="F73" s="149"/>
      <c r="G73" s="156"/>
      <c r="H73" s="149"/>
      <c r="I73" s="149"/>
      <c r="J73" s="149"/>
      <c r="K73" s="149"/>
      <c r="L73" s="149"/>
      <c r="M73" s="149"/>
    </row>
    <row r="74" spans="2:15" x14ac:dyDescent="0.4">
      <c r="B74" s="159"/>
      <c r="C74" s="160"/>
      <c r="D74" s="160"/>
      <c r="E74" s="160"/>
      <c r="F74" s="160"/>
      <c r="G74" s="160"/>
      <c r="H74" s="160"/>
      <c r="I74" s="161"/>
      <c r="J74" s="160"/>
      <c r="K74" s="160"/>
      <c r="L74" s="160"/>
    </row>
    <row r="75" spans="2:15" s="181" customFormat="1" x14ac:dyDescent="0.4">
      <c r="B75" s="206"/>
      <c r="C75" s="207"/>
      <c r="D75" s="207"/>
      <c r="E75" s="207"/>
      <c r="F75" s="207"/>
      <c r="G75" s="207"/>
      <c r="H75" s="207"/>
      <c r="I75" s="208"/>
      <c r="J75" s="207"/>
      <c r="K75" s="207"/>
      <c r="L75" s="207"/>
    </row>
    <row r="76" spans="2:15" ht="26.25" x14ac:dyDescent="0.4">
      <c r="B76" s="163"/>
      <c r="C76" s="164"/>
      <c r="D76" s="164"/>
      <c r="E76" s="164"/>
      <c r="F76" s="164"/>
      <c r="G76" s="164"/>
      <c r="H76" s="164"/>
      <c r="I76" s="209"/>
      <c r="J76" s="166" t="s">
        <v>133</v>
      </c>
      <c r="K76" s="166" t="s">
        <v>134</v>
      </c>
      <c r="L76" s="167" t="s">
        <v>12</v>
      </c>
    </row>
    <row r="77" spans="2:15" x14ac:dyDescent="0.4">
      <c r="B77" s="210"/>
      <c r="C77" s="211" t="s">
        <v>40</v>
      </c>
      <c r="D77" s="211" t="s">
        <v>135</v>
      </c>
      <c r="E77" s="211" t="s">
        <v>136</v>
      </c>
      <c r="F77" s="211" t="s">
        <v>137</v>
      </c>
      <c r="G77" s="211" t="s">
        <v>138</v>
      </c>
      <c r="H77" s="211" t="s">
        <v>139</v>
      </c>
      <c r="I77" s="170" t="s">
        <v>140</v>
      </c>
      <c r="J77" s="170" t="s">
        <v>32</v>
      </c>
      <c r="K77" s="170" t="s">
        <v>32</v>
      </c>
      <c r="L77" s="170"/>
    </row>
    <row r="78" spans="2:15" x14ac:dyDescent="0.4">
      <c r="B78" s="169" t="s">
        <v>141</v>
      </c>
      <c r="C78" s="212">
        <f t="shared" ref="C78:I84" si="4">C19</f>
        <v>102208.72</v>
      </c>
      <c r="D78" s="212">
        <f t="shared" si="4"/>
        <v>2892318.69</v>
      </c>
      <c r="E78" s="212">
        <f t="shared" si="4"/>
        <v>41078.000000000007</v>
      </c>
      <c r="F78" s="212">
        <f t="shared" si="4"/>
        <v>10709055.699999997</v>
      </c>
      <c r="G78" s="212">
        <f t="shared" si="4"/>
        <v>569309.25000000081</v>
      </c>
      <c r="H78" s="212">
        <f t="shared" si="4"/>
        <v>0</v>
      </c>
      <c r="I78" s="212">
        <f t="shared" si="4"/>
        <v>0</v>
      </c>
      <c r="J78" s="213">
        <f>SUM(C78:I78)</f>
        <v>14313970.359999998</v>
      </c>
      <c r="K78" s="214">
        <v>14948943.439999999</v>
      </c>
      <c r="L78" s="215">
        <f>(J78-K78)/K78</f>
        <v>-4.2476117629889294E-2</v>
      </c>
      <c r="N78" s="149"/>
      <c r="O78" s="189"/>
    </row>
    <row r="79" spans="2:15" x14ac:dyDescent="0.4">
      <c r="B79" s="169" t="s">
        <v>56</v>
      </c>
      <c r="C79" s="212">
        <f t="shared" si="4"/>
        <v>7917634.1497260267</v>
      </c>
      <c r="D79" s="212">
        <f t="shared" si="4"/>
        <v>3348273.3600000003</v>
      </c>
      <c r="E79" s="212">
        <f t="shared" si="4"/>
        <v>89626.040000000008</v>
      </c>
      <c r="F79" s="212">
        <f t="shared" si="4"/>
        <v>4846829.0380400009</v>
      </c>
      <c r="G79" s="212">
        <f t="shared" si="4"/>
        <v>3335570.3419600003</v>
      </c>
      <c r="H79" s="212">
        <f t="shared" si="4"/>
        <v>0</v>
      </c>
      <c r="I79" s="212">
        <f t="shared" si="4"/>
        <v>0</v>
      </c>
      <c r="J79" s="213">
        <f t="shared" ref="J79:J100" si="5">SUM(C79:I79)</f>
        <v>19537932.929726027</v>
      </c>
      <c r="K79" s="214">
        <v>16363247.021999998</v>
      </c>
      <c r="L79" s="215">
        <f>(J79-K79)/K79</f>
        <v>0.19401319942537926</v>
      </c>
      <c r="N79" s="149"/>
      <c r="O79" s="189"/>
    </row>
    <row r="80" spans="2:15" x14ac:dyDescent="0.4">
      <c r="B80" s="169" t="s">
        <v>142</v>
      </c>
      <c r="C80" s="212">
        <f t="shared" si="4"/>
        <v>427674</v>
      </c>
      <c r="D80" s="212">
        <f t="shared" si="4"/>
        <v>5851999</v>
      </c>
      <c r="E80" s="212">
        <f t="shared" si="4"/>
        <v>628245</v>
      </c>
      <c r="F80" s="212">
        <f t="shared" si="4"/>
        <v>6956643</v>
      </c>
      <c r="G80" s="212">
        <f t="shared" si="4"/>
        <v>8227619</v>
      </c>
      <c r="H80" s="212">
        <f t="shared" si="4"/>
        <v>0</v>
      </c>
      <c r="I80" s="212">
        <f t="shared" si="4"/>
        <v>279197</v>
      </c>
      <c r="J80" s="213">
        <f t="shared" si="5"/>
        <v>22371377</v>
      </c>
      <c r="K80" s="214">
        <v>21590699</v>
      </c>
      <c r="L80" s="215">
        <f t="shared" ref="L80:L99" si="6">(J80-K80)/K80</f>
        <v>3.6158069731785897E-2</v>
      </c>
      <c r="N80" s="149"/>
      <c r="O80" s="189"/>
    </row>
    <row r="81" spans="2:15" x14ac:dyDescent="0.4">
      <c r="B81" s="216" t="s">
        <v>143</v>
      </c>
      <c r="C81" s="212">
        <f t="shared" si="4"/>
        <v>3944138.38</v>
      </c>
      <c r="D81" s="212">
        <f t="shared" si="4"/>
        <v>10632812.199999999</v>
      </c>
      <c r="E81" s="212">
        <f t="shared" si="4"/>
        <v>214820.08</v>
      </c>
      <c r="F81" s="212">
        <f t="shared" si="4"/>
        <v>6357798.1500000004</v>
      </c>
      <c r="G81" s="212">
        <f t="shared" si="4"/>
        <v>1021408.3800000001</v>
      </c>
      <c r="H81" s="212">
        <f t="shared" si="4"/>
        <v>-12915.93</v>
      </c>
      <c r="I81" s="212">
        <f t="shared" si="4"/>
        <v>15179.55</v>
      </c>
      <c r="J81" s="213">
        <f t="shared" si="5"/>
        <v>22173240.809999999</v>
      </c>
      <c r="K81" s="214">
        <v>21264578.789999999</v>
      </c>
      <c r="L81" s="215">
        <f t="shared" si="6"/>
        <v>4.2731249415921282E-2</v>
      </c>
      <c r="N81" s="149"/>
      <c r="O81" s="189"/>
    </row>
    <row r="82" spans="2:15" x14ac:dyDescent="0.4">
      <c r="B82" s="169" t="s">
        <v>144</v>
      </c>
      <c r="C82" s="212">
        <f t="shared" si="4"/>
        <v>149870.54</v>
      </c>
      <c r="D82" s="212">
        <f t="shared" si="4"/>
        <v>6183657.6699999999</v>
      </c>
      <c r="E82" s="212">
        <f t="shared" si="4"/>
        <v>75496.34</v>
      </c>
      <c r="F82" s="212">
        <f t="shared" si="4"/>
        <v>2533232.1999999997</v>
      </c>
      <c r="G82" s="212">
        <f t="shared" si="4"/>
        <v>702733.15000000014</v>
      </c>
      <c r="H82" s="212">
        <f t="shared" si="4"/>
        <v>5854.44</v>
      </c>
      <c r="I82" s="212">
        <f t="shared" si="4"/>
        <v>76027.819999999992</v>
      </c>
      <c r="J82" s="213">
        <f t="shared" si="5"/>
        <v>9726872.1600000001</v>
      </c>
      <c r="K82" s="214">
        <v>9636911.6100000013</v>
      </c>
      <c r="L82" s="215">
        <f t="shared" si="6"/>
        <v>9.3349979371657715E-3</v>
      </c>
      <c r="N82" s="149"/>
      <c r="O82" s="189"/>
    </row>
    <row r="83" spans="2:15" x14ac:dyDescent="0.4">
      <c r="B83" s="216" t="s">
        <v>145</v>
      </c>
      <c r="C83" s="212">
        <f t="shared" si="4"/>
        <v>3119762.51</v>
      </c>
      <c r="D83" s="212">
        <f t="shared" si="4"/>
        <v>11517680.969999999</v>
      </c>
      <c r="E83" s="212">
        <f t="shared" si="4"/>
        <v>159300.47999999998</v>
      </c>
      <c r="F83" s="212">
        <f t="shared" si="4"/>
        <v>2090523.4100000001</v>
      </c>
      <c r="G83" s="212">
        <f t="shared" si="4"/>
        <v>700190.25</v>
      </c>
      <c r="H83" s="212">
        <f t="shared" si="4"/>
        <v>0</v>
      </c>
      <c r="I83" s="212"/>
      <c r="J83" s="213">
        <f t="shared" si="5"/>
        <v>17587457.619999997</v>
      </c>
      <c r="K83" s="214">
        <v>17143305.120000001</v>
      </c>
      <c r="L83" s="215">
        <f t="shared" si="6"/>
        <v>2.5908218799759439E-2</v>
      </c>
      <c r="N83" s="149"/>
      <c r="O83" s="189"/>
    </row>
    <row r="84" spans="2:15" x14ac:dyDescent="0.4">
      <c r="B84" s="216" t="s">
        <v>146</v>
      </c>
      <c r="C84" s="212">
        <f t="shared" si="4"/>
        <v>9578798</v>
      </c>
      <c r="D84" s="212">
        <f t="shared" si="4"/>
        <v>5020368</v>
      </c>
      <c r="E84" s="212">
        <f t="shared" si="4"/>
        <v>81768</v>
      </c>
      <c r="F84" s="212">
        <f t="shared" si="4"/>
        <v>2602901</v>
      </c>
      <c r="G84" s="212">
        <f t="shared" si="4"/>
        <v>833213</v>
      </c>
      <c r="H84" s="212">
        <f t="shared" si="4"/>
        <v>0</v>
      </c>
      <c r="I84" s="212">
        <f>I25</f>
        <v>105427</v>
      </c>
      <c r="J84" s="213">
        <f t="shared" si="5"/>
        <v>18222475</v>
      </c>
      <c r="K84" s="214">
        <v>17704825</v>
      </c>
      <c r="L84" s="215">
        <f t="shared" si="6"/>
        <v>2.9237792522659782E-2</v>
      </c>
      <c r="N84" s="149"/>
      <c r="O84" s="189"/>
    </row>
    <row r="85" spans="2:15" x14ac:dyDescent="0.4">
      <c r="B85" s="216" t="s">
        <v>147</v>
      </c>
      <c r="C85" s="212">
        <f t="shared" ref="C85:I87" si="7">C27</f>
        <v>930327.72000000009</v>
      </c>
      <c r="D85" s="212">
        <f t="shared" si="7"/>
        <v>4051351.0300000003</v>
      </c>
      <c r="E85" s="212">
        <f t="shared" si="7"/>
        <v>43545.789999999994</v>
      </c>
      <c r="F85" s="212">
        <f t="shared" si="7"/>
        <v>1104859.6599999999</v>
      </c>
      <c r="G85" s="212">
        <f t="shared" si="7"/>
        <v>1645907.0700000003</v>
      </c>
      <c r="H85" s="212">
        <f t="shared" si="7"/>
        <v>0</v>
      </c>
      <c r="I85" s="212">
        <f t="shared" si="7"/>
        <v>41073</v>
      </c>
      <c r="J85" s="213">
        <f t="shared" si="5"/>
        <v>7817064.2700000005</v>
      </c>
      <c r="K85" s="214">
        <v>7280518.3899999997</v>
      </c>
      <c r="L85" s="215">
        <f t="shared" si="6"/>
        <v>7.3696109433218651E-2</v>
      </c>
      <c r="N85" s="149"/>
      <c r="O85" s="189"/>
    </row>
    <row r="86" spans="2:15" x14ac:dyDescent="0.4">
      <c r="B86" s="180" t="s">
        <v>148</v>
      </c>
      <c r="C86" s="174">
        <f t="shared" si="7"/>
        <v>281109</v>
      </c>
      <c r="D86" s="174">
        <f t="shared" si="7"/>
        <v>10116335</v>
      </c>
      <c r="E86" s="174">
        <f t="shared" si="7"/>
        <v>1281</v>
      </c>
      <c r="F86" s="174">
        <f t="shared" si="7"/>
        <v>1020072</v>
      </c>
      <c r="G86" s="174">
        <f t="shared" si="7"/>
        <v>14185</v>
      </c>
      <c r="H86" s="174">
        <f t="shared" si="7"/>
        <v>0</v>
      </c>
      <c r="I86" s="174">
        <f t="shared" si="7"/>
        <v>0</v>
      </c>
      <c r="J86" s="179">
        <f t="shared" si="5"/>
        <v>11432982</v>
      </c>
      <c r="K86" s="217">
        <v>11487322</v>
      </c>
      <c r="L86" s="215">
        <f t="shared" si="6"/>
        <v>-4.7304323845018016E-3</v>
      </c>
      <c r="N86" s="149"/>
      <c r="O86" s="189"/>
    </row>
    <row r="87" spans="2:15" x14ac:dyDescent="0.4">
      <c r="B87" s="216" t="s">
        <v>149</v>
      </c>
      <c r="C87" s="212">
        <f t="shared" si="7"/>
        <v>2005388</v>
      </c>
      <c r="D87" s="212">
        <f t="shared" si="7"/>
        <v>12045942</v>
      </c>
      <c r="E87" s="212">
        <f t="shared" si="7"/>
        <v>528497</v>
      </c>
      <c r="F87" s="212">
        <f t="shared" si="7"/>
        <v>23351816</v>
      </c>
      <c r="G87" s="212">
        <f t="shared" si="7"/>
        <v>5853474</v>
      </c>
      <c r="H87" s="212">
        <f t="shared" si="7"/>
        <v>38466</v>
      </c>
      <c r="I87" s="212">
        <f t="shared" si="7"/>
        <v>2727387</v>
      </c>
      <c r="J87" s="213">
        <f t="shared" si="5"/>
        <v>46550970</v>
      </c>
      <c r="K87" s="214">
        <v>44968479</v>
      </c>
      <c r="L87" s="215">
        <f t="shared" si="6"/>
        <v>3.5191116870997574E-2</v>
      </c>
      <c r="N87" s="149"/>
      <c r="O87" s="189"/>
    </row>
    <row r="88" spans="2:15" s="181" customFormat="1" x14ac:dyDescent="0.4">
      <c r="B88" s="180" t="s">
        <v>150</v>
      </c>
      <c r="C88" s="174">
        <f t="shared" ref="C88:H90" si="8">C31</f>
        <v>514562</v>
      </c>
      <c r="D88" s="174">
        <f t="shared" si="8"/>
        <v>9733288</v>
      </c>
      <c r="E88" s="174">
        <f t="shared" si="8"/>
        <v>28531</v>
      </c>
      <c r="F88" s="174">
        <f t="shared" si="8"/>
        <v>1364776</v>
      </c>
      <c r="G88" s="174">
        <f t="shared" si="8"/>
        <v>601769</v>
      </c>
      <c r="H88" s="174">
        <f t="shared" si="8"/>
        <v>0</v>
      </c>
      <c r="I88" s="174"/>
      <c r="J88" s="179">
        <f t="shared" si="5"/>
        <v>12242926</v>
      </c>
      <c r="K88" s="179">
        <v>11740121</v>
      </c>
      <c r="L88" s="177">
        <f t="shared" si="6"/>
        <v>4.2827923153432576E-2</v>
      </c>
      <c r="N88" s="207"/>
      <c r="O88" s="218"/>
    </row>
    <row r="89" spans="2:15" x14ac:dyDescent="0.4">
      <c r="B89" s="216" t="s">
        <v>151</v>
      </c>
      <c r="C89" s="212">
        <f t="shared" si="8"/>
        <v>124000</v>
      </c>
      <c r="D89" s="212">
        <f t="shared" si="8"/>
        <v>2084000</v>
      </c>
      <c r="E89" s="212">
        <f t="shared" si="8"/>
        <v>200000</v>
      </c>
      <c r="F89" s="212">
        <f t="shared" si="8"/>
        <v>994000</v>
      </c>
      <c r="G89" s="212">
        <f t="shared" si="8"/>
        <v>385000</v>
      </c>
      <c r="H89" s="212">
        <f t="shared" si="8"/>
        <v>0</v>
      </c>
      <c r="I89" s="212">
        <f>I32</f>
        <v>83000</v>
      </c>
      <c r="J89" s="213">
        <f t="shared" si="5"/>
        <v>3870000</v>
      </c>
      <c r="K89" s="214">
        <v>4641000</v>
      </c>
      <c r="L89" s="215">
        <f t="shared" si="6"/>
        <v>-0.16612798965740141</v>
      </c>
      <c r="N89" s="149"/>
      <c r="O89" s="189"/>
    </row>
    <row r="90" spans="2:15" x14ac:dyDescent="0.4">
      <c r="B90" s="216" t="s">
        <v>152</v>
      </c>
      <c r="C90" s="212">
        <f t="shared" si="8"/>
        <v>1535778.95</v>
      </c>
      <c r="D90" s="212">
        <f t="shared" si="8"/>
        <v>22589769.949999999</v>
      </c>
      <c r="E90" s="212">
        <f t="shared" si="8"/>
        <v>628745.82999999996</v>
      </c>
      <c r="F90" s="212">
        <f t="shared" si="8"/>
        <v>16162110.460000001</v>
      </c>
      <c r="G90" s="212">
        <f t="shared" si="8"/>
        <v>6847682.4000000004</v>
      </c>
      <c r="H90" s="212">
        <f t="shared" si="8"/>
        <v>41019.769999999997</v>
      </c>
      <c r="I90" s="212">
        <f>I33</f>
        <v>836013.25</v>
      </c>
      <c r="J90" s="213">
        <f t="shared" si="5"/>
        <v>48641120.609999999</v>
      </c>
      <c r="K90" s="214">
        <v>49444191.829999998</v>
      </c>
      <c r="L90" s="215">
        <f t="shared" si="6"/>
        <v>-1.6241972823848233E-2</v>
      </c>
      <c r="N90" s="149"/>
      <c r="O90" s="189"/>
    </row>
    <row r="91" spans="2:15" x14ac:dyDescent="0.4">
      <c r="B91" s="216" t="s">
        <v>154</v>
      </c>
      <c r="C91" s="212">
        <f t="shared" ref="C91:I91" si="9">C35</f>
        <v>5070</v>
      </c>
      <c r="D91" s="212">
        <f t="shared" si="9"/>
        <v>1491283</v>
      </c>
      <c r="E91" s="212">
        <f t="shared" si="9"/>
        <v>3847</v>
      </c>
      <c r="F91" s="212">
        <f t="shared" si="9"/>
        <v>437729</v>
      </c>
      <c r="G91" s="212">
        <f t="shared" si="9"/>
        <v>302089.3</v>
      </c>
      <c r="H91" s="212">
        <f t="shared" si="9"/>
        <v>0</v>
      </c>
      <c r="I91" s="212">
        <f t="shared" si="9"/>
        <v>0</v>
      </c>
      <c r="J91" s="213">
        <f t="shared" si="5"/>
        <v>2240018.2999999998</v>
      </c>
      <c r="K91" s="214">
        <v>1548885.55</v>
      </c>
      <c r="L91" s="215">
        <f t="shared" si="6"/>
        <v>0.44621292386645334</v>
      </c>
      <c r="N91" s="149"/>
      <c r="O91" s="189"/>
    </row>
    <row r="92" spans="2:15" x14ac:dyDescent="0.4">
      <c r="B92" s="216" t="s">
        <v>63</v>
      </c>
      <c r="C92" s="212">
        <f t="shared" ref="C92:I98" si="10">C37</f>
        <v>1020222</v>
      </c>
      <c r="D92" s="212">
        <f t="shared" si="10"/>
        <v>8030807</v>
      </c>
      <c r="E92" s="212">
        <f t="shared" si="10"/>
        <v>28172</v>
      </c>
      <c r="F92" s="212">
        <f t="shared" si="10"/>
        <v>794701</v>
      </c>
      <c r="G92" s="212">
        <f t="shared" si="10"/>
        <v>650779</v>
      </c>
      <c r="H92" s="212">
        <f t="shared" si="10"/>
        <v>0</v>
      </c>
      <c r="I92" s="212">
        <f t="shared" si="10"/>
        <v>25989</v>
      </c>
      <c r="J92" s="213">
        <f t="shared" si="5"/>
        <v>10550670</v>
      </c>
      <c r="K92" s="214">
        <v>10133186</v>
      </c>
      <c r="L92" s="215">
        <f t="shared" si="6"/>
        <v>4.1199677969002049E-2</v>
      </c>
      <c r="N92" s="149"/>
      <c r="O92" s="189"/>
    </row>
    <row r="93" spans="2:15" x14ac:dyDescent="0.4">
      <c r="B93" s="216" t="s">
        <v>155</v>
      </c>
      <c r="C93" s="212">
        <f t="shared" si="10"/>
        <v>242175.25099999999</v>
      </c>
      <c r="D93" s="212">
        <f t="shared" si="10"/>
        <v>3408553.2600000002</v>
      </c>
      <c r="E93" s="212">
        <f t="shared" si="10"/>
        <v>19095.150000000001</v>
      </c>
      <c r="F93" s="212">
        <f t="shared" si="10"/>
        <v>405182.41000000003</v>
      </c>
      <c r="G93" s="212">
        <f t="shared" si="10"/>
        <v>293867.08999999997</v>
      </c>
      <c r="H93" s="212">
        <f t="shared" si="10"/>
        <v>0</v>
      </c>
      <c r="I93" s="212">
        <f t="shared" si="10"/>
        <v>2140</v>
      </c>
      <c r="J93" s="213">
        <f t="shared" si="5"/>
        <v>4371013.1610000003</v>
      </c>
      <c r="K93" s="214">
        <v>4014273.68</v>
      </c>
      <c r="L93" s="215">
        <f t="shared" si="6"/>
        <v>8.8867752783611934E-2</v>
      </c>
      <c r="N93" s="149"/>
      <c r="O93" s="189"/>
    </row>
    <row r="94" spans="2:15" x14ac:dyDescent="0.4">
      <c r="B94" s="216" t="s">
        <v>156</v>
      </c>
      <c r="C94" s="212">
        <f t="shared" si="10"/>
        <v>841845.62</v>
      </c>
      <c r="D94" s="212">
        <f t="shared" si="10"/>
        <v>12961843.9</v>
      </c>
      <c r="E94" s="212">
        <f t="shared" si="10"/>
        <v>294214.52</v>
      </c>
      <c r="F94" s="212">
        <f t="shared" si="10"/>
        <v>10190897.83</v>
      </c>
      <c r="G94" s="212">
        <f t="shared" si="10"/>
        <v>2887525.11</v>
      </c>
      <c r="H94" s="212">
        <f t="shared" si="10"/>
        <v>0</v>
      </c>
      <c r="I94" s="212">
        <f t="shared" si="10"/>
        <v>853143.16</v>
      </c>
      <c r="J94" s="213">
        <f t="shared" si="5"/>
        <v>28029470.139999997</v>
      </c>
      <c r="K94" s="214">
        <v>27499609.699999999</v>
      </c>
      <c r="L94" s="215">
        <f t="shared" si="6"/>
        <v>1.9267925828052666E-2</v>
      </c>
      <c r="N94" s="149"/>
      <c r="O94" s="189"/>
    </row>
    <row r="95" spans="2:15" x14ac:dyDescent="0.4">
      <c r="B95" s="216" t="s">
        <v>59</v>
      </c>
      <c r="C95" s="212">
        <f t="shared" si="10"/>
        <v>1531591.89</v>
      </c>
      <c r="D95" s="212">
        <f t="shared" si="10"/>
        <v>10057470.800000001</v>
      </c>
      <c r="E95" s="212">
        <f t="shared" si="10"/>
        <v>16416.770000000004</v>
      </c>
      <c r="F95" s="212">
        <f t="shared" si="10"/>
        <v>1764853.1300000001</v>
      </c>
      <c r="G95" s="212">
        <f t="shared" si="10"/>
        <v>620962.36</v>
      </c>
      <c r="H95" s="212">
        <f t="shared" si="10"/>
        <v>0</v>
      </c>
      <c r="I95" s="212">
        <f t="shared" si="10"/>
        <v>609218.05999999994</v>
      </c>
      <c r="J95" s="213">
        <f t="shared" si="5"/>
        <v>14600513.010000002</v>
      </c>
      <c r="K95" s="214">
        <v>14830043.43</v>
      </c>
      <c r="L95" s="215">
        <f t="shared" si="6"/>
        <v>-1.547739364914308E-2</v>
      </c>
      <c r="M95" s="178"/>
      <c r="N95" s="149"/>
      <c r="O95" s="189"/>
    </row>
    <row r="96" spans="2:15" x14ac:dyDescent="0.4">
      <c r="B96" s="216" t="s">
        <v>157</v>
      </c>
      <c r="C96" s="212">
        <f t="shared" si="10"/>
        <v>26862.670000000002</v>
      </c>
      <c r="D96" s="212">
        <f t="shared" si="10"/>
        <v>2686706.17</v>
      </c>
      <c r="E96" s="212">
        <f t="shared" si="10"/>
        <v>51570.44</v>
      </c>
      <c r="F96" s="212">
        <f t="shared" si="10"/>
        <v>1199421.58</v>
      </c>
      <c r="G96" s="212">
        <f t="shared" si="10"/>
        <v>624943.54999999993</v>
      </c>
      <c r="H96" s="212">
        <f t="shared" si="10"/>
        <v>18449.669999999998</v>
      </c>
      <c r="I96" s="212">
        <f t="shared" si="10"/>
        <v>55197.69</v>
      </c>
      <c r="J96" s="213">
        <f t="shared" si="5"/>
        <v>4663151.7700000005</v>
      </c>
      <c r="K96" s="214">
        <v>4261433.9499999993</v>
      </c>
      <c r="L96" s="215">
        <f t="shared" si="6"/>
        <v>9.4268226309128011E-2</v>
      </c>
      <c r="N96" s="149"/>
      <c r="O96" s="189"/>
    </row>
    <row r="97" spans="2:15" x14ac:dyDescent="0.4">
      <c r="B97" s="216" t="s">
        <v>158</v>
      </c>
      <c r="C97" s="212">
        <f t="shared" si="10"/>
        <v>49386</v>
      </c>
      <c r="D97" s="212">
        <f t="shared" si="10"/>
        <v>4714919</v>
      </c>
      <c r="E97" s="212">
        <f t="shared" si="10"/>
        <v>194529</v>
      </c>
      <c r="F97" s="212">
        <f t="shared" si="10"/>
        <v>3319672</v>
      </c>
      <c r="G97" s="212">
        <f t="shared" si="10"/>
        <v>1095789</v>
      </c>
      <c r="H97" s="212">
        <f t="shared" si="10"/>
        <v>0</v>
      </c>
      <c r="I97" s="212">
        <f t="shared" si="10"/>
        <v>108622</v>
      </c>
      <c r="J97" s="213">
        <f t="shared" si="5"/>
        <v>9482917</v>
      </c>
      <c r="K97" s="214">
        <v>9560095</v>
      </c>
      <c r="L97" s="215">
        <f t="shared" si="6"/>
        <v>-8.0729323296473525E-3</v>
      </c>
      <c r="N97" s="149"/>
      <c r="O97" s="189"/>
    </row>
    <row r="98" spans="2:15" x14ac:dyDescent="0.4">
      <c r="B98" s="180" t="s">
        <v>159</v>
      </c>
      <c r="C98" s="174">
        <f t="shared" si="10"/>
        <v>4989303</v>
      </c>
      <c r="D98" s="174">
        <f t="shared" si="10"/>
        <v>15289452</v>
      </c>
      <c r="E98" s="174">
        <f t="shared" si="10"/>
        <v>166652</v>
      </c>
      <c r="F98" s="174">
        <f t="shared" si="10"/>
        <v>5961242</v>
      </c>
      <c r="G98" s="174">
        <f t="shared" si="10"/>
        <v>3308779</v>
      </c>
      <c r="H98" s="174">
        <f t="shared" si="10"/>
        <v>0</v>
      </c>
      <c r="I98" s="174">
        <f t="shared" si="10"/>
        <v>131512</v>
      </c>
      <c r="J98" s="179">
        <f t="shared" si="5"/>
        <v>29846940</v>
      </c>
      <c r="K98" s="179">
        <v>26409205</v>
      </c>
      <c r="L98" s="215">
        <f t="shared" si="6"/>
        <v>0.13017184727825015</v>
      </c>
      <c r="N98" s="149"/>
      <c r="O98" s="189"/>
    </row>
    <row r="99" spans="2:15" x14ac:dyDescent="0.4">
      <c r="B99" s="216" t="s">
        <v>160</v>
      </c>
      <c r="C99" s="212">
        <f t="shared" ref="C99:I100" si="11">C45</f>
        <v>1476646.65</v>
      </c>
      <c r="D99" s="212">
        <f t="shared" si="11"/>
        <v>6483428.8600000003</v>
      </c>
      <c r="E99" s="212">
        <f t="shared" si="11"/>
        <v>136238.89999999997</v>
      </c>
      <c r="F99" s="212">
        <f t="shared" si="11"/>
        <v>2560223.3600000003</v>
      </c>
      <c r="G99" s="212">
        <f t="shared" si="11"/>
        <v>1584045.58</v>
      </c>
      <c r="H99" s="212">
        <f t="shared" si="11"/>
        <v>3967.46</v>
      </c>
      <c r="I99" s="212">
        <f t="shared" si="11"/>
        <v>0</v>
      </c>
      <c r="J99" s="213">
        <f t="shared" si="5"/>
        <v>12244550.810000001</v>
      </c>
      <c r="K99" s="214">
        <v>11012158</v>
      </c>
      <c r="L99" s="215">
        <f t="shared" si="6"/>
        <v>0.11191201670008735</v>
      </c>
      <c r="N99" s="149"/>
      <c r="O99" s="189"/>
    </row>
    <row r="100" spans="2:15" x14ac:dyDescent="0.4">
      <c r="B100" s="216" t="s">
        <v>168</v>
      </c>
      <c r="C100" s="212">
        <f>C46</f>
        <v>0</v>
      </c>
      <c r="D100" s="212">
        <f t="shared" si="11"/>
        <v>868495.07</v>
      </c>
      <c r="E100" s="212">
        <f t="shared" si="11"/>
        <v>0</v>
      </c>
      <c r="F100" s="212">
        <f t="shared" si="11"/>
        <v>154439.41</v>
      </c>
      <c r="G100" s="212">
        <f t="shared" si="11"/>
        <v>0</v>
      </c>
      <c r="H100" s="212">
        <f t="shared" si="11"/>
        <v>0</v>
      </c>
      <c r="I100" s="212">
        <f t="shared" si="11"/>
        <v>0</v>
      </c>
      <c r="J100" s="213">
        <f t="shared" si="5"/>
        <v>1022934.48</v>
      </c>
      <c r="K100" s="214" t="s">
        <v>162</v>
      </c>
      <c r="L100" s="215" t="s">
        <v>162</v>
      </c>
      <c r="N100" s="149"/>
      <c r="O100" s="189"/>
    </row>
    <row r="101" spans="2:15" x14ac:dyDescent="0.4">
      <c r="B101" s="183" t="s">
        <v>10</v>
      </c>
      <c r="C101" s="184">
        <f>SUM(C78:C99)</f>
        <v>40814355.050726019</v>
      </c>
      <c r="D101" s="184">
        <f t="shared" ref="D101:I101" si="12">SUM(D78:D99)</f>
        <v>171192259.86000001</v>
      </c>
      <c r="E101" s="184">
        <f t="shared" si="12"/>
        <v>3631670.34</v>
      </c>
      <c r="F101" s="184">
        <f t="shared" si="12"/>
        <v>106728538.92803998</v>
      </c>
      <c r="G101" s="184">
        <f t="shared" si="12"/>
        <v>42106840.83196</v>
      </c>
      <c r="H101" s="184">
        <f t="shared" si="12"/>
        <v>94841.41</v>
      </c>
      <c r="I101" s="184">
        <f t="shared" si="12"/>
        <v>5949126.5300000003</v>
      </c>
      <c r="J101" s="184">
        <f>SUM(J78:J99)</f>
        <v>370517632.95072603</v>
      </c>
      <c r="K101" s="184"/>
      <c r="L101" s="185"/>
    </row>
    <row r="102" spans="2:15" x14ac:dyDescent="0.4">
      <c r="B102" s="183" t="s">
        <v>11</v>
      </c>
      <c r="C102" s="184">
        <v>36829287.601999998</v>
      </c>
      <c r="D102" s="184">
        <v>165311929.59999996</v>
      </c>
      <c r="E102" s="184">
        <v>3554034.2300000004</v>
      </c>
      <c r="F102" s="184">
        <v>105020985.02788001</v>
      </c>
      <c r="G102" s="184">
        <v>40305892.54212001</v>
      </c>
      <c r="H102" s="184">
        <v>198737.51000000004</v>
      </c>
      <c r="I102" s="184">
        <v>6905209</v>
      </c>
      <c r="J102" s="184"/>
      <c r="K102" s="184">
        <f>SUM(K78:K99)</f>
        <v>357483032.51200002</v>
      </c>
      <c r="L102" s="185"/>
    </row>
    <row r="103" spans="2:15" x14ac:dyDescent="0.4">
      <c r="B103" s="187"/>
      <c r="C103" s="188"/>
      <c r="D103" s="188"/>
      <c r="E103" s="188"/>
      <c r="F103" s="188"/>
      <c r="G103" s="188"/>
      <c r="H103" s="188"/>
      <c r="I103" s="188"/>
      <c r="J103" s="188"/>
      <c r="K103" s="189"/>
      <c r="L103" s="188"/>
      <c r="N103" s="149"/>
      <c r="O103" s="189"/>
    </row>
    <row r="104" spans="2:15" x14ac:dyDescent="0.4">
      <c r="B104" s="190" t="s">
        <v>163</v>
      </c>
      <c r="C104" s="219">
        <f>C101/C102-1</f>
        <v>0.10820376141377253</v>
      </c>
      <c r="D104" s="219">
        <f t="shared" ref="D104:I104" si="13">D101/D102-1</f>
        <v>3.5571118637526711E-2</v>
      </c>
      <c r="E104" s="219">
        <f>E101/E102-1</f>
        <v>2.1844502606267691E-2</v>
      </c>
      <c r="F104" s="219">
        <f t="shared" si="13"/>
        <v>1.6259168581466588E-2</v>
      </c>
      <c r="G104" s="219">
        <f t="shared" si="13"/>
        <v>4.4682009906069853E-2</v>
      </c>
      <c r="H104" s="219">
        <f t="shared" si="13"/>
        <v>-0.52278052593091262</v>
      </c>
      <c r="I104" s="219">
        <f t="shared" si="13"/>
        <v>-0.13845815094083314</v>
      </c>
      <c r="J104" s="219">
        <f>J101/K102-1</f>
        <v>3.6462151356200234E-2</v>
      </c>
      <c r="K104" s="192"/>
      <c r="L104" s="193"/>
    </row>
    <row r="105" spans="2:15" x14ac:dyDescent="0.4">
      <c r="B105" s="190" t="s">
        <v>164</v>
      </c>
      <c r="C105" s="220">
        <v>0.15177723231733098</v>
      </c>
      <c r="D105" s="220">
        <v>2.9196169390416582E-2</v>
      </c>
      <c r="E105" s="220">
        <v>5.911107184497788E-2</v>
      </c>
      <c r="F105" s="220">
        <v>-1.7613502803792702E-4</v>
      </c>
      <c r="G105" s="220">
        <v>5.4840984615944777E-4</v>
      </c>
      <c r="H105" s="220">
        <v>-7.9621985445211263E-2</v>
      </c>
      <c r="I105" s="220">
        <v>-0.27622442643407585</v>
      </c>
      <c r="J105" s="220">
        <v>2.0203807290410047E-2</v>
      </c>
      <c r="K105" s="221"/>
      <c r="L105" s="193"/>
      <c r="O105" s="178"/>
    </row>
    <row r="106" spans="2:15" x14ac:dyDescent="0.4">
      <c r="B106" s="222"/>
      <c r="C106" s="188"/>
      <c r="D106" s="198"/>
      <c r="E106" s="188"/>
      <c r="F106" s="188"/>
      <c r="G106" s="188"/>
      <c r="H106" s="188"/>
      <c r="I106" s="188"/>
      <c r="J106" s="188"/>
      <c r="K106" s="189"/>
      <c r="L106" s="189"/>
    </row>
    <row r="107" spans="2:15" x14ac:dyDescent="0.4">
      <c r="B107" s="196" t="s">
        <v>165</v>
      </c>
    </row>
    <row r="108" spans="2:15" x14ac:dyDescent="0.4">
      <c r="B108" s="153" t="s">
        <v>166</v>
      </c>
    </row>
    <row r="109" spans="2:15" x14ac:dyDescent="0.4">
      <c r="B109" s="201" t="s">
        <v>167</v>
      </c>
    </row>
    <row r="110" spans="2:15" x14ac:dyDescent="0.4">
      <c r="B110" s="202"/>
    </row>
  </sheetData>
  <pageMargins left="0.26" right="0.70866141732283472" top="0.19" bottom="0.25" header="0.17" footer="0.17"/>
  <pageSetup paperSize="9"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D11AE-1166-4E5C-B837-5DDBE1D08D3D}">
  <sheetPr>
    <tabColor rgb="FF00B050"/>
  </sheetPr>
  <dimension ref="B6:R139"/>
  <sheetViews>
    <sheetView workbookViewId="0">
      <selection activeCell="C14" sqref="C14"/>
    </sheetView>
  </sheetViews>
  <sheetFormatPr defaultColWidth="9.1328125" defaultRowHeight="13.15" x14ac:dyDescent="0.4"/>
  <cols>
    <col min="1" max="1" width="4.1328125" style="1" customWidth="1"/>
    <col min="2" max="2" width="3.1328125" style="1" customWidth="1"/>
    <col min="3" max="3" width="35.1328125" style="1" customWidth="1"/>
    <col min="4" max="4" width="8.3984375" style="1" customWidth="1"/>
    <col min="5" max="5" width="10.59765625" style="1" customWidth="1"/>
    <col min="6" max="6" width="9.265625" style="1" bestFit="1" customWidth="1"/>
    <col min="7" max="7" width="11.86328125" style="1" customWidth="1"/>
    <col min="8" max="8" width="12.1328125" style="1" customWidth="1"/>
    <col min="9" max="9" width="10.59765625" style="1" customWidth="1"/>
    <col min="10" max="10" width="9.73046875" style="1" bestFit="1" customWidth="1"/>
    <col min="11" max="11" width="11.86328125" style="1" bestFit="1" customWidth="1"/>
    <col min="12" max="12" width="12.265625" style="1" bestFit="1" customWidth="1"/>
    <col min="13" max="13" width="9.265625" style="1" bestFit="1" customWidth="1"/>
    <col min="14" max="14" width="11.3984375" style="1" bestFit="1" customWidth="1"/>
    <col min="15" max="15" width="11.3984375" style="1" customWidth="1"/>
    <col min="16" max="17" width="9.59765625" style="1" bestFit="1" customWidth="1"/>
    <col min="18" max="18" width="6.73046875" style="1" bestFit="1" customWidth="1"/>
    <col min="19" max="143" width="9.1328125" style="1"/>
    <col min="144" max="144" width="9.86328125" style="1" customWidth="1"/>
    <col min="145" max="145" width="3.1328125" style="1" customWidth="1"/>
    <col min="146" max="146" width="0.1328125" style="1" customWidth="1"/>
    <col min="147" max="147" width="34.265625" style="1" customWidth="1"/>
    <col min="148" max="148" width="8.3984375" style="1" customWidth="1"/>
    <col min="149" max="149" width="0.265625" style="1" customWidth="1"/>
    <col min="150" max="150" width="3" style="1" customWidth="1"/>
    <col min="151" max="151" width="10.59765625" style="1" customWidth="1"/>
    <col min="152" max="152" width="9.1328125" style="1"/>
    <col min="153" max="153" width="11.86328125" style="1" customWidth="1"/>
    <col min="154" max="154" width="12.1328125" style="1" customWidth="1"/>
    <col min="155" max="155" width="10.59765625" style="1" customWidth="1"/>
    <col min="156" max="156" width="9.59765625" style="1" bestFit="1" customWidth="1"/>
    <col min="157" max="157" width="11.73046875" style="1" bestFit="1" customWidth="1"/>
    <col min="158" max="158" width="10.1328125" style="1" bestFit="1" customWidth="1"/>
    <col min="159" max="159" width="12.1328125" style="1" bestFit="1" customWidth="1"/>
    <col min="160" max="160" width="9.1328125" style="1"/>
    <col min="161" max="161" width="9.59765625" style="1" bestFit="1" customWidth="1"/>
    <col min="162" max="162" width="14.3984375" style="1" customWidth="1"/>
    <col min="163" max="163" width="2.265625" style="1" customWidth="1"/>
    <col min="164" max="164" width="10.1328125" style="1" bestFit="1" customWidth="1"/>
    <col min="165" max="256" width="9.1328125" style="1"/>
    <col min="257" max="257" width="4.1328125" style="1" customWidth="1"/>
    <col min="258" max="258" width="3.1328125" style="1" customWidth="1"/>
    <col min="259" max="259" width="35.1328125" style="1" customWidth="1"/>
    <col min="260" max="260" width="8.3984375" style="1" customWidth="1"/>
    <col min="261" max="261" width="10.59765625" style="1" customWidth="1"/>
    <col min="262" max="262" width="9.265625" style="1" bestFit="1" customWidth="1"/>
    <col min="263" max="263" width="11.86328125" style="1" customWidth="1"/>
    <col min="264" max="264" width="12.1328125" style="1" customWidth="1"/>
    <col min="265" max="265" width="10.59765625" style="1" customWidth="1"/>
    <col min="266" max="266" width="9.73046875" style="1" bestFit="1" customWidth="1"/>
    <col min="267" max="267" width="11.86328125" style="1" bestFit="1" customWidth="1"/>
    <col min="268" max="268" width="12.265625" style="1" bestFit="1" customWidth="1"/>
    <col min="269" max="269" width="9.265625" style="1" bestFit="1" customWidth="1"/>
    <col min="270" max="270" width="11.3984375" style="1" bestFit="1" customWidth="1"/>
    <col min="271" max="271" width="11.3984375" style="1" customWidth="1"/>
    <col min="272" max="273" width="9.59765625" style="1" bestFit="1" customWidth="1"/>
    <col min="274" max="274" width="6.73046875" style="1" bestFit="1" customWidth="1"/>
    <col min="275" max="399" width="9.1328125" style="1"/>
    <col min="400" max="400" width="9.86328125" style="1" customWidth="1"/>
    <col min="401" max="401" width="3.1328125" style="1" customWidth="1"/>
    <col min="402" max="402" width="0.1328125" style="1" customWidth="1"/>
    <col min="403" max="403" width="34.265625" style="1" customWidth="1"/>
    <col min="404" max="404" width="8.3984375" style="1" customWidth="1"/>
    <col min="405" max="405" width="0.265625" style="1" customWidth="1"/>
    <col min="406" max="406" width="3" style="1" customWidth="1"/>
    <col min="407" max="407" width="10.59765625" style="1" customWidth="1"/>
    <col min="408" max="408" width="9.1328125" style="1"/>
    <col min="409" max="409" width="11.86328125" style="1" customWidth="1"/>
    <col min="410" max="410" width="12.1328125" style="1" customWidth="1"/>
    <col min="411" max="411" width="10.59765625" style="1" customWidth="1"/>
    <col min="412" max="412" width="9.59765625" style="1" bestFit="1" customWidth="1"/>
    <col min="413" max="413" width="11.73046875" style="1" bestFit="1" customWidth="1"/>
    <col min="414" max="414" width="10.1328125" style="1" bestFit="1" customWidth="1"/>
    <col min="415" max="415" width="12.1328125" style="1" bestFit="1" customWidth="1"/>
    <col min="416" max="416" width="9.1328125" style="1"/>
    <col min="417" max="417" width="9.59765625" style="1" bestFit="1" customWidth="1"/>
    <col min="418" max="418" width="14.3984375" style="1" customWidth="1"/>
    <col min="419" max="419" width="2.265625" style="1" customWidth="1"/>
    <col min="420" max="420" width="10.1328125" style="1" bestFit="1" customWidth="1"/>
    <col min="421" max="512" width="9.1328125" style="1"/>
    <col min="513" max="513" width="4.1328125" style="1" customWidth="1"/>
    <col min="514" max="514" width="3.1328125" style="1" customWidth="1"/>
    <col min="515" max="515" width="35.1328125" style="1" customWidth="1"/>
    <col min="516" max="516" width="8.3984375" style="1" customWidth="1"/>
    <col min="517" max="517" width="10.59765625" style="1" customWidth="1"/>
    <col min="518" max="518" width="9.265625" style="1" bestFit="1" customWidth="1"/>
    <col min="519" max="519" width="11.86328125" style="1" customWidth="1"/>
    <col min="520" max="520" width="12.1328125" style="1" customWidth="1"/>
    <col min="521" max="521" width="10.59765625" style="1" customWidth="1"/>
    <col min="522" max="522" width="9.73046875" style="1" bestFit="1" customWidth="1"/>
    <col min="523" max="523" width="11.86328125" style="1" bestFit="1" customWidth="1"/>
    <col min="524" max="524" width="12.265625" style="1" bestFit="1" customWidth="1"/>
    <col min="525" max="525" width="9.265625" style="1" bestFit="1" customWidth="1"/>
    <col min="526" max="526" width="11.3984375" style="1" bestFit="1" customWidth="1"/>
    <col min="527" max="527" width="11.3984375" style="1" customWidth="1"/>
    <col min="528" max="529" width="9.59765625" style="1" bestFit="1" customWidth="1"/>
    <col min="530" max="530" width="6.73046875" style="1" bestFit="1" customWidth="1"/>
    <col min="531" max="655" width="9.1328125" style="1"/>
    <col min="656" max="656" width="9.86328125" style="1" customWidth="1"/>
    <col min="657" max="657" width="3.1328125" style="1" customWidth="1"/>
    <col min="658" max="658" width="0.1328125" style="1" customWidth="1"/>
    <col min="659" max="659" width="34.265625" style="1" customWidth="1"/>
    <col min="660" max="660" width="8.3984375" style="1" customWidth="1"/>
    <col min="661" max="661" width="0.265625" style="1" customWidth="1"/>
    <col min="662" max="662" width="3" style="1" customWidth="1"/>
    <col min="663" max="663" width="10.59765625" style="1" customWidth="1"/>
    <col min="664" max="664" width="9.1328125" style="1"/>
    <col min="665" max="665" width="11.86328125" style="1" customWidth="1"/>
    <col min="666" max="666" width="12.1328125" style="1" customWidth="1"/>
    <col min="667" max="667" width="10.59765625" style="1" customWidth="1"/>
    <col min="668" max="668" width="9.59765625" style="1" bestFit="1" customWidth="1"/>
    <col min="669" max="669" width="11.73046875" style="1" bestFit="1" customWidth="1"/>
    <col min="670" max="670" width="10.1328125" style="1" bestFit="1" customWidth="1"/>
    <col min="671" max="671" width="12.1328125" style="1" bestFit="1" customWidth="1"/>
    <col min="672" max="672" width="9.1328125" style="1"/>
    <col min="673" max="673" width="9.59765625" style="1" bestFit="1" customWidth="1"/>
    <col min="674" max="674" width="14.3984375" style="1" customWidth="1"/>
    <col min="675" max="675" width="2.265625" style="1" customWidth="1"/>
    <col min="676" max="676" width="10.1328125" style="1" bestFit="1" customWidth="1"/>
    <col min="677" max="768" width="9.1328125" style="1"/>
    <col min="769" max="769" width="4.1328125" style="1" customWidth="1"/>
    <col min="770" max="770" width="3.1328125" style="1" customWidth="1"/>
    <col min="771" max="771" width="35.1328125" style="1" customWidth="1"/>
    <col min="772" max="772" width="8.3984375" style="1" customWidth="1"/>
    <col min="773" max="773" width="10.59765625" style="1" customWidth="1"/>
    <col min="774" max="774" width="9.265625" style="1" bestFit="1" customWidth="1"/>
    <col min="775" max="775" width="11.86328125" style="1" customWidth="1"/>
    <col min="776" max="776" width="12.1328125" style="1" customWidth="1"/>
    <col min="777" max="777" width="10.59765625" style="1" customWidth="1"/>
    <col min="778" max="778" width="9.73046875" style="1" bestFit="1" customWidth="1"/>
    <col min="779" max="779" width="11.86328125" style="1" bestFit="1" customWidth="1"/>
    <col min="780" max="780" width="12.265625" style="1" bestFit="1" customWidth="1"/>
    <col min="781" max="781" width="9.265625" style="1" bestFit="1" customWidth="1"/>
    <col min="782" max="782" width="11.3984375" style="1" bestFit="1" customWidth="1"/>
    <col min="783" max="783" width="11.3984375" style="1" customWidth="1"/>
    <col min="784" max="785" width="9.59765625" style="1" bestFit="1" customWidth="1"/>
    <col min="786" max="786" width="6.73046875" style="1" bestFit="1" customWidth="1"/>
    <col min="787" max="911" width="9.1328125" style="1"/>
    <col min="912" max="912" width="9.86328125" style="1" customWidth="1"/>
    <col min="913" max="913" width="3.1328125" style="1" customWidth="1"/>
    <col min="914" max="914" width="0.1328125" style="1" customWidth="1"/>
    <col min="915" max="915" width="34.265625" style="1" customWidth="1"/>
    <col min="916" max="916" width="8.3984375" style="1" customWidth="1"/>
    <col min="917" max="917" width="0.265625" style="1" customWidth="1"/>
    <col min="918" max="918" width="3" style="1" customWidth="1"/>
    <col min="919" max="919" width="10.59765625" style="1" customWidth="1"/>
    <col min="920" max="920" width="9.1328125" style="1"/>
    <col min="921" max="921" width="11.86328125" style="1" customWidth="1"/>
    <col min="922" max="922" width="12.1328125" style="1" customWidth="1"/>
    <col min="923" max="923" width="10.59765625" style="1" customWidth="1"/>
    <col min="924" max="924" width="9.59765625" style="1" bestFit="1" customWidth="1"/>
    <col min="925" max="925" width="11.73046875" style="1" bestFit="1" customWidth="1"/>
    <col min="926" max="926" width="10.1328125" style="1" bestFit="1" customWidth="1"/>
    <col min="927" max="927" width="12.1328125" style="1" bestFit="1" customWidth="1"/>
    <col min="928" max="928" width="9.1328125" style="1"/>
    <col min="929" max="929" width="9.59765625" style="1" bestFit="1" customWidth="1"/>
    <col min="930" max="930" width="14.3984375" style="1" customWidth="1"/>
    <col min="931" max="931" width="2.265625" style="1" customWidth="1"/>
    <col min="932" max="932" width="10.1328125" style="1" bestFit="1" customWidth="1"/>
    <col min="933" max="1024" width="9.1328125" style="1"/>
    <col min="1025" max="1025" width="4.1328125" style="1" customWidth="1"/>
    <col min="1026" max="1026" width="3.1328125" style="1" customWidth="1"/>
    <col min="1027" max="1027" width="35.1328125" style="1" customWidth="1"/>
    <col min="1028" max="1028" width="8.3984375" style="1" customWidth="1"/>
    <col min="1029" max="1029" width="10.59765625" style="1" customWidth="1"/>
    <col min="1030" max="1030" width="9.265625" style="1" bestFit="1" customWidth="1"/>
    <col min="1031" max="1031" width="11.86328125" style="1" customWidth="1"/>
    <col min="1032" max="1032" width="12.1328125" style="1" customWidth="1"/>
    <col min="1033" max="1033" width="10.59765625" style="1" customWidth="1"/>
    <col min="1034" max="1034" width="9.73046875" style="1" bestFit="1" customWidth="1"/>
    <col min="1035" max="1035" width="11.86328125" style="1" bestFit="1" customWidth="1"/>
    <col min="1036" max="1036" width="12.265625" style="1" bestFit="1" customWidth="1"/>
    <col min="1037" max="1037" width="9.265625" style="1" bestFit="1" customWidth="1"/>
    <col min="1038" max="1038" width="11.3984375" style="1" bestFit="1" customWidth="1"/>
    <col min="1039" max="1039" width="11.3984375" style="1" customWidth="1"/>
    <col min="1040" max="1041" width="9.59765625" style="1" bestFit="1" customWidth="1"/>
    <col min="1042" max="1042" width="6.73046875" style="1" bestFit="1" customWidth="1"/>
    <col min="1043" max="1167" width="9.1328125" style="1"/>
    <col min="1168" max="1168" width="9.86328125" style="1" customWidth="1"/>
    <col min="1169" max="1169" width="3.1328125" style="1" customWidth="1"/>
    <col min="1170" max="1170" width="0.1328125" style="1" customWidth="1"/>
    <col min="1171" max="1171" width="34.265625" style="1" customWidth="1"/>
    <col min="1172" max="1172" width="8.3984375" style="1" customWidth="1"/>
    <col min="1173" max="1173" width="0.265625" style="1" customWidth="1"/>
    <col min="1174" max="1174" width="3" style="1" customWidth="1"/>
    <col min="1175" max="1175" width="10.59765625" style="1" customWidth="1"/>
    <col min="1176" max="1176" width="9.1328125" style="1"/>
    <col min="1177" max="1177" width="11.86328125" style="1" customWidth="1"/>
    <col min="1178" max="1178" width="12.1328125" style="1" customWidth="1"/>
    <col min="1179" max="1179" width="10.59765625" style="1" customWidth="1"/>
    <col min="1180" max="1180" width="9.59765625" style="1" bestFit="1" customWidth="1"/>
    <col min="1181" max="1181" width="11.73046875" style="1" bestFit="1" customWidth="1"/>
    <col min="1182" max="1182" width="10.1328125" style="1" bestFit="1" customWidth="1"/>
    <col min="1183" max="1183" width="12.1328125" style="1" bestFit="1" customWidth="1"/>
    <col min="1184" max="1184" width="9.1328125" style="1"/>
    <col min="1185" max="1185" width="9.59765625" style="1" bestFit="1" customWidth="1"/>
    <col min="1186" max="1186" width="14.3984375" style="1" customWidth="1"/>
    <col min="1187" max="1187" width="2.265625" style="1" customWidth="1"/>
    <col min="1188" max="1188" width="10.1328125" style="1" bestFit="1" customWidth="1"/>
    <col min="1189" max="1280" width="9.1328125" style="1"/>
    <col min="1281" max="1281" width="4.1328125" style="1" customWidth="1"/>
    <col min="1282" max="1282" width="3.1328125" style="1" customWidth="1"/>
    <col min="1283" max="1283" width="35.1328125" style="1" customWidth="1"/>
    <col min="1284" max="1284" width="8.3984375" style="1" customWidth="1"/>
    <col min="1285" max="1285" width="10.59765625" style="1" customWidth="1"/>
    <col min="1286" max="1286" width="9.265625" style="1" bestFit="1" customWidth="1"/>
    <col min="1287" max="1287" width="11.86328125" style="1" customWidth="1"/>
    <col min="1288" max="1288" width="12.1328125" style="1" customWidth="1"/>
    <col min="1289" max="1289" width="10.59765625" style="1" customWidth="1"/>
    <col min="1290" max="1290" width="9.73046875" style="1" bestFit="1" customWidth="1"/>
    <col min="1291" max="1291" width="11.86328125" style="1" bestFit="1" customWidth="1"/>
    <col min="1292" max="1292" width="12.265625" style="1" bestFit="1" customWidth="1"/>
    <col min="1293" max="1293" width="9.265625" style="1" bestFit="1" customWidth="1"/>
    <col min="1294" max="1294" width="11.3984375" style="1" bestFit="1" customWidth="1"/>
    <col min="1295" max="1295" width="11.3984375" style="1" customWidth="1"/>
    <col min="1296" max="1297" width="9.59765625" style="1" bestFit="1" customWidth="1"/>
    <col min="1298" max="1298" width="6.73046875" style="1" bestFit="1" customWidth="1"/>
    <col min="1299" max="1423" width="9.1328125" style="1"/>
    <col min="1424" max="1424" width="9.86328125" style="1" customWidth="1"/>
    <col min="1425" max="1425" width="3.1328125" style="1" customWidth="1"/>
    <col min="1426" max="1426" width="0.1328125" style="1" customWidth="1"/>
    <col min="1427" max="1427" width="34.265625" style="1" customWidth="1"/>
    <col min="1428" max="1428" width="8.3984375" style="1" customWidth="1"/>
    <col min="1429" max="1429" width="0.265625" style="1" customWidth="1"/>
    <col min="1430" max="1430" width="3" style="1" customWidth="1"/>
    <col min="1431" max="1431" width="10.59765625" style="1" customWidth="1"/>
    <col min="1432" max="1432" width="9.1328125" style="1"/>
    <col min="1433" max="1433" width="11.86328125" style="1" customWidth="1"/>
    <col min="1434" max="1434" width="12.1328125" style="1" customWidth="1"/>
    <col min="1435" max="1435" width="10.59765625" style="1" customWidth="1"/>
    <col min="1436" max="1436" width="9.59765625" style="1" bestFit="1" customWidth="1"/>
    <col min="1437" max="1437" width="11.73046875" style="1" bestFit="1" customWidth="1"/>
    <col min="1438" max="1438" width="10.1328125" style="1" bestFit="1" customWidth="1"/>
    <col min="1439" max="1439" width="12.1328125" style="1" bestFit="1" customWidth="1"/>
    <col min="1440" max="1440" width="9.1328125" style="1"/>
    <col min="1441" max="1441" width="9.59765625" style="1" bestFit="1" customWidth="1"/>
    <col min="1442" max="1442" width="14.3984375" style="1" customWidth="1"/>
    <col min="1443" max="1443" width="2.265625" style="1" customWidth="1"/>
    <col min="1444" max="1444" width="10.1328125" style="1" bestFit="1" customWidth="1"/>
    <col min="1445" max="1536" width="9.1328125" style="1"/>
    <col min="1537" max="1537" width="4.1328125" style="1" customWidth="1"/>
    <col min="1538" max="1538" width="3.1328125" style="1" customWidth="1"/>
    <col min="1539" max="1539" width="35.1328125" style="1" customWidth="1"/>
    <col min="1540" max="1540" width="8.3984375" style="1" customWidth="1"/>
    <col min="1541" max="1541" width="10.59765625" style="1" customWidth="1"/>
    <col min="1542" max="1542" width="9.265625" style="1" bestFit="1" customWidth="1"/>
    <col min="1543" max="1543" width="11.86328125" style="1" customWidth="1"/>
    <col min="1544" max="1544" width="12.1328125" style="1" customWidth="1"/>
    <col min="1545" max="1545" width="10.59765625" style="1" customWidth="1"/>
    <col min="1546" max="1546" width="9.73046875" style="1" bestFit="1" customWidth="1"/>
    <col min="1547" max="1547" width="11.86328125" style="1" bestFit="1" customWidth="1"/>
    <col min="1548" max="1548" width="12.265625" style="1" bestFit="1" customWidth="1"/>
    <col min="1549" max="1549" width="9.265625" style="1" bestFit="1" customWidth="1"/>
    <col min="1550" max="1550" width="11.3984375" style="1" bestFit="1" customWidth="1"/>
    <col min="1551" max="1551" width="11.3984375" style="1" customWidth="1"/>
    <col min="1552" max="1553" width="9.59765625" style="1" bestFit="1" customWidth="1"/>
    <col min="1554" max="1554" width="6.73046875" style="1" bestFit="1" customWidth="1"/>
    <col min="1555" max="1679" width="9.1328125" style="1"/>
    <col min="1680" max="1680" width="9.86328125" style="1" customWidth="1"/>
    <col min="1681" max="1681" width="3.1328125" style="1" customWidth="1"/>
    <col min="1682" max="1682" width="0.1328125" style="1" customWidth="1"/>
    <col min="1683" max="1683" width="34.265625" style="1" customWidth="1"/>
    <col min="1684" max="1684" width="8.3984375" style="1" customWidth="1"/>
    <col min="1685" max="1685" width="0.265625" style="1" customWidth="1"/>
    <col min="1686" max="1686" width="3" style="1" customWidth="1"/>
    <col min="1687" max="1687" width="10.59765625" style="1" customWidth="1"/>
    <col min="1688" max="1688" width="9.1328125" style="1"/>
    <col min="1689" max="1689" width="11.86328125" style="1" customWidth="1"/>
    <col min="1690" max="1690" width="12.1328125" style="1" customWidth="1"/>
    <col min="1691" max="1691" width="10.59765625" style="1" customWidth="1"/>
    <col min="1692" max="1692" width="9.59765625" style="1" bestFit="1" customWidth="1"/>
    <col min="1693" max="1693" width="11.73046875" style="1" bestFit="1" customWidth="1"/>
    <col min="1694" max="1694" width="10.1328125" style="1" bestFit="1" customWidth="1"/>
    <col min="1695" max="1695" width="12.1328125" style="1" bestFit="1" customWidth="1"/>
    <col min="1696" max="1696" width="9.1328125" style="1"/>
    <col min="1697" max="1697" width="9.59765625" style="1" bestFit="1" customWidth="1"/>
    <col min="1698" max="1698" width="14.3984375" style="1" customWidth="1"/>
    <col min="1699" max="1699" width="2.265625" style="1" customWidth="1"/>
    <col min="1700" max="1700" width="10.1328125" style="1" bestFit="1" customWidth="1"/>
    <col min="1701" max="1792" width="9.1328125" style="1"/>
    <col min="1793" max="1793" width="4.1328125" style="1" customWidth="1"/>
    <col min="1794" max="1794" width="3.1328125" style="1" customWidth="1"/>
    <col min="1795" max="1795" width="35.1328125" style="1" customWidth="1"/>
    <col min="1796" max="1796" width="8.3984375" style="1" customWidth="1"/>
    <col min="1797" max="1797" width="10.59765625" style="1" customWidth="1"/>
    <col min="1798" max="1798" width="9.265625" style="1" bestFit="1" customWidth="1"/>
    <col min="1799" max="1799" width="11.86328125" style="1" customWidth="1"/>
    <col min="1800" max="1800" width="12.1328125" style="1" customWidth="1"/>
    <col min="1801" max="1801" width="10.59765625" style="1" customWidth="1"/>
    <col min="1802" max="1802" width="9.73046875" style="1" bestFit="1" customWidth="1"/>
    <col min="1803" max="1803" width="11.86328125" style="1" bestFit="1" customWidth="1"/>
    <col min="1804" max="1804" width="12.265625" style="1" bestFit="1" customWidth="1"/>
    <col min="1805" max="1805" width="9.265625" style="1" bestFit="1" customWidth="1"/>
    <col min="1806" max="1806" width="11.3984375" style="1" bestFit="1" customWidth="1"/>
    <col min="1807" max="1807" width="11.3984375" style="1" customWidth="1"/>
    <col min="1808" max="1809" width="9.59765625" style="1" bestFit="1" customWidth="1"/>
    <col min="1810" max="1810" width="6.73046875" style="1" bestFit="1" customWidth="1"/>
    <col min="1811" max="1935" width="9.1328125" style="1"/>
    <col min="1936" max="1936" width="9.86328125" style="1" customWidth="1"/>
    <col min="1937" max="1937" width="3.1328125" style="1" customWidth="1"/>
    <col min="1938" max="1938" width="0.1328125" style="1" customWidth="1"/>
    <col min="1939" max="1939" width="34.265625" style="1" customWidth="1"/>
    <col min="1940" max="1940" width="8.3984375" style="1" customWidth="1"/>
    <col min="1941" max="1941" width="0.265625" style="1" customWidth="1"/>
    <col min="1942" max="1942" width="3" style="1" customWidth="1"/>
    <col min="1943" max="1943" width="10.59765625" style="1" customWidth="1"/>
    <col min="1944" max="1944" width="9.1328125" style="1"/>
    <col min="1945" max="1945" width="11.86328125" style="1" customWidth="1"/>
    <col min="1946" max="1946" width="12.1328125" style="1" customWidth="1"/>
    <col min="1947" max="1947" width="10.59765625" style="1" customWidth="1"/>
    <col min="1948" max="1948" width="9.59765625" style="1" bestFit="1" customWidth="1"/>
    <col min="1949" max="1949" width="11.73046875" style="1" bestFit="1" customWidth="1"/>
    <col min="1950" max="1950" width="10.1328125" style="1" bestFit="1" customWidth="1"/>
    <col min="1951" max="1951" width="12.1328125" style="1" bestFit="1" customWidth="1"/>
    <col min="1952" max="1952" width="9.1328125" style="1"/>
    <col min="1953" max="1953" width="9.59765625" style="1" bestFit="1" customWidth="1"/>
    <col min="1954" max="1954" width="14.3984375" style="1" customWidth="1"/>
    <col min="1955" max="1955" width="2.265625" style="1" customWidth="1"/>
    <col min="1956" max="1956" width="10.1328125" style="1" bestFit="1" customWidth="1"/>
    <col min="1957" max="2048" width="9.1328125" style="1"/>
    <col min="2049" max="2049" width="4.1328125" style="1" customWidth="1"/>
    <col min="2050" max="2050" width="3.1328125" style="1" customWidth="1"/>
    <col min="2051" max="2051" width="35.1328125" style="1" customWidth="1"/>
    <col min="2052" max="2052" width="8.3984375" style="1" customWidth="1"/>
    <col min="2053" max="2053" width="10.59765625" style="1" customWidth="1"/>
    <col min="2054" max="2054" width="9.265625" style="1" bestFit="1" customWidth="1"/>
    <col min="2055" max="2055" width="11.86328125" style="1" customWidth="1"/>
    <col min="2056" max="2056" width="12.1328125" style="1" customWidth="1"/>
    <col min="2057" max="2057" width="10.59765625" style="1" customWidth="1"/>
    <col min="2058" max="2058" width="9.73046875" style="1" bestFit="1" customWidth="1"/>
    <col min="2059" max="2059" width="11.86328125" style="1" bestFit="1" customWidth="1"/>
    <col min="2060" max="2060" width="12.265625" style="1" bestFit="1" customWidth="1"/>
    <col min="2061" max="2061" width="9.265625" style="1" bestFit="1" customWidth="1"/>
    <col min="2062" max="2062" width="11.3984375" style="1" bestFit="1" customWidth="1"/>
    <col min="2063" max="2063" width="11.3984375" style="1" customWidth="1"/>
    <col min="2064" max="2065" width="9.59765625" style="1" bestFit="1" customWidth="1"/>
    <col min="2066" max="2066" width="6.73046875" style="1" bestFit="1" customWidth="1"/>
    <col min="2067" max="2191" width="9.1328125" style="1"/>
    <col min="2192" max="2192" width="9.86328125" style="1" customWidth="1"/>
    <col min="2193" max="2193" width="3.1328125" style="1" customWidth="1"/>
    <col min="2194" max="2194" width="0.1328125" style="1" customWidth="1"/>
    <col min="2195" max="2195" width="34.265625" style="1" customWidth="1"/>
    <col min="2196" max="2196" width="8.3984375" style="1" customWidth="1"/>
    <col min="2197" max="2197" width="0.265625" style="1" customWidth="1"/>
    <col min="2198" max="2198" width="3" style="1" customWidth="1"/>
    <col min="2199" max="2199" width="10.59765625" style="1" customWidth="1"/>
    <col min="2200" max="2200" width="9.1328125" style="1"/>
    <col min="2201" max="2201" width="11.86328125" style="1" customWidth="1"/>
    <col min="2202" max="2202" width="12.1328125" style="1" customWidth="1"/>
    <col min="2203" max="2203" width="10.59765625" style="1" customWidth="1"/>
    <col min="2204" max="2204" width="9.59765625" style="1" bestFit="1" customWidth="1"/>
    <col min="2205" max="2205" width="11.73046875" style="1" bestFit="1" customWidth="1"/>
    <col min="2206" max="2206" width="10.1328125" style="1" bestFit="1" customWidth="1"/>
    <col min="2207" max="2207" width="12.1328125" style="1" bestFit="1" customWidth="1"/>
    <col min="2208" max="2208" width="9.1328125" style="1"/>
    <col min="2209" max="2209" width="9.59765625" style="1" bestFit="1" customWidth="1"/>
    <col min="2210" max="2210" width="14.3984375" style="1" customWidth="1"/>
    <col min="2211" max="2211" width="2.265625" style="1" customWidth="1"/>
    <col min="2212" max="2212" width="10.1328125" style="1" bestFit="1" customWidth="1"/>
    <col min="2213" max="2304" width="9.1328125" style="1"/>
    <col min="2305" max="2305" width="4.1328125" style="1" customWidth="1"/>
    <col min="2306" max="2306" width="3.1328125" style="1" customWidth="1"/>
    <col min="2307" max="2307" width="35.1328125" style="1" customWidth="1"/>
    <col min="2308" max="2308" width="8.3984375" style="1" customWidth="1"/>
    <col min="2309" max="2309" width="10.59765625" style="1" customWidth="1"/>
    <col min="2310" max="2310" width="9.265625" style="1" bestFit="1" customWidth="1"/>
    <col min="2311" max="2311" width="11.86328125" style="1" customWidth="1"/>
    <col min="2312" max="2312" width="12.1328125" style="1" customWidth="1"/>
    <col min="2313" max="2313" width="10.59765625" style="1" customWidth="1"/>
    <col min="2314" max="2314" width="9.73046875" style="1" bestFit="1" customWidth="1"/>
    <col min="2315" max="2315" width="11.86328125" style="1" bestFit="1" customWidth="1"/>
    <col min="2316" max="2316" width="12.265625" style="1" bestFit="1" customWidth="1"/>
    <col min="2317" max="2317" width="9.265625" style="1" bestFit="1" customWidth="1"/>
    <col min="2318" max="2318" width="11.3984375" style="1" bestFit="1" customWidth="1"/>
    <col min="2319" max="2319" width="11.3984375" style="1" customWidth="1"/>
    <col min="2320" max="2321" width="9.59765625" style="1" bestFit="1" customWidth="1"/>
    <col min="2322" max="2322" width="6.73046875" style="1" bestFit="1" customWidth="1"/>
    <col min="2323" max="2447" width="9.1328125" style="1"/>
    <col min="2448" max="2448" width="9.86328125" style="1" customWidth="1"/>
    <col min="2449" max="2449" width="3.1328125" style="1" customWidth="1"/>
    <col min="2450" max="2450" width="0.1328125" style="1" customWidth="1"/>
    <col min="2451" max="2451" width="34.265625" style="1" customWidth="1"/>
    <col min="2452" max="2452" width="8.3984375" style="1" customWidth="1"/>
    <col min="2453" max="2453" width="0.265625" style="1" customWidth="1"/>
    <col min="2454" max="2454" width="3" style="1" customWidth="1"/>
    <col min="2455" max="2455" width="10.59765625" style="1" customWidth="1"/>
    <col min="2456" max="2456" width="9.1328125" style="1"/>
    <col min="2457" max="2457" width="11.86328125" style="1" customWidth="1"/>
    <col min="2458" max="2458" width="12.1328125" style="1" customWidth="1"/>
    <col min="2459" max="2459" width="10.59765625" style="1" customWidth="1"/>
    <col min="2460" max="2460" width="9.59765625" style="1" bestFit="1" customWidth="1"/>
    <col min="2461" max="2461" width="11.73046875" style="1" bestFit="1" customWidth="1"/>
    <col min="2462" max="2462" width="10.1328125" style="1" bestFit="1" customWidth="1"/>
    <col min="2463" max="2463" width="12.1328125" style="1" bestFit="1" customWidth="1"/>
    <col min="2464" max="2464" width="9.1328125" style="1"/>
    <col min="2465" max="2465" width="9.59765625" style="1" bestFit="1" customWidth="1"/>
    <col min="2466" max="2466" width="14.3984375" style="1" customWidth="1"/>
    <col min="2467" max="2467" width="2.265625" style="1" customWidth="1"/>
    <col min="2468" max="2468" width="10.1328125" style="1" bestFit="1" customWidth="1"/>
    <col min="2469" max="2560" width="9.1328125" style="1"/>
    <col min="2561" max="2561" width="4.1328125" style="1" customWidth="1"/>
    <col min="2562" max="2562" width="3.1328125" style="1" customWidth="1"/>
    <col min="2563" max="2563" width="35.1328125" style="1" customWidth="1"/>
    <col min="2564" max="2564" width="8.3984375" style="1" customWidth="1"/>
    <col min="2565" max="2565" width="10.59765625" style="1" customWidth="1"/>
    <col min="2566" max="2566" width="9.265625" style="1" bestFit="1" customWidth="1"/>
    <col min="2567" max="2567" width="11.86328125" style="1" customWidth="1"/>
    <col min="2568" max="2568" width="12.1328125" style="1" customWidth="1"/>
    <col min="2569" max="2569" width="10.59765625" style="1" customWidth="1"/>
    <col min="2570" max="2570" width="9.73046875" style="1" bestFit="1" customWidth="1"/>
    <col min="2571" max="2571" width="11.86328125" style="1" bestFit="1" customWidth="1"/>
    <col min="2572" max="2572" width="12.265625" style="1" bestFit="1" customWidth="1"/>
    <col min="2573" max="2573" width="9.265625" style="1" bestFit="1" customWidth="1"/>
    <col min="2574" max="2574" width="11.3984375" style="1" bestFit="1" customWidth="1"/>
    <col min="2575" max="2575" width="11.3984375" style="1" customWidth="1"/>
    <col min="2576" max="2577" width="9.59765625" style="1" bestFit="1" customWidth="1"/>
    <col min="2578" max="2578" width="6.73046875" style="1" bestFit="1" customWidth="1"/>
    <col min="2579" max="2703" width="9.1328125" style="1"/>
    <col min="2704" max="2704" width="9.86328125" style="1" customWidth="1"/>
    <col min="2705" max="2705" width="3.1328125" style="1" customWidth="1"/>
    <col min="2706" max="2706" width="0.1328125" style="1" customWidth="1"/>
    <col min="2707" max="2707" width="34.265625" style="1" customWidth="1"/>
    <col min="2708" max="2708" width="8.3984375" style="1" customWidth="1"/>
    <col min="2709" max="2709" width="0.265625" style="1" customWidth="1"/>
    <col min="2710" max="2710" width="3" style="1" customWidth="1"/>
    <col min="2711" max="2711" width="10.59765625" style="1" customWidth="1"/>
    <col min="2712" max="2712" width="9.1328125" style="1"/>
    <col min="2713" max="2713" width="11.86328125" style="1" customWidth="1"/>
    <col min="2714" max="2714" width="12.1328125" style="1" customWidth="1"/>
    <col min="2715" max="2715" width="10.59765625" style="1" customWidth="1"/>
    <col min="2716" max="2716" width="9.59765625" style="1" bestFit="1" customWidth="1"/>
    <col min="2717" max="2717" width="11.73046875" style="1" bestFit="1" customWidth="1"/>
    <col min="2718" max="2718" width="10.1328125" style="1" bestFit="1" customWidth="1"/>
    <col min="2719" max="2719" width="12.1328125" style="1" bestFit="1" customWidth="1"/>
    <col min="2720" max="2720" width="9.1328125" style="1"/>
    <col min="2721" max="2721" width="9.59765625" style="1" bestFit="1" customWidth="1"/>
    <col min="2722" max="2722" width="14.3984375" style="1" customWidth="1"/>
    <col min="2723" max="2723" width="2.265625" style="1" customWidth="1"/>
    <col min="2724" max="2724" width="10.1328125" style="1" bestFit="1" customWidth="1"/>
    <col min="2725" max="2816" width="9.1328125" style="1"/>
    <col min="2817" max="2817" width="4.1328125" style="1" customWidth="1"/>
    <col min="2818" max="2818" width="3.1328125" style="1" customWidth="1"/>
    <col min="2819" max="2819" width="35.1328125" style="1" customWidth="1"/>
    <col min="2820" max="2820" width="8.3984375" style="1" customWidth="1"/>
    <col min="2821" max="2821" width="10.59765625" style="1" customWidth="1"/>
    <col min="2822" max="2822" width="9.265625" style="1" bestFit="1" customWidth="1"/>
    <col min="2823" max="2823" width="11.86328125" style="1" customWidth="1"/>
    <col min="2824" max="2824" width="12.1328125" style="1" customWidth="1"/>
    <col min="2825" max="2825" width="10.59765625" style="1" customWidth="1"/>
    <col min="2826" max="2826" width="9.73046875" style="1" bestFit="1" customWidth="1"/>
    <col min="2827" max="2827" width="11.86328125" style="1" bestFit="1" customWidth="1"/>
    <col min="2828" max="2828" width="12.265625" style="1" bestFit="1" customWidth="1"/>
    <col min="2829" max="2829" width="9.265625" style="1" bestFit="1" customWidth="1"/>
    <col min="2830" max="2830" width="11.3984375" style="1" bestFit="1" customWidth="1"/>
    <col min="2831" max="2831" width="11.3984375" style="1" customWidth="1"/>
    <col min="2832" max="2833" width="9.59765625" style="1" bestFit="1" customWidth="1"/>
    <col min="2834" max="2834" width="6.73046875" style="1" bestFit="1" customWidth="1"/>
    <col min="2835" max="2959" width="9.1328125" style="1"/>
    <col min="2960" max="2960" width="9.86328125" style="1" customWidth="1"/>
    <col min="2961" max="2961" width="3.1328125" style="1" customWidth="1"/>
    <col min="2962" max="2962" width="0.1328125" style="1" customWidth="1"/>
    <col min="2963" max="2963" width="34.265625" style="1" customWidth="1"/>
    <col min="2964" max="2964" width="8.3984375" style="1" customWidth="1"/>
    <col min="2965" max="2965" width="0.265625" style="1" customWidth="1"/>
    <col min="2966" max="2966" width="3" style="1" customWidth="1"/>
    <col min="2967" max="2967" width="10.59765625" style="1" customWidth="1"/>
    <col min="2968" max="2968" width="9.1328125" style="1"/>
    <col min="2969" max="2969" width="11.86328125" style="1" customWidth="1"/>
    <col min="2970" max="2970" width="12.1328125" style="1" customWidth="1"/>
    <col min="2971" max="2971" width="10.59765625" style="1" customWidth="1"/>
    <col min="2972" max="2972" width="9.59765625" style="1" bestFit="1" customWidth="1"/>
    <col min="2973" max="2973" width="11.73046875" style="1" bestFit="1" customWidth="1"/>
    <col min="2974" max="2974" width="10.1328125" style="1" bestFit="1" customWidth="1"/>
    <col min="2975" max="2975" width="12.1328125" style="1" bestFit="1" customWidth="1"/>
    <col min="2976" max="2976" width="9.1328125" style="1"/>
    <col min="2977" max="2977" width="9.59765625" style="1" bestFit="1" customWidth="1"/>
    <col min="2978" max="2978" width="14.3984375" style="1" customWidth="1"/>
    <col min="2979" max="2979" width="2.265625" style="1" customWidth="1"/>
    <col min="2980" max="2980" width="10.1328125" style="1" bestFit="1" customWidth="1"/>
    <col min="2981" max="3072" width="9.1328125" style="1"/>
    <col min="3073" max="3073" width="4.1328125" style="1" customWidth="1"/>
    <col min="3074" max="3074" width="3.1328125" style="1" customWidth="1"/>
    <col min="3075" max="3075" width="35.1328125" style="1" customWidth="1"/>
    <col min="3076" max="3076" width="8.3984375" style="1" customWidth="1"/>
    <col min="3077" max="3077" width="10.59765625" style="1" customWidth="1"/>
    <col min="3078" max="3078" width="9.265625" style="1" bestFit="1" customWidth="1"/>
    <col min="3079" max="3079" width="11.86328125" style="1" customWidth="1"/>
    <col min="3080" max="3080" width="12.1328125" style="1" customWidth="1"/>
    <col min="3081" max="3081" width="10.59765625" style="1" customWidth="1"/>
    <col min="3082" max="3082" width="9.73046875" style="1" bestFit="1" customWidth="1"/>
    <col min="3083" max="3083" width="11.86328125" style="1" bestFit="1" customWidth="1"/>
    <col min="3084" max="3084" width="12.265625" style="1" bestFit="1" customWidth="1"/>
    <col min="3085" max="3085" width="9.265625" style="1" bestFit="1" customWidth="1"/>
    <col min="3086" max="3086" width="11.3984375" style="1" bestFit="1" customWidth="1"/>
    <col min="3087" max="3087" width="11.3984375" style="1" customWidth="1"/>
    <col min="3088" max="3089" width="9.59765625" style="1" bestFit="1" customWidth="1"/>
    <col min="3090" max="3090" width="6.73046875" style="1" bestFit="1" customWidth="1"/>
    <col min="3091" max="3215" width="9.1328125" style="1"/>
    <col min="3216" max="3216" width="9.86328125" style="1" customWidth="1"/>
    <col min="3217" max="3217" width="3.1328125" style="1" customWidth="1"/>
    <col min="3218" max="3218" width="0.1328125" style="1" customWidth="1"/>
    <col min="3219" max="3219" width="34.265625" style="1" customWidth="1"/>
    <col min="3220" max="3220" width="8.3984375" style="1" customWidth="1"/>
    <col min="3221" max="3221" width="0.265625" style="1" customWidth="1"/>
    <col min="3222" max="3222" width="3" style="1" customWidth="1"/>
    <col min="3223" max="3223" width="10.59765625" style="1" customWidth="1"/>
    <col min="3224" max="3224" width="9.1328125" style="1"/>
    <col min="3225" max="3225" width="11.86328125" style="1" customWidth="1"/>
    <col min="3226" max="3226" width="12.1328125" style="1" customWidth="1"/>
    <col min="3227" max="3227" width="10.59765625" style="1" customWidth="1"/>
    <col min="3228" max="3228" width="9.59765625" style="1" bestFit="1" customWidth="1"/>
    <col min="3229" max="3229" width="11.73046875" style="1" bestFit="1" customWidth="1"/>
    <col min="3230" max="3230" width="10.1328125" style="1" bestFit="1" customWidth="1"/>
    <col min="3231" max="3231" width="12.1328125" style="1" bestFit="1" customWidth="1"/>
    <col min="3232" max="3232" width="9.1328125" style="1"/>
    <col min="3233" max="3233" width="9.59765625" style="1" bestFit="1" customWidth="1"/>
    <col min="3234" max="3234" width="14.3984375" style="1" customWidth="1"/>
    <col min="3235" max="3235" width="2.265625" style="1" customWidth="1"/>
    <col min="3236" max="3236" width="10.1328125" style="1" bestFit="1" customWidth="1"/>
    <col min="3237" max="3328" width="9.1328125" style="1"/>
    <col min="3329" max="3329" width="4.1328125" style="1" customWidth="1"/>
    <col min="3330" max="3330" width="3.1328125" style="1" customWidth="1"/>
    <col min="3331" max="3331" width="35.1328125" style="1" customWidth="1"/>
    <col min="3332" max="3332" width="8.3984375" style="1" customWidth="1"/>
    <col min="3333" max="3333" width="10.59765625" style="1" customWidth="1"/>
    <col min="3334" max="3334" width="9.265625" style="1" bestFit="1" customWidth="1"/>
    <col min="3335" max="3335" width="11.86328125" style="1" customWidth="1"/>
    <col min="3336" max="3336" width="12.1328125" style="1" customWidth="1"/>
    <col min="3337" max="3337" width="10.59765625" style="1" customWidth="1"/>
    <col min="3338" max="3338" width="9.73046875" style="1" bestFit="1" customWidth="1"/>
    <col min="3339" max="3339" width="11.86328125" style="1" bestFit="1" customWidth="1"/>
    <col min="3340" max="3340" width="12.265625" style="1" bestFit="1" customWidth="1"/>
    <col min="3341" max="3341" width="9.265625" style="1" bestFit="1" customWidth="1"/>
    <col min="3342" max="3342" width="11.3984375" style="1" bestFit="1" customWidth="1"/>
    <col min="3343" max="3343" width="11.3984375" style="1" customWidth="1"/>
    <col min="3344" max="3345" width="9.59765625" style="1" bestFit="1" customWidth="1"/>
    <col min="3346" max="3346" width="6.73046875" style="1" bestFit="1" customWidth="1"/>
    <col min="3347" max="3471" width="9.1328125" style="1"/>
    <col min="3472" max="3472" width="9.86328125" style="1" customWidth="1"/>
    <col min="3473" max="3473" width="3.1328125" style="1" customWidth="1"/>
    <col min="3474" max="3474" width="0.1328125" style="1" customWidth="1"/>
    <col min="3475" max="3475" width="34.265625" style="1" customWidth="1"/>
    <col min="3476" max="3476" width="8.3984375" style="1" customWidth="1"/>
    <col min="3477" max="3477" width="0.265625" style="1" customWidth="1"/>
    <col min="3478" max="3478" width="3" style="1" customWidth="1"/>
    <col min="3479" max="3479" width="10.59765625" style="1" customWidth="1"/>
    <col min="3480" max="3480" width="9.1328125" style="1"/>
    <col min="3481" max="3481" width="11.86328125" style="1" customWidth="1"/>
    <col min="3482" max="3482" width="12.1328125" style="1" customWidth="1"/>
    <col min="3483" max="3483" width="10.59765625" style="1" customWidth="1"/>
    <col min="3484" max="3484" width="9.59765625" style="1" bestFit="1" customWidth="1"/>
    <col min="3485" max="3485" width="11.73046875" style="1" bestFit="1" customWidth="1"/>
    <col min="3486" max="3486" width="10.1328125" style="1" bestFit="1" customWidth="1"/>
    <col min="3487" max="3487" width="12.1328125" style="1" bestFit="1" customWidth="1"/>
    <col min="3488" max="3488" width="9.1328125" style="1"/>
    <col min="3489" max="3489" width="9.59765625" style="1" bestFit="1" customWidth="1"/>
    <col min="3490" max="3490" width="14.3984375" style="1" customWidth="1"/>
    <col min="3491" max="3491" width="2.265625" style="1" customWidth="1"/>
    <col min="3492" max="3492" width="10.1328125" style="1" bestFit="1" customWidth="1"/>
    <col min="3493" max="3584" width="9.1328125" style="1"/>
    <col min="3585" max="3585" width="4.1328125" style="1" customWidth="1"/>
    <col min="3586" max="3586" width="3.1328125" style="1" customWidth="1"/>
    <col min="3587" max="3587" width="35.1328125" style="1" customWidth="1"/>
    <col min="3588" max="3588" width="8.3984375" style="1" customWidth="1"/>
    <col min="3589" max="3589" width="10.59765625" style="1" customWidth="1"/>
    <col min="3590" max="3590" width="9.265625" style="1" bestFit="1" customWidth="1"/>
    <col min="3591" max="3591" width="11.86328125" style="1" customWidth="1"/>
    <col min="3592" max="3592" width="12.1328125" style="1" customWidth="1"/>
    <col min="3593" max="3593" width="10.59765625" style="1" customWidth="1"/>
    <col min="3594" max="3594" width="9.73046875" style="1" bestFit="1" customWidth="1"/>
    <col min="3595" max="3595" width="11.86328125" style="1" bestFit="1" customWidth="1"/>
    <col min="3596" max="3596" width="12.265625" style="1" bestFit="1" customWidth="1"/>
    <col min="3597" max="3597" width="9.265625" style="1" bestFit="1" customWidth="1"/>
    <col min="3598" max="3598" width="11.3984375" style="1" bestFit="1" customWidth="1"/>
    <col min="3599" max="3599" width="11.3984375" style="1" customWidth="1"/>
    <col min="3600" max="3601" width="9.59765625" style="1" bestFit="1" customWidth="1"/>
    <col min="3602" max="3602" width="6.73046875" style="1" bestFit="1" customWidth="1"/>
    <col min="3603" max="3727" width="9.1328125" style="1"/>
    <col min="3728" max="3728" width="9.86328125" style="1" customWidth="1"/>
    <col min="3729" max="3729" width="3.1328125" style="1" customWidth="1"/>
    <col min="3730" max="3730" width="0.1328125" style="1" customWidth="1"/>
    <col min="3731" max="3731" width="34.265625" style="1" customWidth="1"/>
    <col min="3732" max="3732" width="8.3984375" style="1" customWidth="1"/>
    <col min="3733" max="3733" width="0.265625" style="1" customWidth="1"/>
    <col min="3734" max="3734" width="3" style="1" customWidth="1"/>
    <col min="3735" max="3735" width="10.59765625" style="1" customWidth="1"/>
    <col min="3736" max="3736" width="9.1328125" style="1"/>
    <col min="3737" max="3737" width="11.86328125" style="1" customWidth="1"/>
    <col min="3738" max="3738" width="12.1328125" style="1" customWidth="1"/>
    <col min="3739" max="3739" width="10.59765625" style="1" customWidth="1"/>
    <col min="3740" max="3740" width="9.59765625" style="1" bestFit="1" customWidth="1"/>
    <col min="3741" max="3741" width="11.73046875" style="1" bestFit="1" customWidth="1"/>
    <col min="3742" max="3742" width="10.1328125" style="1" bestFit="1" customWidth="1"/>
    <col min="3743" max="3743" width="12.1328125" style="1" bestFit="1" customWidth="1"/>
    <col min="3744" max="3744" width="9.1328125" style="1"/>
    <col min="3745" max="3745" width="9.59765625" style="1" bestFit="1" customWidth="1"/>
    <col min="3746" max="3746" width="14.3984375" style="1" customWidth="1"/>
    <col min="3747" max="3747" width="2.265625" style="1" customWidth="1"/>
    <col min="3748" max="3748" width="10.1328125" style="1" bestFit="1" customWidth="1"/>
    <col min="3749" max="3840" width="9.1328125" style="1"/>
    <col min="3841" max="3841" width="4.1328125" style="1" customWidth="1"/>
    <col min="3842" max="3842" width="3.1328125" style="1" customWidth="1"/>
    <col min="3843" max="3843" width="35.1328125" style="1" customWidth="1"/>
    <col min="3844" max="3844" width="8.3984375" style="1" customWidth="1"/>
    <col min="3845" max="3845" width="10.59765625" style="1" customWidth="1"/>
    <col min="3846" max="3846" width="9.265625" style="1" bestFit="1" customWidth="1"/>
    <col min="3847" max="3847" width="11.86328125" style="1" customWidth="1"/>
    <col min="3848" max="3848" width="12.1328125" style="1" customWidth="1"/>
    <col min="3849" max="3849" width="10.59765625" style="1" customWidth="1"/>
    <col min="3850" max="3850" width="9.73046875" style="1" bestFit="1" customWidth="1"/>
    <col min="3851" max="3851" width="11.86328125" style="1" bestFit="1" customWidth="1"/>
    <col min="3852" max="3852" width="12.265625" style="1" bestFit="1" customWidth="1"/>
    <col min="3853" max="3853" width="9.265625" style="1" bestFit="1" customWidth="1"/>
    <col min="3854" max="3854" width="11.3984375" style="1" bestFit="1" customWidth="1"/>
    <col min="3855" max="3855" width="11.3984375" style="1" customWidth="1"/>
    <col min="3856" max="3857" width="9.59765625" style="1" bestFit="1" customWidth="1"/>
    <col min="3858" max="3858" width="6.73046875" style="1" bestFit="1" customWidth="1"/>
    <col min="3859" max="3983" width="9.1328125" style="1"/>
    <col min="3984" max="3984" width="9.86328125" style="1" customWidth="1"/>
    <col min="3985" max="3985" width="3.1328125" style="1" customWidth="1"/>
    <col min="3986" max="3986" width="0.1328125" style="1" customWidth="1"/>
    <col min="3987" max="3987" width="34.265625" style="1" customWidth="1"/>
    <col min="3988" max="3988" width="8.3984375" style="1" customWidth="1"/>
    <col min="3989" max="3989" width="0.265625" style="1" customWidth="1"/>
    <col min="3990" max="3990" width="3" style="1" customWidth="1"/>
    <col min="3991" max="3991" width="10.59765625" style="1" customWidth="1"/>
    <col min="3992" max="3992" width="9.1328125" style="1"/>
    <col min="3993" max="3993" width="11.86328125" style="1" customWidth="1"/>
    <col min="3994" max="3994" width="12.1328125" style="1" customWidth="1"/>
    <col min="3995" max="3995" width="10.59765625" style="1" customWidth="1"/>
    <col min="3996" max="3996" width="9.59765625" style="1" bestFit="1" customWidth="1"/>
    <col min="3997" max="3997" width="11.73046875" style="1" bestFit="1" customWidth="1"/>
    <col min="3998" max="3998" width="10.1328125" style="1" bestFit="1" customWidth="1"/>
    <col min="3999" max="3999" width="12.1328125" style="1" bestFit="1" customWidth="1"/>
    <col min="4000" max="4000" width="9.1328125" style="1"/>
    <col min="4001" max="4001" width="9.59765625" style="1" bestFit="1" customWidth="1"/>
    <col min="4002" max="4002" width="14.3984375" style="1" customWidth="1"/>
    <col min="4003" max="4003" width="2.265625" style="1" customWidth="1"/>
    <col min="4004" max="4004" width="10.1328125" style="1" bestFit="1" customWidth="1"/>
    <col min="4005" max="4096" width="9.1328125" style="1"/>
    <col min="4097" max="4097" width="4.1328125" style="1" customWidth="1"/>
    <col min="4098" max="4098" width="3.1328125" style="1" customWidth="1"/>
    <col min="4099" max="4099" width="35.1328125" style="1" customWidth="1"/>
    <col min="4100" max="4100" width="8.3984375" style="1" customWidth="1"/>
    <col min="4101" max="4101" width="10.59765625" style="1" customWidth="1"/>
    <col min="4102" max="4102" width="9.265625" style="1" bestFit="1" customWidth="1"/>
    <col min="4103" max="4103" width="11.86328125" style="1" customWidth="1"/>
    <col min="4104" max="4104" width="12.1328125" style="1" customWidth="1"/>
    <col min="4105" max="4105" width="10.59765625" style="1" customWidth="1"/>
    <col min="4106" max="4106" width="9.73046875" style="1" bestFit="1" customWidth="1"/>
    <col min="4107" max="4107" width="11.86328125" style="1" bestFit="1" customWidth="1"/>
    <col min="4108" max="4108" width="12.265625" style="1" bestFit="1" customWidth="1"/>
    <col min="4109" max="4109" width="9.265625" style="1" bestFit="1" customWidth="1"/>
    <col min="4110" max="4110" width="11.3984375" style="1" bestFit="1" customWidth="1"/>
    <col min="4111" max="4111" width="11.3984375" style="1" customWidth="1"/>
    <col min="4112" max="4113" width="9.59765625" style="1" bestFit="1" customWidth="1"/>
    <col min="4114" max="4114" width="6.73046875" style="1" bestFit="1" customWidth="1"/>
    <col min="4115" max="4239" width="9.1328125" style="1"/>
    <col min="4240" max="4240" width="9.86328125" style="1" customWidth="1"/>
    <col min="4241" max="4241" width="3.1328125" style="1" customWidth="1"/>
    <col min="4242" max="4242" width="0.1328125" style="1" customWidth="1"/>
    <col min="4243" max="4243" width="34.265625" style="1" customWidth="1"/>
    <col min="4244" max="4244" width="8.3984375" style="1" customWidth="1"/>
    <col min="4245" max="4245" width="0.265625" style="1" customWidth="1"/>
    <col min="4246" max="4246" width="3" style="1" customWidth="1"/>
    <col min="4247" max="4247" width="10.59765625" style="1" customWidth="1"/>
    <col min="4248" max="4248" width="9.1328125" style="1"/>
    <col min="4249" max="4249" width="11.86328125" style="1" customWidth="1"/>
    <col min="4250" max="4250" width="12.1328125" style="1" customWidth="1"/>
    <col min="4251" max="4251" width="10.59765625" style="1" customWidth="1"/>
    <col min="4252" max="4252" width="9.59765625" style="1" bestFit="1" customWidth="1"/>
    <col min="4253" max="4253" width="11.73046875" style="1" bestFit="1" customWidth="1"/>
    <col min="4254" max="4254" width="10.1328125" style="1" bestFit="1" customWidth="1"/>
    <col min="4255" max="4255" width="12.1328125" style="1" bestFit="1" customWidth="1"/>
    <col min="4256" max="4256" width="9.1328125" style="1"/>
    <col min="4257" max="4257" width="9.59765625" style="1" bestFit="1" customWidth="1"/>
    <col min="4258" max="4258" width="14.3984375" style="1" customWidth="1"/>
    <col min="4259" max="4259" width="2.265625" style="1" customWidth="1"/>
    <col min="4260" max="4260" width="10.1328125" style="1" bestFit="1" customWidth="1"/>
    <col min="4261" max="4352" width="9.1328125" style="1"/>
    <col min="4353" max="4353" width="4.1328125" style="1" customWidth="1"/>
    <col min="4354" max="4354" width="3.1328125" style="1" customWidth="1"/>
    <col min="4355" max="4355" width="35.1328125" style="1" customWidth="1"/>
    <col min="4356" max="4356" width="8.3984375" style="1" customWidth="1"/>
    <col min="4357" max="4357" width="10.59765625" style="1" customWidth="1"/>
    <col min="4358" max="4358" width="9.265625" style="1" bestFit="1" customWidth="1"/>
    <col min="4359" max="4359" width="11.86328125" style="1" customWidth="1"/>
    <col min="4360" max="4360" width="12.1328125" style="1" customWidth="1"/>
    <col min="4361" max="4361" width="10.59765625" style="1" customWidth="1"/>
    <col min="4362" max="4362" width="9.73046875" style="1" bestFit="1" customWidth="1"/>
    <col min="4363" max="4363" width="11.86328125" style="1" bestFit="1" customWidth="1"/>
    <col min="4364" max="4364" width="12.265625" style="1" bestFit="1" customWidth="1"/>
    <col min="4365" max="4365" width="9.265625" style="1" bestFit="1" customWidth="1"/>
    <col min="4366" max="4366" width="11.3984375" style="1" bestFit="1" customWidth="1"/>
    <col min="4367" max="4367" width="11.3984375" style="1" customWidth="1"/>
    <col min="4368" max="4369" width="9.59765625" style="1" bestFit="1" customWidth="1"/>
    <col min="4370" max="4370" width="6.73046875" style="1" bestFit="1" customWidth="1"/>
    <col min="4371" max="4495" width="9.1328125" style="1"/>
    <col min="4496" max="4496" width="9.86328125" style="1" customWidth="1"/>
    <col min="4497" max="4497" width="3.1328125" style="1" customWidth="1"/>
    <col min="4498" max="4498" width="0.1328125" style="1" customWidth="1"/>
    <col min="4499" max="4499" width="34.265625" style="1" customWidth="1"/>
    <col min="4500" max="4500" width="8.3984375" style="1" customWidth="1"/>
    <col min="4501" max="4501" width="0.265625" style="1" customWidth="1"/>
    <col min="4502" max="4502" width="3" style="1" customWidth="1"/>
    <col min="4503" max="4503" width="10.59765625" style="1" customWidth="1"/>
    <col min="4504" max="4504" width="9.1328125" style="1"/>
    <col min="4505" max="4505" width="11.86328125" style="1" customWidth="1"/>
    <col min="4506" max="4506" width="12.1328125" style="1" customWidth="1"/>
    <col min="4507" max="4507" width="10.59765625" style="1" customWidth="1"/>
    <col min="4508" max="4508" width="9.59765625" style="1" bestFit="1" customWidth="1"/>
    <col min="4509" max="4509" width="11.73046875" style="1" bestFit="1" customWidth="1"/>
    <col min="4510" max="4510" width="10.1328125" style="1" bestFit="1" customWidth="1"/>
    <col min="4511" max="4511" width="12.1328125" style="1" bestFit="1" customWidth="1"/>
    <col min="4512" max="4512" width="9.1328125" style="1"/>
    <col min="4513" max="4513" width="9.59765625" style="1" bestFit="1" customWidth="1"/>
    <col min="4514" max="4514" width="14.3984375" style="1" customWidth="1"/>
    <col min="4515" max="4515" width="2.265625" style="1" customWidth="1"/>
    <col min="4516" max="4516" width="10.1328125" style="1" bestFit="1" customWidth="1"/>
    <col min="4517" max="4608" width="9.1328125" style="1"/>
    <col min="4609" max="4609" width="4.1328125" style="1" customWidth="1"/>
    <col min="4610" max="4610" width="3.1328125" style="1" customWidth="1"/>
    <col min="4611" max="4611" width="35.1328125" style="1" customWidth="1"/>
    <col min="4612" max="4612" width="8.3984375" style="1" customWidth="1"/>
    <col min="4613" max="4613" width="10.59765625" style="1" customWidth="1"/>
    <col min="4614" max="4614" width="9.265625" style="1" bestFit="1" customWidth="1"/>
    <col min="4615" max="4615" width="11.86328125" style="1" customWidth="1"/>
    <col min="4616" max="4616" width="12.1328125" style="1" customWidth="1"/>
    <col min="4617" max="4617" width="10.59765625" style="1" customWidth="1"/>
    <col min="4618" max="4618" width="9.73046875" style="1" bestFit="1" customWidth="1"/>
    <col min="4619" max="4619" width="11.86328125" style="1" bestFit="1" customWidth="1"/>
    <col min="4620" max="4620" width="12.265625" style="1" bestFit="1" customWidth="1"/>
    <col min="4621" max="4621" width="9.265625" style="1" bestFit="1" customWidth="1"/>
    <col min="4622" max="4622" width="11.3984375" style="1" bestFit="1" customWidth="1"/>
    <col min="4623" max="4623" width="11.3984375" style="1" customWidth="1"/>
    <col min="4624" max="4625" width="9.59765625" style="1" bestFit="1" customWidth="1"/>
    <col min="4626" max="4626" width="6.73046875" style="1" bestFit="1" customWidth="1"/>
    <col min="4627" max="4751" width="9.1328125" style="1"/>
    <col min="4752" max="4752" width="9.86328125" style="1" customWidth="1"/>
    <col min="4753" max="4753" width="3.1328125" style="1" customWidth="1"/>
    <col min="4754" max="4754" width="0.1328125" style="1" customWidth="1"/>
    <col min="4755" max="4755" width="34.265625" style="1" customWidth="1"/>
    <col min="4756" max="4756" width="8.3984375" style="1" customWidth="1"/>
    <col min="4757" max="4757" width="0.265625" style="1" customWidth="1"/>
    <col min="4758" max="4758" width="3" style="1" customWidth="1"/>
    <col min="4759" max="4759" width="10.59765625" style="1" customWidth="1"/>
    <col min="4760" max="4760" width="9.1328125" style="1"/>
    <col min="4761" max="4761" width="11.86328125" style="1" customWidth="1"/>
    <col min="4762" max="4762" width="12.1328125" style="1" customWidth="1"/>
    <col min="4763" max="4763" width="10.59765625" style="1" customWidth="1"/>
    <col min="4764" max="4764" width="9.59765625" style="1" bestFit="1" customWidth="1"/>
    <col min="4765" max="4765" width="11.73046875" style="1" bestFit="1" customWidth="1"/>
    <col min="4766" max="4766" width="10.1328125" style="1" bestFit="1" customWidth="1"/>
    <col min="4767" max="4767" width="12.1328125" style="1" bestFit="1" customWidth="1"/>
    <col min="4768" max="4768" width="9.1328125" style="1"/>
    <col min="4769" max="4769" width="9.59765625" style="1" bestFit="1" customWidth="1"/>
    <col min="4770" max="4770" width="14.3984375" style="1" customWidth="1"/>
    <col min="4771" max="4771" width="2.265625" style="1" customWidth="1"/>
    <col min="4772" max="4772" width="10.1328125" style="1" bestFit="1" customWidth="1"/>
    <col min="4773" max="4864" width="9.1328125" style="1"/>
    <col min="4865" max="4865" width="4.1328125" style="1" customWidth="1"/>
    <col min="4866" max="4866" width="3.1328125" style="1" customWidth="1"/>
    <col min="4867" max="4867" width="35.1328125" style="1" customWidth="1"/>
    <col min="4868" max="4868" width="8.3984375" style="1" customWidth="1"/>
    <col min="4869" max="4869" width="10.59765625" style="1" customWidth="1"/>
    <col min="4870" max="4870" width="9.265625" style="1" bestFit="1" customWidth="1"/>
    <col min="4871" max="4871" width="11.86328125" style="1" customWidth="1"/>
    <col min="4872" max="4872" width="12.1328125" style="1" customWidth="1"/>
    <col min="4873" max="4873" width="10.59765625" style="1" customWidth="1"/>
    <col min="4874" max="4874" width="9.73046875" style="1" bestFit="1" customWidth="1"/>
    <col min="4875" max="4875" width="11.86328125" style="1" bestFit="1" customWidth="1"/>
    <col min="4876" max="4876" width="12.265625" style="1" bestFit="1" customWidth="1"/>
    <col min="4877" max="4877" width="9.265625" style="1" bestFit="1" customWidth="1"/>
    <col min="4878" max="4878" width="11.3984375" style="1" bestFit="1" customWidth="1"/>
    <col min="4879" max="4879" width="11.3984375" style="1" customWidth="1"/>
    <col min="4880" max="4881" width="9.59765625" style="1" bestFit="1" customWidth="1"/>
    <col min="4882" max="4882" width="6.73046875" style="1" bestFit="1" customWidth="1"/>
    <col min="4883" max="5007" width="9.1328125" style="1"/>
    <col min="5008" max="5008" width="9.86328125" style="1" customWidth="1"/>
    <col min="5009" max="5009" width="3.1328125" style="1" customWidth="1"/>
    <col min="5010" max="5010" width="0.1328125" style="1" customWidth="1"/>
    <col min="5011" max="5011" width="34.265625" style="1" customWidth="1"/>
    <col min="5012" max="5012" width="8.3984375" style="1" customWidth="1"/>
    <col min="5013" max="5013" width="0.265625" style="1" customWidth="1"/>
    <col min="5014" max="5014" width="3" style="1" customWidth="1"/>
    <col min="5015" max="5015" width="10.59765625" style="1" customWidth="1"/>
    <col min="5016" max="5016" width="9.1328125" style="1"/>
    <col min="5017" max="5017" width="11.86328125" style="1" customWidth="1"/>
    <col min="5018" max="5018" width="12.1328125" style="1" customWidth="1"/>
    <col min="5019" max="5019" width="10.59765625" style="1" customWidth="1"/>
    <col min="5020" max="5020" width="9.59765625" style="1" bestFit="1" customWidth="1"/>
    <col min="5021" max="5021" width="11.73046875" style="1" bestFit="1" customWidth="1"/>
    <col min="5022" max="5022" width="10.1328125" style="1" bestFit="1" customWidth="1"/>
    <col min="5023" max="5023" width="12.1328125" style="1" bestFit="1" customWidth="1"/>
    <col min="5024" max="5024" width="9.1328125" style="1"/>
    <col min="5025" max="5025" width="9.59765625" style="1" bestFit="1" customWidth="1"/>
    <col min="5026" max="5026" width="14.3984375" style="1" customWidth="1"/>
    <col min="5027" max="5027" width="2.265625" style="1" customWidth="1"/>
    <col min="5028" max="5028" width="10.1328125" style="1" bestFit="1" customWidth="1"/>
    <col min="5029" max="5120" width="9.1328125" style="1"/>
    <col min="5121" max="5121" width="4.1328125" style="1" customWidth="1"/>
    <col min="5122" max="5122" width="3.1328125" style="1" customWidth="1"/>
    <col min="5123" max="5123" width="35.1328125" style="1" customWidth="1"/>
    <col min="5124" max="5124" width="8.3984375" style="1" customWidth="1"/>
    <col min="5125" max="5125" width="10.59765625" style="1" customWidth="1"/>
    <col min="5126" max="5126" width="9.265625" style="1" bestFit="1" customWidth="1"/>
    <col min="5127" max="5127" width="11.86328125" style="1" customWidth="1"/>
    <col min="5128" max="5128" width="12.1328125" style="1" customWidth="1"/>
    <col min="5129" max="5129" width="10.59765625" style="1" customWidth="1"/>
    <col min="5130" max="5130" width="9.73046875" style="1" bestFit="1" customWidth="1"/>
    <col min="5131" max="5131" width="11.86328125" style="1" bestFit="1" customWidth="1"/>
    <col min="5132" max="5132" width="12.265625" style="1" bestFit="1" customWidth="1"/>
    <col min="5133" max="5133" width="9.265625" style="1" bestFit="1" customWidth="1"/>
    <col min="5134" max="5134" width="11.3984375" style="1" bestFit="1" customWidth="1"/>
    <col min="5135" max="5135" width="11.3984375" style="1" customWidth="1"/>
    <col min="5136" max="5137" width="9.59765625" style="1" bestFit="1" customWidth="1"/>
    <col min="5138" max="5138" width="6.73046875" style="1" bestFit="1" customWidth="1"/>
    <col min="5139" max="5263" width="9.1328125" style="1"/>
    <col min="5264" max="5264" width="9.86328125" style="1" customWidth="1"/>
    <col min="5265" max="5265" width="3.1328125" style="1" customWidth="1"/>
    <col min="5266" max="5266" width="0.1328125" style="1" customWidth="1"/>
    <col min="5267" max="5267" width="34.265625" style="1" customWidth="1"/>
    <col min="5268" max="5268" width="8.3984375" style="1" customWidth="1"/>
    <col min="5269" max="5269" width="0.265625" style="1" customWidth="1"/>
    <col min="5270" max="5270" width="3" style="1" customWidth="1"/>
    <col min="5271" max="5271" width="10.59765625" style="1" customWidth="1"/>
    <col min="5272" max="5272" width="9.1328125" style="1"/>
    <col min="5273" max="5273" width="11.86328125" style="1" customWidth="1"/>
    <col min="5274" max="5274" width="12.1328125" style="1" customWidth="1"/>
    <col min="5275" max="5275" width="10.59765625" style="1" customWidth="1"/>
    <col min="5276" max="5276" width="9.59765625" style="1" bestFit="1" customWidth="1"/>
    <col min="5277" max="5277" width="11.73046875" style="1" bestFit="1" customWidth="1"/>
    <col min="5278" max="5278" width="10.1328125" style="1" bestFit="1" customWidth="1"/>
    <col min="5279" max="5279" width="12.1328125" style="1" bestFit="1" customWidth="1"/>
    <col min="5280" max="5280" width="9.1328125" style="1"/>
    <col min="5281" max="5281" width="9.59765625" style="1" bestFit="1" customWidth="1"/>
    <col min="5282" max="5282" width="14.3984375" style="1" customWidth="1"/>
    <col min="5283" max="5283" width="2.265625" style="1" customWidth="1"/>
    <col min="5284" max="5284" width="10.1328125" style="1" bestFit="1" customWidth="1"/>
    <col min="5285" max="5376" width="9.1328125" style="1"/>
    <col min="5377" max="5377" width="4.1328125" style="1" customWidth="1"/>
    <col min="5378" max="5378" width="3.1328125" style="1" customWidth="1"/>
    <col min="5379" max="5379" width="35.1328125" style="1" customWidth="1"/>
    <col min="5380" max="5380" width="8.3984375" style="1" customWidth="1"/>
    <col min="5381" max="5381" width="10.59765625" style="1" customWidth="1"/>
    <col min="5382" max="5382" width="9.265625" style="1" bestFit="1" customWidth="1"/>
    <col min="5383" max="5383" width="11.86328125" style="1" customWidth="1"/>
    <col min="5384" max="5384" width="12.1328125" style="1" customWidth="1"/>
    <col min="5385" max="5385" width="10.59765625" style="1" customWidth="1"/>
    <col min="5386" max="5386" width="9.73046875" style="1" bestFit="1" customWidth="1"/>
    <col min="5387" max="5387" width="11.86328125" style="1" bestFit="1" customWidth="1"/>
    <col min="5388" max="5388" width="12.265625" style="1" bestFit="1" customWidth="1"/>
    <col min="5389" max="5389" width="9.265625" style="1" bestFit="1" customWidth="1"/>
    <col min="5390" max="5390" width="11.3984375" style="1" bestFit="1" customWidth="1"/>
    <col min="5391" max="5391" width="11.3984375" style="1" customWidth="1"/>
    <col min="5392" max="5393" width="9.59765625" style="1" bestFit="1" customWidth="1"/>
    <col min="5394" max="5394" width="6.73046875" style="1" bestFit="1" customWidth="1"/>
    <col min="5395" max="5519" width="9.1328125" style="1"/>
    <col min="5520" max="5520" width="9.86328125" style="1" customWidth="1"/>
    <col min="5521" max="5521" width="3.1328125" style="1" customWidth="1"/>
    <col min="5522" max="5522" width="0.1328125" style="1" customWidth="1"/>
    <col min="5523" max="5523" width="34.265625" style="1" customWidth="1"/>
    <col min="5524" max="5524" width="8.3984375" style="1" customWidth="1"/>
    <col min="5525" max="5525" width="0.265625" style="1" customWidth="1"/>
    <col min="5526" max="5526" width="3" style="1" customWidth="1"/>
    <col min="5527" max="5527" width="10.59765625" style="1" customWidth="1"/>
    <col min="5528" max="5528" width="9.1328125" style="1"/>
    <col min="5529" max="5529" width="11.86328125" style="1" customWidth="1"/>
    <col min="5530" max="5530" width="12.1328125" style="1" customWidth="1"/>
    <col min="5531" max="5531" width="10.59765625" style="1" customWidth="1"/>
    <col min="5532" max="5532" width="9.59765625" style="1" bestFit="1" customWidth="1"/>
    <col min="5533" max="5533" width="11.73046875" style="1" bestFit="1" customWidth="1"/>
    <col min="5534" max="5534" width="10.1328125" style="1" bestFit="1" customWidth="1"/>
    <col min="5535" max="5535" width="12.1328125" style="1" bestFit="1" customWidth="1"/>
    <col min="5536" max="5536" width="9.1328125" style="1"/>
    <col min="5537" max="5537" width="9.59765625" style="1" bestFit="1" customWidth="1"/>
    <col min="5538" max="5538" width="14.3984375" style="1" customWidth="1"/>
    <col min="5539" max="5539" width="2.265625" style="1" customWidth="1"/>
    <col min="5540" max="5540" width="10.1328125" style="1" bestFit="1" customWidth="1"/>
    <col min="5541" max="5632" width="9.1328125" style="1"/>
    <col min="5633" max="5633" width="4.1328125" style="1" customWidth="1"/>
    <col min="5634" max="5634" width="3.1328125" style="1" customWidth="1"/>
    <col min="5635" max="5635" width="35.1328125" style="1" customWidth="1"/>
    <col min="5636" max="5636" width="8.3984375" style="1" customWidth="1"/>
    <col min="5637" max="5637" width="10.59765625" style="1" customWidth="1"/>
    <col min="5638" max="5638" width="9.265625" style="1" bestFit="1" customWidth="1"/>
    <col min="5639" max="5639" width="11.86328125" style="1" customWidth="1"/>
    <col min="5640" max="5640" width="12.1328125" style="1" customWidth="1"/>
    <col min="5641" max="5641" width="10.59765625" style="1" customWidth="1"/>
    <col min="5642" max="5642" width="9.73046875" style="1" bestFit="1" customWidth="1"/>
    <col min="5643" max="5643" width="11.86328125" style="1" bestFit="1" customWidth="1"/>
    <col min="5644" max="5644" width="12.265625" style="1" bestFit="1" customWidth="1"/>
    <col min="5645" max="5645" width="9.265625" style="1" bestFit="1" customWidth="1"/>
    <col min="5646" max="5646" width="11.3984375" style="1" bestFit="1" customWidth="1"/>
    <col min="5647" max="5647" width="11.3984375" style="1" customWidth="1"/>
    <col min="5648" max="5649" width="9.59765625" style="1" bestFit="1" customWidth="1"/>
    <col min="5650" max="5650" width="6.73046875" style="1" bestFit="1" customWidth="1"/>
    <col min="5651" max="5775" width="9.1328125" style="1"/>
    <col min="5776" max="5776" width="9.86328125" style="1" customWidth="1"/>
    <col min="5777" max="5777" width="3.1328125" style="1" customWidth="1"/>
    <col min="5778" max="5778" width="0.1328125" style="1" customWidth="1"/>
    <col min="5779" max="5779" width="34.265625" style="1" customWidth="1"/>
    <col min="5780" max="5780" width="8.3984375" style="1" customWidth="1"/>
    <col min="5781" max="5781" width="0.265625" style="1" customWidth="1"/>
    <col min="5782" max="5782" width="3" style="1" customWidth="1"/>
    <col min="5783" max="5783" width="10.59765625" style="1" customWidth="1"/>
    <col min="5784" max="5784" width="9.1328125" style="1"/>
    <col min="5785" max="5785" width="11.86328125" style="1" customWidth="1"/>
    <col min="5786" max="5786" width="12.1328125" style="1" customWidth="1"/>
    <col min="5787" max="5787" width="10.59765625" style="1" customWidth="1"/>
    <col min="5788" max="5788" width="9.59765625" style="1" bestFit="1" customWidth="1"/>
    <col min="5789" max="5789" width="11.73046875" style="1" bestFit="1" customWidth="1"/>
    <col min="5790" max="5790" width="10.1328125" style="1" bestFit="1" customWidth="1"/>
    <col min="5791" max="5791" width="12.1328125" style="1" bestFit="1" customWidth="1"/>
    <col min="5792" max="5792" width="9.1328125" style="1"/>
    <col min="5793" max="5793" width="9.59765625" style="1" bestFit="1" customWidth="1"/>
    <col min="5794" max="5794" width="14.3984375" style="1" customWidth="1"/>
    <col min="5795" max="5795" width="2.265625" style="1" customWidth="1"/>
    <col min="5796" max="5796" width="10.1328125" style="1" bestFit="1" customWidth="1"/>
    <col min="5797" max="5888" width="9.1328125" style="1"/>
    <col min="5889" max="5889" width="4.1328125" style="1" customWidth="1"/>
    <col min="5890" max="5890" width="3.1328125" style="1" customWidth="1"/>
    <col min="5891" max="5891" width="35.1328125" style="1" customWidth="1"/>
    <col min="5892" max="5892" width="8.3984375" style="1" customWidth="1"/>
    <col min="5893" max="5893" width="10.59765625" style="1" customWidth="1"/>
    <col min="5894" max="5894" width="9.265625" style="1" bestFit="1" customWidth="1"/>
    <col min="5895" max="5895" width="11.86328125" style="1" customWidth="1"/>
    <col min="5896" max="5896" width="12.1328125" style="1" customWidth="1"/>
    <col min="5897" max="5897" width="10.59765625" style="1" customWidth="1"/>
    <col min="5898" max="5898" width="9.73046875" style="1" bestFit="1" customWidth="1"/>
    <col min="5899" max="5899" width="11.86328125" style="1" bestFit="1" customWidth="1"/>
    <col min="5900" max="5900" width="12.265625" style="1" bestFit="1" customWidth="1"/>
    <col min="5901" max="5901" width="9.265625" style="1" bestFit="1" customWidth="1"/>
    <col min="5902" max="5902" width="11.3984375" style="1" bestFit="1" customWidth="1"/>
    <col min="5903" max="5903" width="11.3984375" style="1" customWidth="1"/>
    <col min="5904" max="5905" width="9.59765625" style="1" bestFit="1" customWidth="1"/>
    <col min="5906" max="5906" width="6.73046875" style="1" bestFit="1" customWidth="1"/>
    <col min="5907" max="6031" width="9.1328125" style="1"/>
    <col min="6032" max="6032" width="9.86328125" style="1" customWidth="1"/>
    <col min="6033" max="6033" width="3.1328125" style="1" customWidth="1"/>
    <col min="6034" max="6034" width="0.1328125" style="1" customWidth="1"/>
    <col min="6035" max="6035" width="34.265625" style="1" customWidth="1"/>
    <col min="6036" max="6036" width="8.3984375" style="1" customWidth="1"/>
    <col min="6037" max="6037" width="0.265625" style="1" customWidth="1"/>
    <col min="6038" max="6038" width="3" style="1" customWidth="1"/>
    <col min="6039" max="6039" width="10.59765625" style="1" customWidth="1"/>
    <col min="6040" max="6040" width="9.1328125" style="1"/>
    <col min="6041" max="6041" width="11.86328125" style="1" customWidth="1"/>
    <col min="6042" max="6042" width="12.1328125" style="1" customWidth="1"/>
    <col min="6043" max="6043" width="10.59765625" style="1" customWidth="1"/>
    <col min="6044" max="6044" width="9.59765625" style="1" bestFit="1" customWidth="1"/>
    <col min="6045" max="6045" width="11.73046875" style="1" bestFit="1" customWidth="1"/>
    <col min="6046" max="6046" width="10.1328125" style="1" bestFit="1" customWidth="1"/>
    <col min="6047" max="6047" width="12.1328125" style="1" bestFit="1" customWidth="1"/>
    <col min="6048" max="6048" width="9.1328125" style="1"/>
    <col min="6049" max="6049" width="9.59765625" style="1" bestFit="1" customWidth="1"/>
    <col min="6050" max="6050" width="14.3984375" style="1" customWidth="1"/>
    <col min="6051" max="6051" width="2.265625" style="1" customWidth="1"/>
    <col min="6052" max="6052" width="10.1328125" style="1" bestFit="1" customWidth="1"/>
    <col min="6053" max="6144" width="9.1328125" style="1"/>
    <col min="6145" max="6145" width="4.1328125" style="1" customWidth="1"/>
    <col min="6146" max="6146" width="3.1328125" style="1" customWidth="1"/>
    <col min="6147" max="6147" width="35.1328125" style="1" customWidth="1"/>
    <col min="6148" max="6148" width="8.3984375" style="1" customWidth="1"/>
    <col min="6149" max="6149" width="10.59765625" style="1" customWidth="1"/>
    <col min="6150" max="6150" width="9.265625" style="1" bestFit="1" customWidth="1"/>
    <col min="6151" max="6151" width="11.86328125" style="1" customWidth="1"/>
    <col min="6152" max="6152" width="12.1328125" style="1" customWidth="1"/>
    <col min="6153" max="6153" width="10.59765625" style="1" customWidth="1"/>
    <col min="6154" max="6154" width="9.73046875" style="1" bestFit="1" customWidth="1"/>
    <col min="6155" max="6155" width="11.86328125" style="1" bestFit="1" customWidth="1"/>
    <col min="6156" max="6156" width="12.265625" style="1" bestFit="1" customWidth="1"/>
    <col min="6157" max="6157" width="9.265625" style="1" bestFit="1" customWidth="1"/>
    <col min="6158" max="6158" width="11.3984375" style="1" bestFit="1" customWidth="1"/>
    <col min="6159" max="6159" width="11.3984375" style="1" customWidth="1"/>
    <col min="6160" max="6161" width="9.59765625" style="1" bestFit="1" customWidth="1"/>
    <col min="6162" max="6162" width="6.73046875" style="1" bestFit="1" customWidth="1"/>
    <col min="6163" max="6287" width="9.1328125" style="1"/>
    <col min="6288" max="6288" width="9.86328125" style="1" customWidth="1"/>
    <col min="6289" max="6289" width="3.1328125" style="1" customWidth="1"/>
    <col min="6290" max="6290" width="0.1328125" style="1" customWidth="1"/>
    <col min="6291" max="6291" width="34.265625" style="1" customWidth="1"/>
    <col min="6292" max="6292" width="8.3984375" style="1" customWidth="1"/>
    <col min="6293" max="6293" width="0.265625" style="1" customWidth="1"/>
    <col min="6294" max="6294" width="3" style="1" customWidth="1"/>
    <col min="6295" max="6295" width="10.59765625" style="1" customWidth="1"/>
    <col min="6296" max="6296" width="9.1328125" style="1"/>
    <col min="6297" max="6297" width="11.86328125" style="1" customWidth="1"/>
    <col min="6298" max="6298" width="12.1328125" style="1" customWidth="1"/>
    <col min="6299" max="6299" width="10.59765625" style="1" customWidth="1"/>
    <col min="6300" max="6300" width="9.59765625" style="1" bestFit="1" customWidth="1"/>
    <col min="6301" max="6301" width="11.73046875" style="1" bestFit="1" customWidth="1"/>
    <col min="6302" max="6302" width="10.1328125" style="1" bestFit="1" customWidth="1"/>
    <col min="6303" max="6303" width="12.1328125" style="1" bestFit="1" customWidth="1"/>
    <col min="6304" max="6304" width="9.1328125" style="1"/>
    <col min="6305" max="6305" width="9.59765625" style="1" bestFit="1" customWidth="1"/>
    <col min="6306" max="6306" width="14.3984375" style="1" customWidth="1"/>
    <col min="6307" max="6307" width="2.265625" style="1" customWidth="1"/>
    <col min="6308" max="6308" width="10.1328125" style="1" bestFit="1" customWidth="1"/>
    <col min="6309" max="6400" width="9.1328125" style="1"/>
    <col min="6401" max="6401" width="4.1328125" style="1" customWidth="1"/>
    <col min="6402" max="6402" width="3.1328125" style="1" customWidth="1"/>
    <col min="6403" max="6403" width="35.1328125" style="1" customWidth="1"/>
    <col min="6404" max="6404" width="8.3984375" style="1" customWidth="1"/>
    <col min="6405" max="6405" width="10.59765625" style="1" customWidth="1"/>
    <col min="6406" max="6406" width="9.265625" style="1" bestFit="1" customWidth="1"/>
    <col min="6407" max="6407" width="11.86328125" style="1" customWidth="1"/>
    <col min="6408" max="6408" width="12.1328125" style="1" customWidth="1"/>
    <col min="6409" max="6409" width="10.59765625" style="1" customWidth="1"/>
    <col min="6410" max="6410" width="9.73046875" style="1" bestFit="1" customWidth="1"/>
    <col min="6411" max="6411" width="11.86328125" style="1" bestFit="1" customWidth="1"/>
    <col min="6412" max="6412" width="12.265625" style="1" bestFit="1" customWidth="1"/>
    <col min="6413" max="6413" width="9.265625" style="1" bestFit="1" customWidth="1"/>
    <col min="6414" max="6414" width="11.3984375" style="1" bestFit="1" customWidth="1"/>
    <col min="6415" max="6415" width="11.3984375" style="1" customWidth="1"/>
    <col min="6416" max="6417" width="9.59765625" style="1" bestFit="1" customWidth="1"/>
    <col min="6418" max="6418" width="6.73046875" style="1" bestFit="1" customWidth="1"/>
    <col min="6419" max="6543" width="9.1328125" style="1"/>
    <col min="6544" max="6544" width="9.86328125" style="1" customWidth="1"/>
    <col min="6545" max="6545" width="3.1328125" style="1" customWidth="1"/>
    <col min="6546" max="6546" width="0.1328125" style="1" customWidth="1"/>
    <col min="6547" max="6547" width="34.265625" style="1" customWidth="1"/>
    <col min="6548" max="6548" width="8.3984375" style="1" customWidth="1"/>
    <col min="6549" max="6549" width="0.265625" style="1" customWidth="1"/>
    <col min="6550" max="6550" width="3" style="1" customWidth="1"/>
    <col min="6551" max="6551" width="10.59765625" style="1" customWidth="1"/>
    <col min="6552" max="6552" width="9.1328125" style="1"/>
    <col min="6553" max="6553" width="11.86328125" style="1" customWidth="1"/>
    <col min="6554" max="6554" width="12.1328125" style="1" customWidth="1"/>
    <col min="6555" max="6555" width="10.59765625" style="1" customWidth="1"/>
    <col min="6556" max="6556" width="9.59765625" style="1" bestFit="1" customWidth="1"/>
    <col min="6557" max="6557" width="11.73046875" style="1" bestFit="1" customWidth="1"/>
    <col min="6558" max="6558" width="10.1328125" style="1" bestFit="1" customWidth="1"/>
    <col min="6559" max="6559" width="12.1328125" style="1" bestFit="1" customWidth="1"/>
    <col min="6560" max="6560" width="9.1328125" style="1"/>
    <col min="6561" max="6561" width="9.59765625" style="1" bestFit="1" customWidth="1"/>
    <col min="6562" max="6562" width="14.3984375" style="1" customWidth="1"/>
    <col min="6563" max="6563" width="2.265625" style="1" customWidth="1"/>
    <col min="6564" max="6564" width="10.1328125" style="1" bestFit="1" customWidth="1"/>
    <col min="6565" max="6656" width="9.1328125" style="1"/>
    <col min="6657" max="6657" width="4.1328125" style="1" customWidth="1"/>
    <col min="6658" max="6658" width="3.1328125" style="1" customWidth="1"/>
    <col min="6659" max="6659" width="35.1328125" style="1" customWidth="1"/>
    <col min="6660" max="6660" width="8.3984375" style="1" customWidth="1"/>
    <col min="6661" max="6661" width="10.59765625" style="1" customWidth="1"/>
    <col min="6662" max="6662" width="9.265625" style="1" bestFit="1" customWidth="1"/>
    <col min="6663" max="6663" width="11.86328125" style="1" customWidth="1"/>
    <col min="6664" max="6664" width="12.1328125" style="1" customWidth="1"/>
    <col min="6665" max="6665" width="10.59765625" style="1" customWidth="1"/>
    <col min="6666" max="6666" width="9.73046875" style="1" bestFit="1" customWidth="1"/>
    <col min="6667" max="6667" width="11.86328125" style="1" bestFit="1" customWidth="1"/>
    <col min="6668" max="6668" width="12.265625" style="1" bestFit="1" customWidth="1"/>
    <col min="6669" max="6669" width="9.265625" style="1" bestFit="1" customWidth="1"/>
    <col min="6670" max="6670" width="11.3984375" style="1" bestFit="1" customWidth="1"/>
    <col min="6671" max="6671" width="11.3984375" style="1" customWidth="1"/>
    <col min="6672" max="6673" width="9.59765625" style="1" bestFit="1" customWidth="1"/>
    <col min="6674" max="6674" width="6.73046875" style="1" bestFit="1" customWidth="1"/>
    <col min="6675" max="6799" width="9.1328125" style="1"/>
    <col min="6800" max="6800" width="9.86328125" style="1" customWidth="1"/>
    <col min="6801" max="6801" width="3.1328125" style="1" customWidth="1"/>
    <col min="6802" max="6802" width="0.1328125" style="1" customWidth="1"/>
    <col min="6803" max="6803" width="34.265625" style="1" customWidth="1"/>
    <col min="6804" max="6804" width="8.3984375" style="1" customWidth="1"/>
    <col min="6805" max="6805" width="0.265625" style="1" customWidth="1"/>
    <col min="6806" max="6806" width="3" style="1" customWidth="1"/>
    <col min="6807" max="6807" width="10.59765625" style="1" customWidth="1"/>
    <col min="6808" max="6808" width="9.1328125" style="1"/>
    <col min="6809" max="6809" width="11.86328125" style="1" customWidth="1"/>
    <col min="6810" max="6810" width="12.1328125" style="1" customWidth="1"/>
    <col min="6811" max="6811" width="10.59765625" style="1" customWidth="1"/>
    <col min="6812" max="6812" width="9.59765625" style="1" bestFit="1" customWidth="1"/>
    <col min="6813" max="6813" width="11.73046875" style="1" bestFit="1" customWidth="1"/>
    <col min="6814" max="6814" width="10.1328125" style="1" bestFit="1" customWidth="1"/>
    <col min="6815" max="6815" width="12.1328125" style="1" bestFit="1" customWidth="1"/>
    <col min="6816" max="6816" width="9.1328125" style="1"/>
    <col min="6817" max="6817" width="9.59765625" style="1" bestFit="1" customWidth="1"/>
    <col min="6818" max="6818" width="14.3984375" style="1" customWidth="1"/>
    <col min="6819" max="6819" width="2.265625" style="1" customWidth="1"/>
    <col min="6820" max="6820" width="10.1328125" style="1" bestFit="1" customWidth="1"/>
    <col min="6821" max="6912" width="9.1328125" style="1"/>
    <col min="6913" max="6913" width="4.1328125" style="1" customWidth="1"/>
    <col min="6914" max="6914" width="3.1328125" style="1" customWidth="1"/>
    <col min="6915" max="6915" width="35.1328125" style="1" customWidth="1"/>
    <col min="6916" max="6916" width="8.3984375" style="1" customWidth="1"/>
    <col min="6917" max="6917" width="10.59765625" style="1" customWidth="1"/>
    <col min="6918" max="6918" width="9.265625" style="1" bestFit="1" customWidth="1"/>
    <col min="6919" max="6919" width="11.86328125" style="1" customWidth="1"/>
    <col min="6920" max="6920" width="12.1328125" style="1" customWidth="1"/>
    <col min="6921" max="6921" width="10.59765625" style="1" customWidth="1"/>
    <col min="6922" max="6922" width="9.73046875" style="1" bestFit="1" customWidth="1"/>
    <col min="6923" max="6923" width="11.86328125" style="1" bestFit="1" customWidth="1"/>
    <col min="6924" max="6924" width="12.265625" style="1" bestFit="1" customWidth="1"/>
    <col min="6925" max="6925" width="9.265625" style="1" bestFit="1" customWidth="1"/>
    <col min="6926" max="6926" width="11.3984375" style="1" bestFit="1" customWidth="1"/>
    <col min="6927" max="6927" width="11.3984375" style="1" customWidth="1"/>
    <col min="6928" max="6929" width="9.59765625" style="1" bestFit="1" customWidth="1"/>
    <col min="6930" max="6930" width="6.73046875" style="1" bestFit="1" customWidth="1"/>
    <col min="6931" max="7055" width="9.1328125" style="1"/>
    <col min="7056" max="7056" width="9.86328125" style="1" customWidth="1"/>
    <col min="7057" max="7057" width="3.1328125" style="1" customWidth="1"/>
    <col min="7058" max="7058" width="0.1328125" style="1" customWidth="1"/>
    <col min="7059" max="7059" width="34.265625" style="1" customWidth="1"/>
    <col min="7060" max="7060" width="8.3984375" style="1" customWidth="1"/>
    <col min="7061" max="7061" width="0.265625" style="1" customWidth="1"/>
    <col min="7062" max="7062" width="3" style="1" customWidth="1"/>
    <col min="7063" max="7063" width="10.59765625" style="1" customWidth="1"/>
    <col min="7064" max="7064" width="9.1328125" style="1"/>
    <col min="7065" max="7065" width="11.86328125" style="1" customWidth="1"/>
    <col min="7066" max="7066" width="12.1328125" style="1" customWidth="1"/>
    <col min="7067" max="7067" width="10.59765625" style="1" customWidth="1"/>
    <col min="7068" max="7068" width="9.59765625" style="1" bestFit="1" customWidth="1"/>
    <col min="7069" max="7069" width="11.73046875" style="1" bestFit="1" customWidth="1"/>
    <col min="7070" max="7070" width="10.1328125" style="1" bestFit="1" customWidth="1"/>
    <col min="7071" max="7071" width="12.1328125" style="1" bestFit="1" customWidth="1"/>
    <col min="7072" max="7072" width="9.1328125" style="1"/>
    <col min="7073" max="7073" width="9.59765625" style="1" bestFit="1" customWidth="1"/>
    <col min="7074" max="7074" width="14.3984375" style="1" customWidth="1"/>
    <col min="7075" max="7075" width="2.265625" style="1" customWidth="1"/>
    <col min="7076" max="7076" width="10.1328125" style="1" bestFit="1" customWidth="1"/>
    <col min="7077" max="7168" width="9.1328125" style="1"/>
    <col min="7169" max="7169" width="4.1328125" style="1" customWidth="1"/>
    <col min="7170" max="7170" width="3.1328125" style="1" customWidth="1"/>
    <col min="7171" max="7171" width="35.1328125" style="1" customWidth="1"/>
    <col min="7172" max="7172" width="8.3984375" style="1" customWidth="1"/>
    <col min="7173" max="7173" width="10.59765625" style="1" customWidth="1"/>
    <col min="7174" max="7174" width="9.265625" style="1" bestFit="1" customWidth="1"/>
    <col min="7175" max="7175" width="11.86328125" style="1" customWidth="1"/>
    <col min="7176" max="7176" width="12.1328125" style="1" customWidth="1"/>
    <col min="7177" max="7177" width="10.59765625" style="1" customWidth="1"/>
    <col min="7178" max="7178" width="9.73046875" style="1" bestFit="1" customWidth="1"/>
    <col min="7179" max="7179" width="11.86328125" style="1" bestFit="1" customWidth="1"/>
    <col min="7180" max="7180" width="12.265625" style="1" bestFit="1" customWidth="1"/>
    <col min="7181" max="7181" width="9.265625" style="1" bestFit="1" customWidth="1"/>
    <col min="7182" max="7182" width="11.3984375" style="1" bestFit="1" customWidth="1"/>
    <col min="7183" max="7183" width="11.3984375" style="1" customWidth="1"/>
    <col min="7184" max="7185" width="9.59765625" style="1" bestFit="1" customWidth="1"/>
    <col min="7186" max="7186" width="6.73046875" style="1" bestFit="1" customWidth="1"/>
    <col min="7187" max="7311" width="9.1328125" style="1"/>
    <col min="7312" max="7312" width="9.86328125" style="1" customWidth="1"/>
    <col min="7313" max="7313" width="3.1328125" style="1" customWidth="1"/>
    <col min="7314" max="7314" width="0.1328125" style="1" customWidth="1"/>
    <col min="7315" max="7315" width="34.265625" style="1" customWidth="1"/>
    <col min="7316" max="7316" width="8.3984375" style="1" customWidth="1"/>
    <col min="7317" max="7317" width="0.265625" style="1" customWidth="1"/>
    <col min="7318" max="7318" width="3" style="1" customWidth="1"/>
    <col min="7319" max="7319" width="10.59765625" style="1" customWidth="1"/>
    <col min="7320" max="7320" width="9.1328125" style="1"/>
    <col min="7321" max="7321" width="11.86328125" style="1" customWidth="1"/>
    <col min="7322" max="7322" width="12.1328125" style="1" customWidth="1"/>
    <col min="7323" max="7323" width="10.59765625" style="1" customWidth="1"/>
    <col min="7324" max="7324" width="9.59765625" style="1" bestFit="1" customWidth="1"/>
    <col min="7325" max="7325" width="11.73046875" style="1" bestFit="1" customWidth="1"/>
    <col min="7326" max="7326" width="10.1328125" style="1" bestFit="1" customWidth="1"/>
    <col min="7327" max="7327" width="12.1328125" style="1" bestFit="1" customWidth="1"/>
    <col min="7328" max="7328" width="9.1328125" style="1"/>
    <col min="7329" max="7329" width="9.59765625" style="1" bestFit="1" customWidth="1"/>
    <col min="7330" max="7330" width="14.3984375" style="1" customWidth="1"/>
    <col min="7331" max="7331" width="2.265625" style="1" customWidth="1"/>
    <col min="7332" max="7332" width="10.1328125" style="1" bestFit="1" customWidth="1"/>
    <col min="7333" max="7424" width="9.1328125" style="1"/>
    <col min="7425" max="7425" width="4.1328125" style="1" customWidth="1"/>
    <col min="7426" max="7426" width="3.1328125" style="1" customWidth="1"/>
    <col min="7427" max="7427" width="35.1328125" style="1" customWidth="1"/>
    <col min="7428" max="7428" width="8.3984375" style="1" customWidth="1"/>
    <col min="7429" max="7429" width="10.59765625" style="1" customWidth="1"/>
    <col min="7430" max="7430" width="9.265625" style="1" bestFit="1" customWidth="1"/>
    <col min="7431" max="7431" width="11.86328125" style="1" customWidth="1"/>
    <col min="7432" max="7432" width="12.1328125" style="1" customWidth="1"/>
    <col min="7433" max="7433" width="10.59765625" style="1" customWidth="1"/>
    <col min="7434" max="7434" width="9.73046875" style="1" bestFit="1" customWidth="1"/>
    <col min="7435" max="7435" width="11.86328125" style="1" bestFit="1" customWidth="1"/>
    <col min="7436" max="7436" width="12.265625" style="1" bestFit="1" customWidth="1"/>
    <col min="7437" max="7437" width="9.265625" style="1" bestFit="1" customWidth="1"/>
    <col min="7438" max="7438" width="11.3984375" style="1" bestFit="1" customWidth="1"/>
    <col min="7439" max="7439" width="11.3984375" style="1" customWidth="1"/>
    <col min="7440" max="7441" width="9.59765625" style="1" bestFit="1" customWidth="1"/>
    <col min="7442" max="7442" width="6.73046875" style="1" bestFit="1" customWidth="1"/>
    <col min="7443" max="7567" width="9.1328125" style="1"/>
    <col min="7568" max="7568" width="9.86328125" style="1" customWidth="1"/>
    <col min="7569" max="7569" width="3.1328125" style="1" customWidth="1"/>
    <col min="7570" max="7570" width="0.1328125" style="1" customWidth="1"/>
    <col min="7571" max="7571" width="34.265625" style="1" customWidth="1"/>
    <col min="7572" max="7572" width="8.3984375" style="1" customWidth="1"/>
    <col min="7573" max="7573" width="0.265625" style="1" customWidth="1"/>
    <col min="7574" max="7574" width="3" style="1" customWidth="1"/>
    <col min="7575" max="7575" width="10.59765625" style="1" customWidth="1"/>
    <col min="7576" max="7576" width="9.1328125" style="1"/>
    <col min="7577" max="7577" width="11.86328125" style="1" customWidth="1"/>
    <col min="7578" max="7578" width="12.1328125" style="1" customWidth="1"/>
    <col min="7579" max="7579" width="10.59765625" style="1" customWidth="1"/>
    <col min="7580" max="7580" width="9.59765625" style="1" bestFit="1" customWidth="1"/>
    <col min="7581" max="7581" width="11.73046875" style="1" bestFit="1" customWidth="1"/>
    <col min="7582" max="7582" width="10.1328125" style="1" bestFit="1" customWidth="1"/>
    <col min="7583" max="7583" width="12.1328125" style="1" bestFit="1" customWidth="1"/>
    <col min="7584" max="7584" width="9.1328125" style="1"/>
    <col min="7585" max="7585" width="9.59765625" style="1" bestFit="1" customWidth="1"/>
    <col min="7586" max="7586" width="14.3984375" style="1" customWidth="1"/>
    <col min="7587" max="7587" width="2.265625" style="1" customWidth="1"/>
    <col min="7588" max="7588" width="10.1328125" style="1" bestFit="1" customWidth="1"/>
    <col min="7589" max="7680" width="9.1328125" style="1"/>
    <col min="7681" max="7681" width="4.1328125" style="1" customWidth="1"/>
    <col min="7682" max="7682" width="3.1328125" style="1" customWidth="1"/>
    <col min="7683" max="7683" width="35.1328125" style="1" customWidth="1"/>
    <col min="7684" max="7684" width="8.3984375" style="1" customWidth="1"/>
    <col min="7685" max="7685" width="10.59765625" style="1" customWidth="1"/>
    <col min="7686" max="7686" width="9.265625" style="1" bestFit="1" customWidth="1"/>
    <col min="7687" max="7687" width="11.86328125" style="1" customWidth="1"/>
    <col min="7688" max="7688" width="12.1328125" style="1" customWidth="1"/>
    <col min="7689" max="7689" width="10.59765625" style="1" customWidth="1"/>
    <col min="7690" max="7690" width="9.73046875" style="1" bestFit="1" customWidth="1"/>
    <col min="7691" max="7691" width="11.86328125" style="1" bestFit="1" customWidth="1"/>
    <col min="7692" max="7692" width="12.265625" style="1" bestFit="1" customWidth="1"/>
    <col min="7693" max="7693" width="9.265625" style="1" bestFit="1" customWidth="1"/>
    <col min="7694" max="7694" width="11.3984375" style="1" bestFit="1" customWidth="1"/>
    <col min="7695" max="7695" width="11.3984375" style="1" customWidth="1"/>
    <col min="7696" max="7697" width="9.59765625" style="1" bestFit="1" customWidth="1"/>
    <col min="7698" max="7698" width="6.73046875" style="1" bestFit="1" customWidth="1"/>
    <col min="7699" max="7823" width="9.1328125" style="1"/>
    <col min="7824" max="7824" width="9.86328125" style="1" customWidth="1"/>
    <col min="7825" max="7825" width="3.1328125" style="1" customWidth="1"/>
    <col min="7826" max="7826" width="0.1328125" style="1" customWidth="1"/>
    <col min="7827" max="7827" width="34.265625" style="1" customWidth="1"/>
    <col min="7828" max="7828" width="8.3984375" style="1" customWidth="1"/>
    <col min="7829" max="7829" width="0.265625" style="1" customWidth="1"/>
    <col min="7830" max="7830" width="3" style="1" customWidth="1"/>
    <col min="7831" max="7831" width="10.59765625" style="1" customWidth="1"/>
    <col min="7832" max="7832" width="9.1328125" style="1"/>
    <col min="7833" max="7833" width="11.86328125" style="1" customWidth="1"/>
    <col min="7834" max="7834" width="12.1328125" style="1" customWidth="1"/>
    <col min="7835" max="7835" width="10.59765625" style="1" customWidth="1"/>
    <col min="7836" max="7836" width="9.59765625" style="1" bestFit="1" customWidth="1"/>
    <col min="7837" max="7837" width="11.73046875" style="1" bestFit="1" customWidth="1"/>
    <col min="7838" max="7838" width="10.1328125" style="1" bestFit="1" customWidth="1"/>
    <col min="7839" max="7839" width="12.1328125" style="1" bestFit="1" customWidth="1"/>
    <col min="7840" max="7840" width="9.1328125" style="1"/>
    <col min="7841" max="7841" width="9.59765625" style="1" bestFit="1" customWidth="1"/>
    <col min="7842" max="7842" width="14.3984375" style="1" customWidth="1"/>
    <col min="7843" max="7843" width="2.265625" style="1" customWidth="1"/>
    <col min="7844" max="7844" width="10.1328125" style="1" bestFit="1" customWidth="1"/>
    <col min="7845" max="7936" width="9.1328125" style="1"/>
    <col min="7937" max="7937" width="4.1328125" style="1" customWidth="1"/>
    <col min="7938" max="7938" width="3.1328125" style="1" customWidth="1"/>
    <col min="7939" max="7939" width="35.1328125" style="1" customWidth="1"/>
    <col min="7940" max="7940" width="8.3984375" style="1" customWidth="1"/>
    <col min="7941" max="7941" width="10.59765625" style="1" customWidth="1"/>
    <col min="7942" max="7942" width="9.265625" style="1" bestFit="1" customWidth="1"/>
    <col min="7943" max="7943" width="11.86328125" style="1" customWidth="1"/>
    <col min="7944" max="7944" width="12.1328125" style="1" customWidth="1"/>
    <col min="7945" max="7945" width="10.59765625" style="1" customWidth="1"/>
    <col min="7946" max="7946" width="9.73046875" style="1" bestFit="1" customWidth="1"/>
    <col min="7947" max="7947" width="11.86328125" style="1" bestFit="1" customWidth="1"/>
    <col min="7948" max="7948" width="12.265625" style="1" bestFit="1" customWidth="1"/>
    <col min="7949" max="7949" width="9.265625" style="1" bestFit="1" customWidth="1"/>
    <col min="7950" max="7950" width="11.3984375" style="1" bestFit="1" customWidth="1"/>
    <col min="7951" max="7951" width="11.3984375" style="1" customWidth="1"/>
    <col min="7952" max="7953" width="9.59765625" style="1" bestFit="1" customWidth="1"/>
    <col min="7954" max="7954" width="6.73046875" style="1" bestFit="1" customWidth="1"/>
    <col min="7955" max="8079" width="9.1328125" style="1"/>
    <col min="8080" max="8080" width="9.86328125" style="1" customWidth="1"/>
    <col min="8081" max="8081" width="3.1328125" style="1" customWidth="1"/>
    <col min="8082" max="8082" width="0.1328125" style="1" customWidth="1"/>
    <col min="8083" max="8083" width="34.265625" style="1" customWidth="1"/>
    <col min="8084" max="8084" width="8.3984375" style="1" customWidth="1"/>
    <col min="8085" max="8085" width="0.265625" style="1" customWidth="1"/>
    <col min="8086" max="8086" width="3" style="1" customWidth="1"/>
    <col min="8087" max="8087" width="10.59765625" style="1" customWidth="1"/>
    <col min="8088" max="8088" width="9.1328125" style="1"/>
    <col min="8089" max="8089" width="11.86328125" style="1" customWidth="1"/>
    <col min="8090" max="8090" width="12.1328125" style="1" customWidth="1"/>
    <col min="8091" max="8091" width="10.59765625" style="1" customWidth="1"/>
    <col min="8092" max="8092" width="9.59765625" style="1" bestFit="1" customWidth="1"/>
    <col min="8093" max="8093" width="11.73046875" style="1" bestFit="1" customWidth="1"/>
    <col min="8094" max="8094" width="10.1328125" style="1" bestFit="1" customWidth="1"/>
    <col min="8095" max="8095" width="12.1328125" style="1" bestFit="1" customWidth="1"/>
    <col min="8096" max="8096" width="9.1328125" style="1"/>
    <col min="8097" max="8097" width="9.59765625" style="1" bestFit="1" customWidth="1"/>
    <col min="8098" max="8098" width="14.3984375" style="1" customWidth="1"/>
    <col min="8099" max="8099" width="2.265625" style="1" customWidth="1"/>
    <col min="8100" max="8100" width="10.1328125" style="1" bestFit="1" customWidth="1"/>
    <col min="8101" max="8192" width="9.1328125" style="1"/>
    <col min="8193" max="8193" width="4.1328125" style="1" customWidth="1"/>
    <col min="8194" max="8194" width="3.1328125" style="1" customWidth="1"/>
    <col min="8195" max="8195" width="35.1328125" style="1" customWidth="1"/>
    <col min="8196" max="8196" width="8.3984375" style="1" customWidth="1"/>
    <col min="8197" max="8197" width="10.59765625" style="1" customWidth="1"/>
    <col min="8198" max="8198" width="9.265625" style="1" bestFit="1" customWidth="1"/>
    <col min="8199" max="8199" width="11.86328125" style="1" customWidth="1"/>
    <col min="8200" max="8200" width="12.1328125" style="1" customWidth="1"/>
    <col min="8201" max="8201" width="10.59765625" style="1" customWidth="1"/>
    <col min="8202" max="8202" width="9.73046875" style="1" bestFit="1" customWidth="1"/>
    <col min="8203" max="8203" width="11.86328125" style="1" bestFit="1" customWidth="1"/>
    <col min="8204" max="8204" width="12.265625" style="1" bestFit="1" customWidth="1"/>
    <col min="8205" max="8205" width="9.265625" style="1" bestFit="1" customWidth="1"/>
    <col min="8206" max="8206" width="11.3984375" style="1" bestFit="1" customWidth="1"/>
    <col min="8207" max="8207" width="11.3984375" style="1" customWidth="1"/>
    <col min="8208" max="8209" width="9.59765625" style="1" bestFit="1" customWidth="1"/>
    <col min="8210" max="8210" width="6.73046875" style="1" bestFit="1" customWidth="1"/>
    <col min="8211" max="8335" width="9.1328125" style="1"/>
    <col min="8336" max="8336" width="9.86328125" style="1" customWidth="1"/>
    <col min="8337" max="8337" width="3.1328125" style="1" customWidth="1"/>
    <col min="8338" max="8338" width="0.1328125" style="1" customWidth="1"/>
    <col min="8339" max="8339" width="34.265625" style="1" customWidth="1"/>
    <col min="8340" max="8340" width="8.3984375" style="1" customWidth="1"/>
    <col min="8341" max="8341" width="0.265625" style="1" customWidth="1"/>
    <col min="8342" max="8342" width="3" style="1" customWidth="1"/>
    <col min="8343" max="8343" width="10.59765625" style="1" customWidth="1"/>
    <col min="8344" max="8344" width="9.1328125" style="1"/>
    <col min="8345" max="8345" width="11.86328125" style="1" customWidth="1"/>
    <col min="8346" max="8346" width="12.1328125" style="1" customWidth="1"/>
    <col min="8347" max="8347" width="10.59765625" style="1" customWidth="1"/>
    <col min="8348" max="8348" width="9.59765625" style="1" bestFit="1" customWidth="1"/>
    <col min="8349" max="8349" width="11.73046875" style="1" bestFit="1" customWidth="1"/>
    <col min="8350" max="8350" width="10.1328125" style="1" bestFit="1" customWidth="1"/>
    <col min="8351" max="8351" width="12.1328125" style="1" bestFit="1" customWidth="1"/>
    <col min="8352" max="8352" width="9.1328125" style="1"/>
    <col min="8353" max="8353" width="9.59765625" style="1" bestFit="1" customWidth="1"/>
    <col min="8354" max="8354" width="14.3984375" style="1" customWidth="1"/>
    <col min="8355" max="8355" width="2.265625" style="1" customWidth="1"/>
    <col min="8356" max="8356" width="10.1328125" style="1" bestFit="1" customWidth="1"/>
    <col min="8357" max="8448" width="9.1328125" style="1"/>
    <col min="8449" max="8449" width="4.1328125" style="1" customWidth="1"/>
    <col min="8450" max="8450" width="3.1328125" style="1" customWidth="1"/>
    <col min="8451" max="8451" width="35.1328125" style="1" customWidth="1"/>
    <col min="8452" max="8452" width="8.3984375" style="1" customWidth="1"/>
    <col min="8453" max="8453" width="10.59765625" style="1" customWidth="1"/>
    <col min="8454" max="8454" width="9.265625" style="1" bestFit="1" customWidth="1"/>
    <col min="8455" max="8455" width="11.86328125" style="1" customWidth="1"/>
    <col min="8456" max="8456" width="12.1328125" style="1" customWidth="1"/>
    <col min="8457" max="8457" width="10.59765625" style="1" customWidth="1"/>
    <col min="8458" max="8458" width="9.73046875" style="1" bestFit="1" customWidth="1"/>
    <col min="8459" max="8459" width="11.86328125" style="1" bestFit="1" customWidth="1"/>
    <col min="8460" max="8460" width="12.265625" style="1" bestFit="1" customWidth="1"/>
    <col min="8461" max="8461" width="9.265625" style="1" bestFit="1" customWidth="1"/>
    <col min="8462" max="8462" width="11.3984375" style="1" bestFit="1" customWidth="1"/>
    <col min="8463" max="8463" width="11.3984375" style="1" customWidth="1"/>
    <col min="8464" max="8465" width="9.59765625" style="1" bestFit="1" customWidth="1"/>
    <col min="8466" max="8466" width="6.73046875" style="1" bestFit="1" customWidth="1"/>
    <col min="8467" max="8591" width="9.1328125" style="1"/>
    <col min="8592" max="8592" width="9.86328125" style="1" customWidth="1"/>
    <col min="8593" max="8593" width="3.1328125" style="1" customWidth="1"/>
    <col min="8594" max="8594" width="0.1328125" style="1" customWidth="1"/>
    <col min="8595" max="8595" width="34.265625" style="1" customWidth="1"/>
    <col min="8596" max="8596" width="8.3984375" style="1" customWidth="1"/>
    <col min="8597" max="8597" width="0.265625" style="1" customWidth="1"/>
    <col min="8598" max="8598" width="3" style="1" customWidth="1"/>
    <col min="8599" max="8599" width="10.59765625" style="1" customWidth="1"/>
    <col min="8600" max="8600" width="9.1328125" style="1"/>
    <col min="8601" max="8601" width="11.86328125" style="1" customWidth="1"/>
    <col min="8602" max="8602" width="12.1328125" style="1" customWidth="1"/>
    <col min="8603" max="8603" width="10.59765625" style="1" customWidth="1"/>
    <col min="8604" max="8604" width="9.59765625" style="1" bestFit="1" customWidth="1"/>
    <col min="8605" max="8605" width="11.73046875" style="1" bestFit="1" customWidth="1"/>
    <col min="8606" max="8606" width="10.1328125" style="1" bestFit="1" customWidth="1"/>
    <col min="8607" max="8607" width="12.1328125" style="1" bestFit="1" customWidth="1"/>
    <col min="8608" max="8608" width="9.1328125" style="1"/>
    <col min="8609" max="8609" width="9.59765625" style="1" bestFit="1" customWidth="1"/>
    <col min="8610" max="8610" width="14.3984375" style="1" customWidth="1"/>
    <col min="8611" max="8611" width="2.265625" style="1" customWidth="1"/>
    <col min="8612" max="8612" width="10.1328125" style="1" bestFit="1" customWidth="1"/>
    <col min="8613" max="8704" width="9.1328125" style="1"/>
    <col min="8705" max="8705" width="4.1328125" style="1" customWidth="1"/>
    <col min="8706" max="8706" width="3.1328125" style="1" customWidth="1"/>
    <col min="8707" max="8707" width="35.1328125" style="1" customWidth="1"/>
    <col min="8708" max="8708" width="8.3984375" style="1" customWidth="1"/>
    <col min="8709" max="8709" width="10.59765625" style="1" customWidth="1"/>
    <col min="8710" max="8710" width="9.265625" style="1" bestFit="1" customWidth="1"/>
    <col min="8711" max="8711" width="11.86328125" style="1" customWidth="1"/>
    <col min="8712" max="8712" width="12.1328125" style="1" customWidth="1"/>
    <col min="8713" max="8713" width="10.59765625" style="1" customWidth="1"/>
    <col min="8714" max="8714" width="9.73046875" style="1" bestFit="1" customWidth="1"/>
    <col min="8715" max="8715" width="11.86328125" style="1" bestFit="1" customWidth="1"/>
    <col min="8716" max="8716" width="12.265625" style="1" bestFit="1" customWidth="1"/>
    <col min="8717" max="8717" width="9.265625" style="1" bestFit="1" customWidth="1"/>
    <col min="8718" max="8718" width="11.3984375" style="1" bestFit="1" customWidth="1"/>
    <col min="8719" max="8719" width="11.3984375" style="1" customWidth="1"/>
    <col min="8720" max="8721" width="9.59765625" style="1" bestFit="1" customWidth="1"/>
    <col min="8722" max="8722" width="6.73046875" style="1" bestFit="1" customWidth="1"/>
    <col min="8723" max="8847" width="9.1328125" style="1"/>
    <col min="8848" max="8848" width="9.86328125" style="1" customWidth="1"/>
    <col min="8849" max="8849" width="3.1328125" style="1" customWidth="1"/>
    <col min="8850" max="8850" width="0.1328125" style="1" customWidth="1"/>
    <col min="8851" max="8851" width="34.265625" style="1" customWidth="1"/>
    <col min="8852" max="8852" width="8.3984375" style="1" customWidth="1"/>
    <col min="8853" max="8853" width="0.265625" style="1" customWidth="1"/>
    <col min="8854" max="8854" width="3" style="1" customWidth="1"/>
    <col min="8855" max="8855" width="10.59765625" style="1" customWidth="1"/>
    <col min="8856" max="8856" width="9.1328125" style="1"/>
    <col min="8857" max="8857" width="11.86328125" style="1" customWidth="1"/>
    <col min="8858" max="8858" width="12.1328125" style="1" customWidth="1"/>
    <col min="8859" max="8859" width="10.59765625" style="1" customWidth="1"/>
    <col min="8860" max="8860" width="9.59765625" style="1" bestFit="1" customWidth="1"/>
    <col min="8861" max="8861" width="11.73046875" style="1" bestFit="1" customWidth="1"/>
    <col min="8862" max="8862" width="10.1328125" style="1" bestFit="1" customWidth="1"/>
    <col min="8863" max="8863" width="12.1328125" style="1" bestFit="1" customWidth="1"/>
    <col min="8864" max="8864" width="9.1328125" style="1"/>
    <col min="8865" max="8865" width="9.59765625" style="1" bestFit="1" customWidth="1"/>
    <col min="8866" max="8866" width="14.3984375" style="1" customWidth="1"/>
    <col min="8867" max="8867" width="2.265625" style="1" customWidth="1"/>
    <col min="8868" max="8868" width="10.1328125" style="1" bestFit="1" customWidth="1"/>
    <col min="8869" max="8960" width="9.1328125" style="1"/>
    <col min="8961" max="8961" width="4.1328125" style="1" customWidth="1"/>
    <col min="8962" max="8962" width="3.1328125" style="1" customWidth="1"/>
    <col min="8963" max="8963" width="35.1328125" style="1" customWidth="1"/>
    <col min="8964" max="8964" width="8.3984375" style="1" customWidth="1"/>
    <col min="8965" max="8965" width="10.59765625" style="1" customWidth="1"/>
    <col min="8966" max="8966" width="9.265625" style="1" bestFit="1" customWidth="1"/>
    <col min="8967" max="8967" width="11.86328125" style="1" customWidth="1"/>
    <col min="8968" max="8968" width="12.1328125" style="1" customWidth="1"/>
    <col min="8969" max="8969" width="10.59765625" style="1" customWidth="1"/>
    <col min="8970" max="8970" width="9.73046875" style="1" bestFit="1" customWidth="1"/>
    <col min="8971" max="8971" width="11.86328125" style="1" bestFit="1" customWidth="1"/>
    <col min="8972" max="8972" width="12.265625" style="1" bestFit="1" customWidth="1"/>
    <col min="8973" max="8973" width="9.265625" style="1" bestFit="1" customWidth="1"/>
    <col min="8974" max="8974" width="11.3984375" style="1" bestFit="1" customWidth="1"/>
    <col min="8975" max="8975" width="11.3984375" style="1" customWidth="1"/>
    <col min="8976" max="8977" width="9.59765625" style="1" bestFit="1" customWidth="1"/>
    <col min="8978" max="8978" width="6.73046875" style="1" bestFit="1" customWidth="1"/>
    <col min="8979" max="9103" width="9.1328125" style="1"/>
    <col min="9104" max="9104" width="9.86328125" style="1" customWidth="1"/>
    <col min="9105" max="9105" width="3.1328125" style="1" customWidth="1"/>
    <col min="9106" max="9106" width="0.1328125" style="1" customWidth="1"/>
    <col min="9107" max="9107" width="34.265625" style="1" customWidth="1"/>
    <col min="9108" max="9108" width="8.3984375" style="1" customWidth="1"/>
    <col min="9109" max="9109" width="0.265625" style="1" customWidth="1"/>
    <col min="9110" max="9110" width="3" style="1" customWidth="1"/>
    <col min="9111" max="9111" width="10.59765625" style="1" customWidth="1"/>
    <col min="9112" max="9112" width="9.1328125" style="1"/>
    <col min="9113" max="9113" width="11.86328125" style="1" customWidth="1"/>
    <col min="9114" max="9114" width="12.1328125" style="1" customWidth="1"/>
    <col min="9115" max="9115" width="10.59765625" style="1" customWidth="1"/>
    <col min="9116" max="9116" width="9.59765625" style="1" bestFit="1" customWidth="1"/>
    <col min="9117" max="9117" width="11.73046875" style="1" bestFit="1" customWidth="1"/>
    <col min="9118" max="9118" width="10.1328125" style="1" bestFit="1" customWidth="1"/>
    <col min="9119" max="9119" width="12.1328125" style="1" bestFit="1" customWidth="1"/>
    <col min="9120" max="9120" width="9.1328125" style="1"/>
    <col min="9121" max="9121" width="9.59765625" style="1" bestFit="1" customWidth="1"/>
    <col min="9122" max="9122" width="14.3984375" style="1" customWidth="1"/>
    <col min="9123" max="9123" width="2.265625" style="1" customWidth="1"/>
    <col min="9124" max="9124" width="10.1328125" style="1" bestFit="1" customWidth="1"/>
    <col min="9125" max="9216" width="9.1328125" style="1"/>
    <col min="9217" max="9217" width="4.1328125" style="1" customWidth="1"/>
    <col min="9218" max="9218" width="3.1328125" style="1" customWidth="1"/>
    <col min="9219" max="9219" width="35.1328125" style="1" customWidth="1"/>
    <col min="9220" max="9220" width="8.3984375" style="1" customWidth="1"/>
    <col min="9221" max="9221" width="10.59765625" style="1" customWidth="1"/>
    <col min="9222" max="9222" width="9.265625" style="1" bestFit="1" customWidth="1"/>
    <col min="9223" max="9223" width="11.86328125" style="1" customWidth="1"/>
    <col min="9224" max="9224" width="12.1328125" style="1" customWidth="1"/>
    <col min="9225" max="9225" width="10.59765625" style="1" customWidth="1"/>
    <col min="9226" max="9226" width="9.73046875" style="1" bestFit="1" customWidth="1"/>
    <col min="9227" max="9227" width="11.86328125" style="1" bestFit="1" customWidth="1"/>
    <col min="9228" max="9228" width="12.265625" style="1" bestFit="1" customWidth="1"/>
    <col min="9229" max="9229" width="9.265625" style="1" bestFit="1" customWidth="1"/>
    <col min="9230" max="9230" width="11.3984375" style="1" bestFit="1" customWidth="1"/>
    <col min="9231" max="9231" width="11.3984375" style="1" customWidth="1"/>
    <col min="9232" max="9233" width="9.59765625" style="1" bestFit="1" customWidth="1"/>
    <col min="9234" max="9234" width="6.73046875" style="1" bestFit="1" customWidth="1"/>
    <col min="9235" max="9359" width="9.1328125" style="1"/>
    <col min="9360" max="9360" width="9.86328125" style="1" customWidth="1"/>
    <col min="9361" max="9361" width="3.1328125" style="1" customWidth="1"/>
    <col min="9362" max="9362" width="0.1328125" style="1" customWidth="1"/>
    <col min="9363" max="9363" width="34.265625" style="1" customWidth="1"/>
    <col min="9364" max="9364" width="8.3984375" style="1" customWidth="1"/>
    <col min="9365" max="9365" width="0.265625" style="1" customWidth="1"/>
    <col min="9366" max="9366" width="3" style="1" customWidth="1"/>
    <col min="9367" max="9367" width="10.59765625" style="1" customWidth="1"/>
    <col min="9368" max="9368" width="9.1328125" style="1"/>
    <col min="9369" max="9369" width="11.86328125" style="1" customWidth="1"/>
    <col min="9370" max="9370" width="12.1328125" style="1" customWidth="1"/>
    <col min="9371" max="9371" width="10.59765625" style="1" customWidth="1"/>
    <col min="9372" max="9372" width="9.59765625" style="1" bestFit="1" customWidth="1"/>
    <col min="9373" max="9373" width="11.73046875" style="1" bestFit="1" customWidth="1"/>
    <col min="9374" max="9374" width="10.1328125" style="1" bestFit="1" customWidth="1"/>
    <col min="9375" max="9375" width="12.1328125" style="1" bestFit="1" customWidth="1"/>
    <col min="9376" max="9376" width="9.1328125" style="1"/>
    <col min="9377" max="9377" width="9.59765625" style="1" bestFit="1" customWidth="1"/>
    <col min="9378" max="9378" width="14.3984375" style="1" customWidth="1"/>
    <col min="9379" max="9379" width="2.265625" style="1" customWidth="1"/>
    <col min="9380" max="9380" width="10.1328125" style="1" bestFit="1" customWidth="1"/>
    <col min="9381" max="9472" width="9.1328125" style="1"/>
    <col min="9473" max="9473" width="4.1328125" style="1" customWidth="1"/>
    <col min="9474" max="9474" width="3.1328125" style="1" customWidth="1"/>
    <col min="9475" max="9475" width="35.1328125" style="1" customWidth="1"/>
    <col min="9476" max="9476" width="8.3984375" style="1" customWidth="1"/>
    <col min="9477" max="9477" width="10.59765625" style="1" customWidth="1"/>
    <col min="9478" max="9478" width="9.265625" style="1" bestFit="1" customWidth="1"/>
    <col min="9479" max="9479" width="11.86328125" style="1" customWidth="1"/>
    <col min="9480" max="9480" width="12.1328125" style="1" customWidth="1"/>
    <col min="9481" max="9481" width="10.59765625" style="1" customWidth="1"/>
    <col min="9482" max="9482" width="9.73046875" style="1" bestFit="1" customWidth="1"/>
    <col min="9483" max="9483" width="11.86328125" style="1" bestFit="1" customWidth="1"/>
    <col min="9484" max="9484" width="12.265625" style="1" bestFit="1" customWidth="1"/>
    <col min="9485" max="9485" width="9.265625" style="1" bestFit="1" customWidth="1"/>
    <col min="9486" max="9486" width="11.3984375" style="1" bestFit="1" customWidth="1"/>
    <col min="9487" max="9487" width="11.3984375" style="1" customWidth="1"/>
    <col min="9488" max="9489" width="9.59765625" style="1" bestFit="1" customWidth="1"/>
    <col min="9490" max="9490" width="6.73046875" style="1" bestFit="1" customWidth="1"/>
    <col min="9491" max="9615" width="9.1328125" style="1"/>
    <col min="9616" max="9616" width="9.86328125" style="1" customWidth="1"/>
    <col min="9617" max="9617" width="3.1328125" style="1" customWidth="1"/>
    <col min="9618" max="9618" width="0.1328125" style="1" customWidth="1"/>
    <col min="9619" max="9619" width="34.265625" style="1" customWidth="1"/>
    <col min="9620" max="9620" width="8.3984375" style="1" customWidth="1"/>
    <col min="9621" max="9621" width="0.265625" style="1" customWidth="1"/>
    <col min="9622" max="9622" width="3" style="1" customWidth="1"/>
    <col min="9623" max="9623" width="10.59765625" style="1" customWidth="1"/>
    <col min="9624" max="9624" width="9.1328125" style="1"/>
    <col min="9625" max="9625" width="11.86328125" style="1" customWidth="1"/>
    <col min="9626" max="9626" width="12.1328125" style="1" customWidth="1"/>
    <col min="9627" max="9627" width="10.59765625" style="1" customWidth="1"/>
    <col min="9628" max="9628" width="9.59765625" style="1" bestFit="1" customWidth="1"/>
    <col min="9629" max="9629" width="11.73046875" style="1" bestFit="1" customWidth="1"/>
    <col min="9630" max="9630" width="10.1328125" style="1" bestFit="1" customWidth="1"/>
    <col min="9631" max="9631" width="12.1328125" style="1" bestFit="1" customWidth="1"/>
    <col min="9632" max="9632" width="9.1328125" style="1"/>
    <col min="9633" max="9633" width="9.59765625" style="1" bestFit="1" customWidth="1"/>
    <col min="9634" max="9634" width="14.3984375" style="1" customWidth="1"/>
    <col min="9635" max="9635" width="2.265625" style="1" customWidth="1"/>
    <col min="9636" max="9636" width="10.1328125" style="1" bestFit="1" customWidth="1"/>
    <col min="9637" max="9728" width="9.1328125" style="1"/>
    <col min="9729" max="9729" width="4.1328125" style="1" customWidth="1"/>
    <col min="9730" max="9730" width="3.1328125" style="1" customWidth="1"/>
    <col min="9731" max="9731" width="35.1328125" style="1" customWidth="1"/>
    <col min="9732" max="9732" width="8.3984375" style="1" customWidth="1"/>
    <col min="9733" max="9733" width="10.59765625" style="1" customWidth="1"/>
    <col min="9734" max="9734" width="9.265625" style="1" bestFit="1" customWidth="1"/>
    <col min="9735" max="9735" width="11.86328125" style="1" customWidth="1"/>
    <col min="9736" max="9736" width="12.1328125" style="1" customWidth="1"/>
    <col min="9737" max="9737" width="10.59765625" style="1" customWidth="1"/>
    <col min="9738" max="9738" width="9.73046875" style="1" bestFit="1" customWidth="1"/>
    <col min="9739" max="9739" width="11.86328125" style="1" bestFit="1" customWidth="1"/>
    <col min="9740" max="9740" width="12.265625" style="1" bestFit="1" customWidth="1"/>
    <col min="9741" max="9741" width="9.265625" style="1" bestFit="1" customWidth="1"/>
    <col min="9742" max="9742" width="11.3984375" style="1" bestFit="1" customWidth="1"/>
    <col min="9743" max="9743" width="11.3984375" style="1" customWidth="1"/>
    <col min="9744" max="9745" width="9.59765625" style="1" bestFit="1" customWidth="1"/>
    <col min="9746" max="9746" width="6.73046875" style="1" bestFit="1" customWidth="1"/>
    <col min="9747" max="9871" width="9.1328125" style="1"/>
    <col min="9872" max="9872" width="9.86328125" style="1" customWidth="1"/>
    <col min="9873" max="9873" width="3.1328125" style="1" customWidth="1"/>
    <col min="9874" max="9874" width="0.1328125" style="1" customWidth="1"/>
    <col min="9875" max="9875" width="34.265625" style="1" customWidth="1"/>
    <col min="9876" max="9876" width="8.3984375" style="1" customWidth="1"/>
    <col min="9877" max="9877" width="0.265625" style="1" customWidth="1"/>
    <col min="9878" max="9878" width="3" style="1" customWidth="1"/>
    <col min="9879" max="9879" width="10.59765625" style="1" customWidth="1"/>
    <col min="9880" max="9880" width="9.1328125" style="1"/>
    <col min="9881" max="9881" width="11.86328125" style="1" customWidth="1"/>
    <col min="9882" max="9882" width="12.1328125" style="1" customWidth="1"/>
    <col min="9883" max="9883" width="10.59765625" style="1" customWidth="1"/>
    <col min="9884" max="9884" width="9.59765625" style="1" bestFit="1" customWidth="1"/>
    <col min="9885" max="9885" width="11.73046875" style="1" bestFit="1" customWidth="1"/>
    <col min="9886" max="9886" width="10.1328125" style="1" bestFit="1" customWidth="1"/>
    <col min="9887" max="9887" width="12.1328125" style="1" bestFit="1" customWidth="1"/>
    <col min="9888" max="9888" width="9.1328125" style="1"/>
    <col min="9889" max="9889" width="9.59765625" style="1" bestFit="1" customWidth="1"/>
    <col min="9890" max="9890" width="14.3984375" style="1" customWidth="1"/>
    <col min="9891" max="9891" width="2.265625" style="1" customWidth="1"/>
    <col min="9892" max="9892" width="10.1328125" style="1" bestFit="1" customWidth="1"/>
    <col min="9893" max="9984" width="9.1328125" style="1"/>
    <col min="9985" max="9985" width="4.1328125" style="1" customWidth="1"/>
    <col min="9986" max="9986" width="3.1328125" style="1" customWidth="1"/>
    <col min="9987" max="9987" width="35.1328125" style="1" customWidth="1"/>
    <col min="9988" max="9988" width="8.3984375" style="1" customWidth="1"/>
    <col min="9989" max="9989" width="10.59765625" style="1" customWidth="1"/>
    <col min="9990" max="9990" width="9.265625" style="1" bestFit="1" customWidth="1"/>
    <col min="9991" max="9991" width="11.86328125" style="1" customWidth="1"/>
    <col min="9992" max="9992" width="12.1328125" style="1" customWidth="1"/>
    <col min="9993" max="9993" width="10.59765625" style="1" customWidth="1"/>
    <col min="9994" max="9994" width="9.73046875" style="1" bestFit="1" customWidth="1"/>
    <col min="9995" max="9995" width="11.86328125" style="1" bestFit="1" customWidth="1"/>
    <col min="9996" max="9996" width="12.265625" style="1" bestFit="1" customWidth="1"/>
    <col min="9997" max="9997" width="9.265625" style="1" bestFit="1" customWidth="1"/>
    <col min="9998" max="9998" width="11.3984375" style="1" bestFit="1" customWidth="1"/>
    <col min="9999" max="9999" width="11.3984375" style="1" customWidth="1"/>
    <col min="10000" max="10001" width="9.59765625" style="1" bestFit="1" customWidth="1"/>
    <col min="10002" max="10002" width="6.73046875" style="1" bestFit="1" customWidth="1"/>
    <col min="10003" max="10127" width="9.1328125" style="1"/>
    <col min="10128" max="10128" width="9.86328125" style="1" customWidth="1"/>
    <col min="10129" max="10129" width="3.1328125" style="1" customWidth="1"/>
    <col min="10130" max="10130" width="0.1328125" style="1" customWidth="1"/>
    <col min="10131" max="10131" width="34.265625" style="1" customWidth="1"/>
    <col min="10132" max="10132" width="8.3984375" style="1" customWidth="1"/>
    <col min="10133" max="10133" width="0.265625" style="1" customWidth="1"/>
    <col min="10134" max="10134" width="3" style="1" customWidth="1"/>
    <col min="10135" max="10135" width="10.59765625" style="1" customWidth="1"/>
    <col min="10136" max="10136" width="9.1328125" style="1"/>
    <col min="10137" max="10137" width="11.86328125" style="1" customWidth="1"/>
    <col min="10138" max="10138" width="12.1328125" style="1" customWidth="1"/>
    <col min="10139" max="10139" width="10.59765625" style="1" customWidth="1"/>
    <col min="10140" max="10140" width="9.59765625" style="1" bestFit="1" customWidth="1"/>
    <col min="10141" max="10141" width="11.73046875" style="1" bestFit="1" customWidth="1"/>
    <col min="10142" max="10142" width="10.1328125" style="1" bestFit="1" customWidth="1"/>
    <col min="10143" max="10143" width="12.1328125" style="1" bestFit="1" customWidth="1"/>
    <col min="10144" max="10144" width="9.1328125" style="1"/>
    <col min="10145" max="10145" width="9.59765625" style="1" bestFit="1" customWidth="1"/>
    <col min="10146" max="10146" width="14.3984375" style="1" customWidth="1"/>
    <col min="10147" max="10147" width="2.265625" style="1" customWidth="1"/>
    <col min="10148" max="10148" width="10.1328125" style="1" bestFit="1" customWidth="1"/>
    <col min="10149" max="10240" width="9.1328125" style="1"/>
    <col min="10241" max="10241" width="4.1328125" style="1" customWidth="1"/>
    <col min="10242" max="10242" width="3.1328125" style="1" customWidth="1"/>
    <col min="10243" max="10243" width="35.1328125" style="1" customWidth="1"/>
    <col min="10244" max="10244" width="8.3984375" style="1" customWidth="1"/>
    <col min="10245" max="10245" width="10.59765625" style="1" customWidth="1"/>
    <col min="10246" max="10246" width="9.265625" style="1" bestFit="1" customWidth="1"/>
    <col min="10247" max="10247" width="11.86328125" style="1" customWidth="1"/>
    <col min="10248" max="10248" width="12.1328125" style="1" customWidth="1"/>
    <col min="10249" max="10249" width="10.59765625" style="1" customWidth="1"/>
    <col min="10250" max="10250" width="9.73046875" style="1" bestFit="1" customWidth="1"/>
    <col min="10251" max="10251" width="11.86328125" style="1" bestFit="1" customWidth="1"/>
    <col min="10252" max="10252" width="12.265625" style="1" bestFit="1" customWidth="1"/>
    <col min="10253" max="10253" width="9.265625" style="1" bestFit="1" customWidth="1"/>
    <col min="10254" max="10254" width="11.3984375" style="1" bestFit="1" customWidth="1"/>
    <col min="10255" max="10255" width="11.3984375" style="1" customWidth="1"/>
    <col min="10256" max="10257" width="9.59765625" style="1" bestFit="1" customWidth="1"/>
    <col min="10258" max="10258" width="6.73046875" style="1" bestFit="1" customWidth="1"/>
    <col min="10259" max="10383" width="9.1328125" style="1"/>
    <col min="10384" max="10384" width="9.86328125" style="1" customWidth="1"/>
    <col min="10385" max="10385" width="3.1328125" style="1" customWidth="1"/>
    <col min="10386" max="10386" width="0.1328125" style="1" customWidth="1"/>
    <col min="10387" max="10387" width="34.265625" style="1" customWidth="1"/>
    <col min="10388" max="10388" width="8.3984375" style="1" customWidth="1"/>
    <col min="10389" max="10389" width="0.265625" style="1" customWidth="1"/>
    <col min="10390" max="10390" width="3" style="1" customWidth="1"/>
    <col min="10391" max="10391" width="10.59765625" style="1" customWidth="1"/>
    <col min="10392" max="10392" width="9.1328125" style="1"/>
    <col min="10393" max="10393" width="11.86328125" style="1" customWidth="1"/>
    <col min="10394" max="10394" width="12.1328125" style="1" customWidth="1"/>
    <col min="10395" max="10395" width="10.59765625" style="1" customWidth="1"/>
    <col min="10396" max="10396" width="9.59765625" style="1" bestFit="1" customWidth="1"/>
    <col min="10397" max="10397" width="11.73046875" style="1" bestFit="1" customWidth="1"/>
    <col min="10398" max="10398" width="10.1328125" style="1" bestFit="1" customWidth="1"/>
    <col min="10399" max="10399" width="12.1328125" style="1" bestFit="1" customWidth="1"/>
    <col min="10400" max="10400" width="9.1328125" style="1"/>
    <col min="10401" max="10401" width="9.59765625" style="1" bestFit="1" customWidth="1"/>
    <col min="10402" max="10402" width="14.3984375" style="1" customWidth="1"/>
    <col min="10403" max="10403" width="2.265625" style="1" customWidth="1"/>
    <col min="10404" max="10404" width="10.1328125" style="1" bestFit="1" customWidth="1"/>
    <col min="10405" max="10496" width="9.1328125" style="1"/>
    <col min="10497" max="10497" width="4.1328125" style="1" customWidth="1"/>
    <col min="10498" max="10498" width="3.1328125" style="1" customWidth="1"/>
    <col min="10499" max="10499" width="35.1328125" style="1" customWidth="1"/>
    <col min="10500" max="10500" width="8.3984375" style="1" customWidth="1"/>
    <col min="10501" max="10501" width="10.59765625" style="1" customWidth="1"/>
    <col min="10502" max="10502" width="9.265625" style="1" bestFit="1" customWidth="1"/>
    <col min="10503" max="10503" width="11.86328125" style="1" customWidth="1"/>
    <col min="10504" max="10504" width="12.1328125" style="1" customWidth="1"/>
    <col min="10505" max="10505" width="10.59765625" style="1" customWidth="1"/>
    <col min="10506" max="10506" width="9.73046875" style="1" bestFit="1" customWidth="1"/>
    <col min="10507" max="10507" width="11.86328125" style="1" bestFit="1" customWidth="1"/>
    <col min="10508" max="10508" width="12.265625" style="1" bestFit="1" customWidth="1"/>
    <col min="10509" max="10509" width="9.265625" style="1" bestFit="1" customWidth="1"/>
    <col min="10510" max="10510" width="11.3984375" style="1" bestFit="1" customWidth="1"/>
    <col min="10511" max="10511" width="11.3984375" style="1" customWidth="1"/>
    <col min="10512" max="10513" width="9.59765625" style="1" bestFit="1" customWidth="1"/>
    <col min="10514" max="10514" width="6.73046875" style="1" bestFit="1" customWidth="1"/>
    <col min="10515" max="10639" width="9.1328125" style="1"/>
    <col min="10640" max="10640" width="9.86328125" style="1" customWidth="1"/>
    <col min="10641" max="10641" width="3.1328125" style="1" customWidth="1"/>
    <col min="10642" max="10642" width="0.1328125" style="1" customWidth="1"/>
    <col min="10643" max="10643" width="34.265625" style="1" customWidth="1"/>
    <col min="10644" max="10644" width="8.3984375" style="1" customWidth="1"/>
    <col min="10645" max="10645" width="0.265625" style="1" customWidth="1"/>
    <col min="10646" max="10646" width="3" style="1" customWidth="1"/>
    <col min="10647" max="10647" width="10.59765625" style="1" customWidth="1"/>
    <col min="10648" max="10648" width="9.1328125" style="1"/>
    <col min="10649" max="10649" width="11.86328125" style="1" customWidth="1"/>
    <col min="10650" max="10650" width="12.1328125" style="1" customWidth="1"/>
    <col min="10651" max="10651" width="10.59765625" style="1" customWidth="1"/>
    <col min="10652" max="10652" width="9.59765625" style="1" bestFit="1" customWidth="1"/>
    <col min="10653" max="10653" width="11.73046875" style="1" bestFit="1" customWidth="1"/>
    <col min="10654" max="10654" width="10.1328125" style="1" bestFit="1" customWidth="1"/>
    <col min="10655" max="10655" width="12.1328125" style="1" bestFit="1" customWidth="1"/>
    <col min="10656" max="10656" width="9.1328125" style="1"/>
    <col min="10657" max="10657" width="9.59765625" style="1" bestFit="1" customWidth="1"/>
    <col min="10658" max="10658" width="14.3984375" style="1" customWidth="1"/>
    <col min="10659" max="10659" width="2.265625" style="1" customWidth="1"/>
    <col min="10660" max="10660" width="10.1328125" style="1" bestFit="1" customWidth="1"/>
    <col min="10661" max="10752" width="9.1328125" style="1"/>
    <col min="10753" max="10753" width="4.1328125" style="1" customWidth="1"/>
    <col min="10754" max="10754" width="3.1328125" style="1" customWidth="1"/>
    <col min="10755" max="10755" width="35.1328125" style="1" customWidth="1"/>
    <col min="10756" max="10756" width="8.3984375" style="1" customWidth="1"/>
    <col min="10757" max="10757" width="10.59765625" style="1" customWidth="1"/>
    <col min="10758" max="10758" width="9.265625" style="1" bestFit="1" customWidth="1"/>
    <col min="10759" max="10759" width="11.86328125" style="1" customWidth="1"/>
    <col min="10760" max="10760" width="12.1328125" style="1" customWidth="1"/>
    <col min="10761" max="10761" width="10.59765625" style="1" customWidth="1"/>
    <col min="10762" max="10762" width="9.73046875" style="1" bestFit="1" customWidth="1"/>
    <col min="10763" max="10763" width="11.86328125" style="1" bestFit="1" customWidth="1"/>
    <col min="10764" max="10764" width="12.265625" style="1" bestFit="1" customWidth="1"/>
    <col min="10765" max="10765" width="9.265625" style="1" bestFit="1" customWidth="1"/>
    <col min="10766" max="10766" width="11.3984375" style="1" bestFit="1" customWidth="1"/>
    <col min="10767" max="10767" width="11.3984375" style="1" customWidth="1"/>
    <col min="10768" max="10769" width="9.59765625" style="1" bestFit="1" customWidth="1"/>
    <col min="10770" max="10770" width="6.73046875" style="1" bestFit="1" customWidth="1"/>
    <col min="10771" max="10895" width="9.1328125" style="1"/>
    <col min="10896" max="10896" width="9.86328125" style="1" customWidth="1"/>
    <col min="10897" max="10897" width="3.1328125" style="1" customWidth="1"/>
    <col min="10898" max="10898" width="0.1328125" style="1" customWidth="1"/>
    <col min="10899" max="10899" width="34.265625" style="1" customWidth="1"/>
    <col min="10900" max="10900" width="8.3984375" style="1" customWidth="1"/>
    <col min="10901" max="10901" width="0.265625" style="1" customWidth="1"/>
    <col min="10902" max="10902" width="3" style="1" customWidth="1"/>
    <col min="10903" max="10903" width="10.59765625" style="1" customWidth="1"/>
    <col min="10904" max="10904" width="9.1328125" style="1"/>
    <col min="10905" max="10905" width="11.86328125" style="1" customWidth="1"/>
    <col min="10906" max="10906" width="12.1328125" style="1" customWidth="1"/>
    <col min="10907" max="10907" width="10.59765625" style="1" customWidth="1"/>
    <col min="10908" max="10908" width="9.59765625" style="1" bestFit="1" customWidth="1"/>
    <col min="10909" max="10909" width="11.73046875" style="1" bestFit="1" customWidth="1"/>
    <col min="10910" max="10910" width="10.1328125" style="1" bestFit="1" customWidth="1"/>
    <col min="10911" max="10911" width="12.1328125" style="1" bestFit="1" customWidth="1"/>
    <col min="10912" max="10912" width="9.1328125" style="1"/>
    <col min="10913" max="10913" width="9.59765625" style="1" bestFit="1" customWidth="1"/>
    <col min="10914" max="10914" width="14.3984375" style="1" customWidth="1"/>
    <col min="10915" max="10915" width="2.265625" style="1" customWidth="1"/>
    <col min="10916" max="10916" width="10.1328125" style="1" bestFit="1" customWidth="1"/>
    <col min="10917" max="11008" width="9.1328125" style="1"/>
    <col min="11009" max="11009" width="4.1328125" style="1" customWidth="1"/>
    <col min="11010" max="11010" width="3.1328125" style="1" customWidth="1"/>
    <col min="11011" max="11011" width="35.1328125" style="1" customWidth="1"/>
    <col min="11012" max="11012" width="8.3984375" style="1" customWidth="1"/>
    <col min="11013" max="11013" width="10.59765625" style="1" customWidth="1"/>
    <col min="11014" max="11014" width="9.265625" style="1" bestFit="1" customWidth="1"/>
    <col min="11015" max="11015" width="11.86328125" style="1" customWidth="1"/>
    <col min="11016" max="11016" width="12.1328125" style="1" customWidth="1"/>
    <col min="11017" max="11017" width="10.59765625" style="1" customWidth="1"/>
    <col min="11018" max="11018" width="9.73046875" style="1" bestFit="1" customWidth="1"/>
    <col min="11019" max="11019" width="11.86328125" style="1" bestFit="1" customWidth="1"/>
    <col min="11020" max="11020" width="12.265625" style="1" bestFit="1" customWidth="1"/>
    <col min="11021" max="11021" width="9.265625" style="1" bestFit="1" customWidth="1"/>
    <col min="11022" max="11022" width="11.3984375" style="1" bestFit="1" customWidth="1"/>
    <col min="11023" max="11023" width="11.3984375" style="1" customWidth="1"/>
    <col min="11024" max="11025" width="9.59765625" style="1" bestFit="1" customWidth="1"/>
    <col min="11026" max="11026" width="6.73046875" style="1" bestFit="1" customWidth="1"/>
    <col min="11027" max="11151" width="9.1328125" style="1"/>
    <col min="11152" max="11152" width="9.86328125" style="1" customWidth="1"/>
    <col min="11153" max="11153" width="3.1328125" style="1" customWidth="1"/>
    <col min="11154" max="11154" width="0.1328125" style="1" customWidth="1"/>
    <col min="11155" max="11155" width="34.265625" style="1" customWidth="1"/>
    <col min="11156" max="11156" width="8.3984375" style="1" customWidth="1"/>
    <col min="11157" max="11157" width="0.265625" style="1" customWidth="1"/>
    <col min="11158" max="11158" width="3" style="1" customWidth="1"/>
    <col min="11159" max="11159" width="10.59765625" style="1" customWidth="1"/>
    <col min="11160" max="11160" width="9.1328125" style="1"/>
    <col min="11161" max="11161" width="11.86328125" style="1" customWidth="1"/>
    <col min="11162" max="11162" width="12.1328125" style="1" customWidth="1"/>
    <col min="11163" max="11163" width="10.59765625" style="1" customWidth="1"/>
    <col min="11164" max="11164" width="9.59765625" style="1" bestFit="1" customWidth="1"/>
    <col min="11165" max="11165" width="11.73046875" style="1" bestFit="1" customWidth="1"/>
    <col min="11166" max="11166" width="10.1328125" style="1" bestFit="1" customWidth="1"/>
    <col min="11167" max="11167" width="12.1328125" style="1" bestFit="1" customWidth="1"/>
    <col min="11168" max="11168" width="9.1328125" style="1"/>
    <col min="11169" max="11169" width="9.59765625" style="1" bestFit="1" customWidth="1"/>
    <col min="11170" max="11170" width="14.3984375" style="1" customWidth="1"/>
    <col min="11171" max="11171" width="2.265625" style="1" customWidth="1"/>
    <col min="11172" max="11172" width="10.1328125" style="1" bestFit="1" customWidth="1"/>
    <col min="11173" max="11264" width="9.1328125" style="1"/>
    <col min="11265" max="11265" width="4.1328125" style="1" customWidth="1"/>
    <col min="11266" max="11266" width="3.1328125" style="1" customWidth="1"/>
    <col min="11267" max="11267" width="35.1328125" style="1" customWidth="1"/>
    <col min="11268" max="11268" width="8.3984375" style="1" customWidth="1"/>
    <col min="11269" max="11269" width="10.59765625" style="1" customWidth="1"/>
    <col min="11270" max="11270" width="9.265625" style="1" bestFit="1" customWidth="1"/>
    <col min="11271" max="11271" width="11.86328125" style="1" customWidth="1"/>
    <col min="11272" max="11272" width="12.1328125" style="1" customWidth="1"/>
    <col min="11273" max="11273" width="10.59765625" style="1" customWidth="1"/>
    <col min="11274" max="11274" width="9.73046875" style="1" bestFit="1" customWidth="1"/>
    <col min="11275" max="11275" width="11.86328125" style="1" bestFit="1" customWidth="1"/>
    <col min="11276" max="11276" width="12.265625" style="1" bestFit="1" customWidth="1"/>
    <col min="11277" max="11277" width="9.265625" style="1" bestFit="1" customWidth="1"/>
    <col min="11278" max="11278" width="11.3984375" style="1" bestFit="1" customWidth="1"/>
    <col min="11279" max="11279" width="11.3984375" style="1" customWidth="1"/>
    <col min="11280" max="11281" width="9.59765625" style="1" bestFit="1" customWidth="1"/>
    <col min="11282" max="11282" width="6.73046875" style="1" bestFit="1" customWidth="1"/>
    <col min="11283" max="11407" width="9.1328125" style="1"/>
    <col min="11408" max="11408" width="9.86328125" style="1" customWidth="1"/>
    <col min="11409" max="11409" width="3.1328125" style="1" customWidth="1"/>
    <col min="11410" max="11410" width="0.1328125" style="1" customWidth="1"/>
    <col min="11411" max="11411" width="34.265625" style="1" customWidth="1"/>
    <col min="11412" max="11412" width="8.3984375" style="1" customWidth="1"/>
    <col min="11413" max="11413" width="0.265625" style="1" customWidth="1"/>
    <col min="11414" max="11414" width="3" style="1" customWidth="1"/>
    <col min="11415" max="11415" width="10.59765625" style="1" customWidth="1"/>
    <col min="11416" max="11416" width="9.1328125" style="1"/>
    <col min="11417" max="11417" width="11.86328125" style="1" customWidth="1"/>
    <col min="11418" max="11418" width="12.1328125" style="1" customWidth="1"/>
    <col min="11419" max="11419" width="10.59765625" style="1" customWidth="1"/>
    <col min="11420" max="11420" width="9.59765625" style="1" bestFit="1" customWidth="1"/>
    <col min="11421" max="11421" width="11.73046875" style="1" bestFit="1" customWidth="1"/>
    <col min="11422" max="11422" width="10.1328125" style="1" bestFit="1" customWidth="1"/>
    <col min="11423" max="11423" width="12.1328125" style="1" bestFit="1" customWidth="1"/>
    <col min="11424" max="11424" width="9.1328125" style="1"/>
    <col min="11425" max="11425" width="9.59765625" style="1" bestFit="1" customWidth="1"/>
    <col min="11426" max="11426" width="14.3984375" style="1" customWidth="1"/>
    <col min="11427" max="11427" width="2.265625" style="1" customWidth="1"/>
    <col min="11428" max="11428" width="10.1328125" style="1" bestFit="1" customWidth="1"/>
    <col min="11429" max="11520" width="9.1328125" style="1"/>
    <col min="11521" max="11521" width="4.1328125" style="1" customWidth="1"/>
    <col min="11522" max="11522" width="3.1328125" style="1" customWidth="1"/>
    <col min="11523" max="11523" width="35.1328125" style="1" customWidth="1"/>
    <col min="11524" max="11524" width="8.3984375" style="1" customWidth="1"/>
    <col min="11525" max="11525" width="10.59765625" style="1" customWidth="1"/>
    <col min="11526" max="11526" width="9.265625" style="1" bestFit="1" customWidth="1"/>
    <col min="11527" max="11527" width="11.86328125" style="1" customWidth="1"/>
    <col min="11528" max="11528" width="12.1328125" style="1" customWidth="1"/>
    <col min="11529" max="11529" width="10.59765625" style="1" customWidth="1"/>
    <col min="11530" max="11530" width="9.73046875" style="1" bestFit="1" customWidth="1"/>
    <col min="11531" max="11531" width="11.86328125" style="1" bestFit="1" customWidth="1"/>
    <col min="11532" max="11532" width="12.265625" style="1" bestFit="1" customWidth="1"/>
    <col min="11533" max="11533" width="9.265625" style="1" bestFit="1" customWidth="1"/>
    <col min="11534" max="11534" width="11.3984375" style="1" bestFit="1" customWidth="1"/>
    <col min="11535" max="11535" width="11.3984375" style="1" customWidth="1"/>
    <col min="11536" max="11537" width="9.59765625" style="1" bestFit="1" customWidth="1"/>
    <col min="11538" max="11538" width="6.73046875" style="1" bestFit="1" customWidth="1"/>
    <col min="11539" max="11663" width="9.1328125" style="1"/>
    <col min="11664" max="11664" width="9.86328125" style="1" customWidth="1"/>
    <col min="11665" max="11665" width="3.1328125" style="1" customWidth="1"/>
    <col min="11666" max="11666" width="0.1328125" style="1" customWidth="1"/>
    <col min="11667" max="11667" width="34.265625" style="1" customWidth="1"/>
    <col min="11668" max="11668" width="8.3984375" style="1" customWidth="1"/>
    <col min="11669" max="11669" width="0.265625" style="1" customWidth="1"/>
    <col min="11670" max="11670" width="3" style="1" customWidth="1"/>
    <col min="11671" max="11671" width="10.59765625" style="1" customWidth="1"/>
    <col min="11672" max="11672" width="9.1328125" style="1"/>
    <col min="11673" max="11673" width="11.86328125" style="1" customWidth="1"/>
    <col min="11674" max="11674" width="12.1328125" style="1" customWidth="1"/>
    <col min="11675" max="11675" width="10.59765625" style="1" customWidth="1"/>
    <col min="11676" max="11676" width="9.59765625" style="1" bestFit="1" customWidth="1"/>
    <col min="11677" max="11677" width="11.73046875" style="1" bestFit="1" customWidth="1"/>
    <col min="11678" max="11678" width="10.1328125" style="1" bestFit="1" customWidth="1"/>
    <col min="11679" max="11679" width="12.1328125" style="1" bestFit="1" customWidth="1"/>
    <col min="11680" max="11680" width="9.1328125" style="1"/>
    <col min="11681" max="11681" width="9.59765625" style="1" bestFit="1" customWidth="1"/>
    <col min="11682" max="11682" width="14.3984375" style="1" customWidth="1"/>
    <col min="11683" max="11683" width="2.265625" style="1" customWidth="1"/>
    <col min="11684" max="11684" width="10.1328125" style="1" bestFit="1" customWidth="1"/>
    <col min="11685" max="11776" width="9.1328125" style="1"/>
    <col min="11777" max="11777" width="4.1328125" style="1" customWidth="1"/>
    <col min="11778" max="11778" width="3.1328125" style="1" customWidth="1"/>
    <col min="11779" max="11779" width="35.1328125" style="1" customWidth="1"/>
    <col min="11780" max="11780" width="8.3984375" style="1" customWidth="1"/>
    <col min="11781" max="11781" width="10.59765625" style="1" customWidth="1"/>
    <col min="11782" max="11782" width="9.265625" style="1" bestFit="1" customWidth="1"/>
    <col min="11783" max="11783" width="11.86328125" style="1" customWidth="1"/>
    <col min="11784" max="11784" width="12.1328125" style="1" customWidth="1"/>
    <col min="11785" max="11785" width="10.59765625" style="1" customWidth="1"/>
    <col min="11786" max="11786" width="9.73046875" style="1" bestFit="1" customWidth="1"/>
    <col min="11787" max="11787" width="11.86328125" style="1" bestFit="1" customWidth="1"/>
    <col min="11788" max="11788" width="12.265625" style="1" bestFit="1" customWidth="1"/>
    <col min="11789" max="11789" width="9.265625" style="1" bestFit="1" customWidth="1"/>
    <col min="11790" max="11790" width="11.3984375" style="1" bestFit="1" customWidth="1"/>
    <col min="11791" max="11791" width="11.3984375" style="1" customWidth="1"/>
    <col min="11792" max="11793" width="9.59765625" style="1" bestFit="1" customWidth="1"/>
    <col min="11794" max="11794" width="6.73046875" style="1" bestFit="1" customWidth="1"/>
    <col min="11795" max="11919" width="9.1328125" style="1"/>
    <col min="11920" max="11920" width="9.86328125" style="1" customWidth="1"/>
    <col min="11921" max="11921" width="3.1328125" style="1" customWidth="1"/>
    <col min="11922" max="11922" width="0.1328125" style="1" customWidth="1"/>
    <col min="11923" max="11923" width="34.265625" style="1" customWidth="1"/>
    <col min="11924" max="11924" width="8.3984375" style="1" customWidth="1"/>
    <col min="11925" max="11925" width="0.265625" style="1" customWidth="1"/>
    <col min="11926" max="11926" width="3" style="1" customWidth="1"/>
    <col min="11927" max="11927" width="10.59765625" style="1" customWidth="1"/>
    <col min="11928" max="11928" width="9.1328125" style="1"/>
    <col min="11929" max="11929" width="11.86328125" style="1" customWidth="1"/>
    <col min="11930" max="11930" width="12.1328125" style="1" customWidth="1"/>
    <col min="11931" max="11931" width="10.59765625" style="1" customWidth="1"/>
    <col min="11932" max="11932" width="9.59765625" style="1" bestFit="1" customWidth="1"/>
    <col min="11933" max="11933" width="11.73046875" style="1" bestFit="1" customWidth="1"/>
    <col min="11934" max="11934" width="10.1328125" style="1" bestFit="1" customWidth="1"/>
    <col min="11935" max="11935" width="12.1328125" style="1" bestFit="1" customWidth="1"/>
    <col min="11936" max="11936" width="9.1328125" style="1"/>
    <col min="11937" max="11937" width="9.59765625" style="1" bestFit="1" customWidth="1"/>
    <col min="11938" max="11938" width="14.3984375" style="1" customWidth="1"/>
    <col min="11939" max="11939" width="2.265625" style="1" customWidth="1"/>
    <col min="11940" max="11940" width="10.1328125" style="1" bestFit="1" customWidth="1"/>
    <col min="11941" max="12032" width="9.1328125" style="1"/>
    <col min="12033" max="12033" width="4.1328125" style="1" customWidth="1"/>
    <col min="12034" max="12034" width="3.1328125" style="1" customWidth="1"/>
    <col min="12035" max="12035" width="35.1328125" style="1" customWidth="1"/>
    <col min="12036" max="12036" width="8.3984375" style="1" customWidth="1"/>
    <col min="12037" max="12037" width="10.59765625" style="1" customWidth="1"/>
    <col min="12038" max="12038" width="9.265625" style="1" bestFit="1" customWidth="1"/>
    <col min="12039" max="12039" width="11.86328125" style="1" customWidth="1"/>
    <col min="12040" max="12040" width="12.1328125" style="1" customWidth="1"/>
    <col min="12041" max="12041" width="10.59765625" style="1" customWidth="1"/>
    <col min="12042" max="12042" width="9.73046875" style="1" bestFit="1" customWidth="1"/>
    <col min="12043" max="12043" width="11.86328125" style="1" bestFit="1" customWidth="1"/>
    <col min="12044" max="12044" width="12.265625" style="1" bestFit="1" customWidth="1"/>
    <col min="12045" max="12045" width="9.265625" style="1" bestFit="1" customWidth="1"/>
    <col min="12046" max="12046" width="11.3984375" style="1" bestFit="1" customWidth="1"/>
    <col min="12047" max="12047" width="11.3984375" style="1" customWidth="1"/>
    <col min="12048" max="12049" width="9.59765625" style="1" bestFit="1" customWidth="1"/>
    <col min="12050" max="12050" width="6.73046875" style="1" bestFit="1" customWidth="1"/>
    <col min="12051" max="12175" width="9.1328125" style="1"/>
    <col min="12176" max="12176" width="9.86328125" style="1" customWidth="1"/>
    <col min="12177" max="12177" width="3.1328125" style="1" customWidth="1"/>
    <col min="12178" max="12178" width="0.1328125" style="1" customWidth="1"/>
    <col min="12179" max="12179" width="34.265625" style="1" customWidth="1"/>
    <col min="12180" max="12180" width="8.3984375" style="1" customWidth="1"/>
    <col min="12181" max="12181" width="0.265625" style="1" customWidth="1"/>
    <col min="12182" max="12182" width="3" style="1" customWidth="1"/>
    <col min="12183" max="12183" width="10.59765625" style="1" customWidth="1"/>
    <col min="12184" max="12184" width="9.1328125" style="1"/>
    <col min="12185" max="12185" width="11.86328125" style="1" customWidth="1"/>
    <col min="12186" max="12186" width="12.1328125" style="1" customWidth="1"/>
    <col min="12187" max="12187" width="10.59765625" style="1" customWidth="1"/>
    <col min="12188" max="12188" width="9.59765625" style="1" bestFit="1" customWidth="1"/>
    <col min="12189" max="12189" width="11.73046875" style="1" bestFit="1" customWidth="1"/>
    <col min="12190" max="12190" width="10.1328125" style="1" bestFit="1" customWidth="1"/>
    <col min="12191" max="12191" width="12.1328125" style="1" bestFit="1" customWidth="1"/>
    <col min="12192" max="12192" width="9.1328125" style="1"/>
    <col min="12193" max="12193" width="9.59765625" style="1" bestFit="1" customWidth="1"/>
    <col min="12194" max="12194" width="14.3984375" style="1" customWidth="1"/>
    <col min="12195" max="12195" width="2.265625" style="1" customWidth="1"/>
    <col min="12196" max="12196" width="10.1328125" style="1" bestFit="1" customWidth="1"/>
    <col min="12197" max="12288" width="9.1328125" style="1"/>
    <col min="12289" max="12289" width="4.1328125" style="1" customWidth="1"/>
    <col min="12290" max="12290" width="3.1328125" style="1" customWidth="1"/>
    <col min="12291" max="12291" width="35.1328125" style="1" customWidth="1"/>
    <col min="12292" max="12292" width="8.3984375" style="1" customWidth="1"/>
    <col min="12293" max="12293" width="10.59765625" style="1" customWidth="1"/>
    <col min="12294" max="12294" width="9.265625" style="1" bestFit="1" customWidth="1"/>
    <col min="12295" max="12295" width="11.86328125" style="1" customWidth="1"/>
    <col min="12296" max="12296" width="12.1328125" style="1" customWidth="1"/>
    <col min="12297" max="12297" width="10.59765625" style="1" customWidth="1"/>
    <col min="12298" max="12298" width="9.73046875" style="1" bestFit="1" customWidth="1"/>
    <col min="12299" max="12299" width="11.86328125" style="1" bestFit="1" customWidth="1"/>
    <col min="12300" max="12300" width="12.265625" style="1" bestFit="1" customWidth="1"/>
    <col min="12301" max="12301" width="9.265625" style="1" bestFit="1" customWidth="1"/>
    <col min="12302" max="12302" width="11.3984375" style="1" bestFit="1" customWidth="1"/>
    <col min="12303" max="12303" width="11.3984375" style="1" customWidth="1"/>
    <col min="12304" max="12305" width="9.59765625" style="1" bestFit="1" customWidth="1"/>
    <col min="12306" max="12306" width="6.73046875" style="1" bestFit="1" customWidth="1"/>
    <col min="12307" max="12431" width="9.1328125" style="1"/>
    <col min="12432" max="12432" width="9.86328125" style="1" customWidth="1"/>
    <col min="12433" max="12433" width="3.1328125" style="1" customWidth="1"/>
    <col min="12434" max="12434" width="0.1328125" style="1" customWidth="1"/>
    <col min="12435" max="12435" width="34.265625" style="1" customWidth="1"/>
    <col min="12436" max="12436" width="8.3984375" style="1" customWidth="1"/>
    <col min="12437" max="12437" width="0.265625" style="1" customWidth="1"/>
    <col min="12438" max="12438" width="3" style="1" customWidth="1"/>
    <col min="12439" max="12439" width="10.59765625" style="1" customWidth="1"/>
    <col min="12440" max="12440" width="9.1328125" style="1"/>
    <col min="12441" max="12441" width="11.86328125" style="1" customWidth="1"/>
    <col min="12442" max="12442" width="12.1328125" style="1" customWidth="1"/>
    <col min="12443" max="12443" width="10.59765625" style="1" customWidth="1"/>
    <col min="12444" max="12444" width="9.59765625" style="1" bestFit="1" customWidth="1"/>
    <col min="12445" max="12445" width="11.73046875" style="1" bestFit="1" customWidth="1"/>
    <col min="12446" max="12446" width="10.1328125" style="1" bestFit="1" customWidth="1"/>
    <col min="12447" max="12447" width="12.1328125" style="1" bestFit="1" customWidth="1"/>
    <col min="12448" max="12448" width="9.1328125" style="1"/>
    <col min="12449" max="12449" width="9.59765625" style="1" bestFit="1" customWidth="1"/>
    <col min="12450" max="12450" width="14.3984375" style="1" customWidth="1"/>
    <col min="12451" max="12451" width="2.265625" style="1" customWidth="1"/>
    <col min="12452" max="12452" width="10.1328125" style="1" bestFit="1" customWidth="1"/>
    <col min="12453" max="12544" width="9.1328125" style="1"/>
    <col min="12545" max="12545" width="4.1328125" style="1" customWidth="1"/>
    <col min="12546" max="12546" width="3.1328125" style="1" customWidth="1"/>
    <col min="12547" max="12547" width="35.1328125" style="1" customWidth="1"/>
    <col min="12548" max="12548" width="8.3984375" style="1" customWidth="1"/>
    <col min="12549" max="12549" width="10.59765625" style="1" customWidth="1"/>
    <col min="12550" max="12550" width="9.265625" style="1" bestFit="1" customWidth="1"/>
    <col min="12551" max="12551" width="11.86328125" style="1" customWidth="1"/>
    <col min="12552" max="12552" width="12.1328125" style="1" customWidth="1"/>
    <col min="12553" max="12553" width="10.59765625" style="1" customWidth="1"/>
    <col min="12554" max="12554" width="9.73046875" style="1" bestFit="1" customWidth="1"/>
    <col min="12555" max="12555" width="11.86328125" style="1" bestFit="1" customWidth="1"/>
    <col min="12556" max="12556" width="12.265625" style="1" bestFit="1" customWidth="1"/>
    <col min="12557" max="12557" width="9.265625" style="1" bestFit="1" customWidth="1"/>
    <col min="12558" max="12558" width="11.3984375" style="1" bestFit="1" customWidth="1"/>
    <col min="12559" max="12559" width="11.3984375" style="1" customWidth="1"/>
    <col min="12560" max="12561" width="9.59765625" style="1" bestFit="1" customWidth="1"/>
    <col min="12562" max="12562" width="6.73046875" style="1" bestFit="1" customWidth="1"/>
    <col min="12563" max="12687" width="9.1328125" style="1"/>
    <col min="12688" max="12688" width="9.86328125" style="1" customWidth="1"/>
    <col min="12689" max="12689" width="3.1328125" style="1" customWidth="1"/>
    <col min="12690" max="12690" width="0.1328125" style="1" customWidth="1"/>
    <col min="12691" max="12691" width="34.265625" style="1" customWidth="1"/>
    <col min="12692" max="12692" width="8.3984375" style="1" customWidth="1"/>
    <col min="12693" max="12693" width="0.265625" style="1" customWidth="1"/>
    <col min="12694" max="12694" width="3" style="1" customWidth="1"/>
    <col min="12695" max="12695" width="10.59765625" style="1" customWidth="1"/>
    <col min="12696" max="12696" width="9.1328125" style="1"/>
    <col min="12697" max="12697" width="11.86328125" style="1" customWidth="1"/>
    <col min="12698" max="12698" width="12.1328125" style="1" customWidth="1"/>
    <col min="12699" max="12699" width="10.59765625" style="1" customWidth="1"/>
    <col min="12700" max="12700" width="9.59765625" style="1" bestFit="1" customWidth="1"/>
    <col min="12701" max="12701" width="11.73046875" style="1" bestFit="1" customWidth="1"/>
    <col min="12702" max="12702" width="10.1328125" style="1" bestFit="1" customWidth="1"/>
    <col min="12703" max="12703" width="12.1328125" style="1" bestFit="1" customWidth="1"/>
    <col min="12704" max="12704" width="9.1328125" style="1"/>
    <col min="12705" max="12705" width="9.59765625" style="1" bestFit="1" customWidth="1"/>
    <col min="12706" max="12706" width="14.3984375" style="1" customWidth="1"/>
    <col min="12707" max="12707" width="2.265625" style="1" customWidth="1"/>
    <col min="12708" max="12708" width="10.1328125" style="1" bestFit="1" customWidth="1"/>
    <col min="12709" max="12800" width="9.1328125" style="1"/>
    <col min="12801" max="12801" width="4.1328125" style="1" customWidth="1"/>
    <col min="12802" max="12802" width="3.1328125" style="1" customWidth="1"/>
    <col min="12803" max="12803" width="35.1328125" style="1" customWidth="1"/>
    <col min="12804" max="12804" width="8.3984375" style="1" customWidth="1"/>
    <col min="12805" max="12805" width="10.59765625" style="1" customWidth="1"/>
    <col min="12806" max="12806" width="9.265625" style="1" bestFit="1" customWidth="1"/>
    <col min="12807" max="12807" width="11.86328125" style="1" customWidth="1"/>
    <col min="12808" max="12808" width="12.1328125" style="1" customWidth="1"/>
    <col min="12809" max="12809" width="10.59765625" style="1" customWidth="1"/>
    <col min="12810" max="12810" width="9.73046875" style="1" bestFit="1" customWidth="1"/>
    <col min="12811" max="12811" width="11.86328125" style="1" bestFit="1" customWidth="1"/>
    <col min="12812" max="12812" width="12.265625" style="1" bestFit="1" customWidth="1"/>
    <col min="12813" max="12813" width="9.265625" style="1" bestFit="1" customWidth="1"/>
    <col min="12814" max="12814" width="11.3984375" style="1" bestFit="1" customWidth="1"/>
    <col min="12815" max="12815" width="11.3984375" style="1" customWidth="1"/>
    <col min="12816" max="12817" width="9.59765625" style="1" bestFit="1" customWidth="1"/>
    <col min="12818" max="12818" width="6.73046875" style="1" bestFit="1" customWidth="1"/>
    <col min="12819" max="12943" width="9.1328125" style="1"/>
    <col min="12944" max="12944" width="9.86328125" style="1" customWidth="1"/>
    <col min="12945" max="12945" width="3.1328125" style="1" customWidth="1"/>
    <col min="12946" max="12946" width="0.1328125" style="1" customWidth="1"/>
    <col min="12947" max="12947" width="34.265625" style="1" customWidth="1"/>
    <col min="12948" max="12948" width="8.3984375" style="1" customWidth="1"/>
    <col min="12949" max="12949" width="0.265625" style="1" customWidth="1"/>
    <col min="12950" max="12950" width="3" style="1" customWidth="1"/>
    <col min="12951" max="12951" width="10.59765625" style="1" customWidth="1"/>
    <col min="12952" max="12952" width="9.1328125" style="1"/>
    <col min="12953" max="12953" width="11.86328125" style="1" customWidth="1"/>
    <col min="12954" max="12954" width="12.1328125" style="1" customWidth="1"/>
    <col min="12955" max="12955" width="10.59765625" style="1" customWidth="1"/>
    <col min="12956" max="12956" width="9.59765625" style="1" bestFit="1" customWidth="1"/>
    <col min="12957" max="12957" width="11.73046875" style="1" bestFit="1" customWidth="1"/>
    <col min="12958" max="12958" width="10.1328125" style="1" bestFit="1" customWidth="1"/>
    <col min="12959" max="12959" width="12.1328125" style="1" bestFit="1" customWidth="1"/>
    <col min="12960" max="12960" width="9.1328125" style="1"/>
    <col min="12961" max="12961" width="9.59765625" style="1" bestFit="1" customWidth="1"/>
    <col min="12962" max="12962" width="14.3984375" style="1" customWidth="1"/>
    <col min="12963" max="12963" width="2.265625" style="1" customWidth="1"/>
    <col min="12964" max="12964" width="10.1328125" style="1" bestFit="1" customWidth="1"/>
    <col min="12965" max="13056" width="9.1328125" style="1"/>
    <col min="13057" max="13057" width="4.1328125" style="1" customWidth="1"/>
    <col min="13058" max="13058" width="3.1328125" style="1" customWidth="1"/>
    <col min="13059" max="13059" width="35.1328125" style="1" customWidth="1"/>
    <col min="13060" max="13060" width="8.3984375" style="1" customWidth="1"/>
    <col min="13061" max="13061" width="10.59765625" style="1" customWidth="1"/>
    <col min="13062" max="13062" width="9.265625" style="1" bestFit="1" customWidth="1"/>
    <col min="13063" max="13063" width="11.86328125" style="1" customWidth="1"/>
    <col min="13064" max="13064" width="12.1328125" style="1" customWidth="1"/>
    <col min="13065" max="13065" width="10.59765625" style="1" customWidth="1"/>
    <col min="13066" max="13066" width="9.73046875" style="1" bestFit="1" customWidth="1"/>
    <col min="13067" max="13067" width="11.86328125" style="1" bestFit="1" customWidth="1"/>
    <col min="13068" max="13068" width="12.265625" style="1" bestFit="1" customWidth="1"/>
    <col min="13069" max="13069" width="9.265625" style="1" bestFit="1" customWidth="1"/>
    <col min="13070" max="13070" width="11.3984375" style="1" bestFit="1" customWidth="1"/>
    <col min="13071" max="13071" width="11.3984375" style="1" customWidth="1"/>
    <col min="13072" max="13073" width="9.59765625" style="1" bestFit="1" customWidth="1"/>
    <col min="13074" max="13074" width="6.73046875" style="1" bestFit="1" customWidth="1"/>
    <col min="13075" max="13199" width="9.1328125" style="1"/>
    <col min="13200" max="13200" width="9.86328125" style="1" customWidth="1"/>
    <col min="13201" max="13201" width="3.1328125" style="1" customWidth="1"/>
    <col min="13202" max="13202" width="0.1328125" style="1" customWidth="1"/>
    <col min="13203" max="13203" width="34.265625" style="1" customWidth="1"/>
    <col min="13204" max="13204" width="8.3984375" style="1" customWidth="1"/>
    <col min="13205" max="13205" width="0.265625" style="1" customWidth="1"/>
    <col min="13206" max="13206" width="3" style="1" customWidth="1"/>
    <col min="13207" max="13207" width="10.59765625" style="1" customWidth="1"/>
    <col min="13208" max="13208" width="9.1328125" style="1"/>
    <col min="13209" max="13209" width="11.86328125" style="1" customWidth="1"/>
    <col min="13210" max="13210" width="12.1328125" style="1" customWidth="1"/>
    <col min="13211" max="13211" width="10.59765625" style="1" customWidth="1"/>
    <col min="13212" max="13212" width="9.59765625" style="1" bestFit="1" customWidth="1"/>
    <col min="13213" max="13213" width="11.73046875" style="1" bestFit="1" customWidth="1"/>
    <col min="13214" max="13214" width="10.1328125" style="1" bestFit="1" customWidth="1"/>
    <col min="13215" max="13215" width="12.1328125" style="1" bestFit="1" customWidth="1"/>
    <col min="13216" max="13216" width="9.1328125" style="1"/>
    <col min="13217" max="13217" width="9.59765625" style="1" bestFit="1" customWidth="1"/>
    <col min="13218" max="13218" width="14.3984375" style="1" customWidth="1"/>
    <col min="13219" max="13219" width="2.265625" style="1" customWidth="1"/>
    <col min="13220" max="13220" width="10.1328125" style="1" bestFit="1" customWidth="1"/>
    <col min="13221" max="13312" width="9.1328125" style="1"/>
    <col min="13313" max="13313" width="4.1328125" style="1" customWidth="1"/>
    <col min="13314" max="13314" width="3.1328125" style="1" customWidth="1"/>
    <col min="13315" max="13315" width="35.1328125" style="1" customWidth="1"/>
    <col min="13316" max="13316" width="8.3984375" style="1" customWidth="1"/>
    <col min="13317" max="13317" width="10.59765625" style="1" customWidth="1"/>
    <col min="13318" max="13318" width="9.265625" style="1" bestFit="1" customWidth="1"/>
    <col min="13319" max="13319" width="11.86328125" style="1" customWidth="1"/>
    <col min="13320" max="13320" width="12.1328125" style="1" customWidth="1"/>
    <col min="13321" max="13321" width="10.59765625" style="1" customWidth="1"/>
    <col min="13322" max="13322" width="9.73046875" style="1" bestFit="1" customWidth="1"/>
    <col min="13323" max="13323" width="11.86328125" style="1" bestFit="1" customWidth="1"/>
    <col min="13324" max="13324" width="12.265625" style="1" bestFit="1" customWidth="1"/>
    <col min="13325" max="13325" width="9.265625" style="1" bestFit="1" customWidth="1"/>
    <col min="13326" max="13326" width="11.3984375" style="1" bestFit="1" customWidth="1"/>
    <col min="13327" max="13327" width="11.3984375" style="1" customWidth="1"/>
    <col min="13328" max="13329" width="9.59765625" style="1" bestFit="1" customWidth="1"/>
    <col min="13330" max="13330" width="6.73046875" style="1" bestFit="1" customWidth="1"/>
    <col min="13331" max="13455" width="9.1328125" style="1"/>
    <col min="13456" max="13456" width="9.86328125" style="1" customWidth="1"/>
    <col min="13457" max="13457" width="3.1328125" style="1" customWidth="1"/>
    <col min="13458" max="13458" width="0.1328125" style="1" customWidth="1"/>
    <col min="13459" max="13459" width="34.265625" style="1" customWidth="1"/>
    <col min="13460" max="13460" width="8.3984375" style="1" customWidth="1"/>
    <col min="13461" max="13461" width="0.265625" style="1" customWidth="1"/>
    <col min="13462" max="13462" width="3" style="1" customWidth="1"/>
    <col min="13463" max="13463" width="10.59765625" style="1" customWidth="1"/>
    <col min="13464" max="13464" width="9.1328125" style="1"/>
    <col min="13465" max="13465" width="11.86328125" style="1" customWidth="1"/>
    <col min="13466" max="13466" width="12.1328125" style="1" customWidth="1"/>
    <col min="13467" max="13467" width="10.59765625" style="1" customWidth="1"/>
    <col min="13468" max="13468" width="9.59765625" style="1" bestFit="1" customWidth="1"/>
    <col min="13469" max="13469" width="11.73046875" style="1" bestFit="1" customWidth="1"/>
    <col min="13470" max="13470" width="10.1328125" style="1" bestFit="1" customWidth="1"/>
    <col min="13471" max="13471" width="12.1328125" style="1" bestFit="1" customWidth="1"/>
    <col min="13472" max="13472" width="9.1328125" style="1"/>
    <col min="13473" max="13473" width="9.59765625" style="1" bestFit="1" customWidth="1"/>
    <col min="13474" max="13474" width="14.3984375" style="1" customWidth="1"/>
    <col min="13475" max="13475" width="2.265625" style="1" customWidth="1"/>
    <col min="13476" max="13476" width="10.1328125" style="1" bestFit="1" customWidth="1"/>
    <col min="13477" max="13568" width="9.1328125" style="1"/>
    <col min="13569" max="13569" width="4.1328125" style="1" customWidth="1"/>
    <col min="13570" max="13570" width="3.1328125" style="1" customWidth="1"/>
    <col min="13571" max="13571" width="35.1328125" style="1" customWidth="1"/>
    <col min="13572" max="13572" width="8.3984375" style="1" customWidth="1"/>
    <col min="13573" max="13573" width="10.59765625" style="1" customWidth="1"/>
    <col min="13574" max="13574" width="9.265625" style="1" bestFit="1" customWidth="1"/>
    <col min="13575" max="13575" width="11.86328125" style="1" customWidth="1"/>
    <col min="13576" max="13576" width="12.1328125" style="1" customWidth="1"/>
    <col min="13577" max="13577" width="10.59765625" style="1" customWidth="1"/>
    <col min="13578" max="13578" width="9.73046875" style="1" bestFit="1" customWidth="1"/>
    <col min="13579" max="13579" width="11.86328125" style="1" bestFit="1" customWidth="1"/>
    <col min="13580" max="13580" width="12.265625" style="1" bestFit="1" customWidth="1"/>
    <col min="13581" max="13581" width="9.265625" style="1" bestFit="1" customWidth="1"/>
    <col min="13582" max="13582" width="11.3984375" style="1" bestFit="1" customWidth="1"/>
    <col min="13583" max="13583" width="11.3984375" style="1" customWidth="1"/>
    <col min="13584" max="13585" width="9.59765625" style="1" bestFit="1" customWidth="1"/>
    <col min="13586" max="13586" width="6.73046875" style="1" bestFit="1" customWidth="1"/>
    <col min="13587" max="13711" width="9.1328125" style="1"/>
    <col min="13712" max="13712" width="9.86328125" style="1" customWidth="1"/>
    <col min="13713" max="13713" width="3.1328125" style="1" customWidth="1"/>
    <col min="13714" max="13714" width="0.1328125" style="1" customWidth="1"/>
    <col min="13715" max="13715" width="34.265625" style="1" customWidth="1"/>
    <col min="13716" max="13716" width="8.3984375" style="1" customWidth="1"/>
    <col min="13717" max="13717" width="0.265625" style="1" customWidth="1"/>
    <col min="13718" max="13718" width="3" style="1" customWidth="1"/>
    <col min="13719" max="13719" width="10.59765625" style="1" customWidth="1"/>
    <col min="13720" max="13720" width="9.1328125" style="1"/>
    <col min="13721" max="13721" width="11.86328125" style="1" customWidth="1"/>
    <col min="13722" max="13722" width="12.1328125" style="1" customWidth="1"/>
    <col min="13723" max="13723" width="10.59765625" style="1" customWidth="1"/>
    <col min="13724" max="13724" width="9.59765625" style="1" bestFit="1" customWidth="1"/>
    <col min="13725" max="13725" width="11.73046875" style="1" bestFit="1" customWidth="1"/>
    <col min="13726" max="13726" width="10.1328125" style="1" bestFit="1" customWidth="1"/>
    <col min="13727" max="13727" width="12.1328125" style="1" bestFit="1" customWidth="1"/>
    <col min="13728" max="13728" width="9.1328125" style="1"/>
    <col min="13729" max="13729" width="9.59765625" style="1" bestFit="1" customWidth="1"/>
    <col min="13730" max="13730" width="14.3984375" style="1" customWidth="1"/>
    <col min="13731" max="13731" width="2.265625" style="1" customWidth="1"/>
    <col min="13732" max="13732" width="10.1328125" style="1" bestFit="1" customWidth="1"/>
    <col min="13733" max="13824" width="9.1328125" style="1"/>
    <col min="13825" max="13825" width="4.1328125" style="1" customWidth="1"/>
    <col min="13826" max="13826" width="3.1328125" style="1" customWidth="1"/>
    <col min="13827" max="13827" width="35.1328125" style="1" customWidth="1"/>
    <col min="13828" max="13828" width="8.3984375" style="1" customWidth="1"/>
    <col min="13829" max="13829" width="10.59765625" style="1" customWidth="1"/>
    <col min="13830" max="13830" width="9.265625" style="1" bestFit="1" customWidth="1"/>
    <col min="13831" max="13831" width="11.86328125" style="1" customWidth="1"/>
    <col min="13832" max="13832" width="12.1328125" style="1" customWidth="1"/>
    <col min="13833" max="13833" width="10.59765625" style="1" customWidth="1"/>
    <col min="13834" max="13834" width="9.73046875" style="1" bestFit="1" customWidth="1"/>
    <col min="13835" max="13835" width="11.86328125" style="1" bestFit="1" customWidth="1"/>
    <col min="13836" max="13836" width="12.265625" style="1" bestFit="1" customWidth="1"/>
    <col min="13837" max="13837" width="9.265625" style="1" bestFit="1" customWidth="1"/>
    <col min="13838" max="13838" width="11.3984375" style="1" bestFit="1" customWidth="1"/>
    <col min="13839" max="13839" width="11.3984375" style="1" customWidth="1"/>
    <col min="13840" max="13841" width="9.59765625" style="1" bestFit="1" customWidth="1"/>
    <col min="13842" max="13842" width="6.73046875" style="1" bestFit="1" customWidth="1"/>
    <col min="13843" max="13967" width="9.1328125" style="1"/>
    <col min="13968" max="13968" width="9.86328125" style="1" customWidth="1"/>
    <col min="13969" max="13969" width="3.1328125" style="1" customWidth="1"/>
    <col min="13970" max="13970" width="0.1328125" style="1" customWidth="1"/>
    <col min="13971" max="13971" width="34.265625" style="1" customWidth="1"/>
    <col min="13972" max="13972" width="8.3984375" style="1" customWidth="1"/>
    <col min="13973" max="13973" width="0.265625" style="1" customWidth="1"/>
    <col min="13974" max="13974" width="3" style="1" customWidth="1"/>
    <col min="13975" max="13975" width="10.59765625" style="1" customWidth="1"/>
    <col min="13976" max="13976" width="9.1328125" style="1"/>
    <col min="13977" max="13977" width="11.86328125" style="1" customWidth="1"/>
    <col min="13978" max="13978" width="12.1328125" style="1" customWidth="1"/>
    <col min="13979" max="13979" width="10.59765625" style="1" customWidth="1"/>
    <col min="13980" max="13980" width="9.59765625" style="1" bestFit="1" customWidth="1"/>
    <col min="13981" max="13981" width="11.73046875" style="1" bestFit="1" customWidth="1"/>
    <col min="13982" max="13982" width="10.1328125" style="1" bestFit="1" customWidth="1"/>
    <col min="13983" max="13983" width="12.1328125" style="1" bestFit="1" customWidth="1"/>
    <col min="13984" max="13984" width="9.1328125" style="1"/>
    <col min="13985" max="13985" width="9.59765625" style="1" bestFit="1" customWidth="1"/>
    <col min="13986" max="13986" width="14.3984375" style="1" customWidth="1"/>
    <col min="13987" max="13987" width="2.265625" style="1" customWidth="1"/>
    <col min="13988" max="13988" width="10.1328125" style="1" bestFit="1" customWidth="1"/>
    <col min="13989" max="14080" width="9.1328125" style="1"/>
    <col min="14081" max="14081" width="4.1328125" style="1" customWidth="1"/>
    <col min="14082" max="14082" width="3.1328125" style="1" customWidth="1"/>
    <col min="14083" max="14083" width="35.1328125" style="1" customWidth="1"/>
    <col min="14084" max="14084" width="8.3984375" style="1" customWidth="1"/>
    <col min="14085" max="14085" width="10.59765625" style="1" customWidth="1"/>
    <col min="14086" max="14086" width="9.265625" style="1" bestFit="1" customWidth="1"/>
    <col min="14087" max="14087" width="11.86328125" style="1" customWidth="1"/>
    <col min="14088" max="14088" width="12.1328125" style="1" customWidth="1"/>
    <col min="14089" max="14089" width="10.59765625" style="1" customWidth="1"/>
    <col min="14090" max="14090" width="9.73046875" style="1" bestFit="1" customWidth="1"/>
    <col min="14091" max="14091" width="11.86328125" style="1" bestFit="1" customWidth="1"/>
    <col min="14092" max="14092" width="12.265625" style="1" bestFit="1" customWidth="1"/>
    <col min="14093" max="14093" width="9.265625" style="1" bestFit="1" customWidth="1"/>
    <col min="14094" max="14094" width="11.3984375" style="1" bestFit="1" customWidth="1"/>
    <col min="14095" max="14095" width="11.3984375" style="1" customWidth="1"/>
    <col min="14096" max="14097" width="9.59765625" style="1" bestFit="1" customWidth="1"/>
    <col min="14098" max="14098" width="6.73046875" style="1" bestFit="1" customWidth="1"/>
    <col min="14099" max="14223" width="9.1328125" style="1"/>
    <col min="14224" max="14224" width="9.86328125" style="1" customWidth="1"/>
    <col min="14225" max="14225" width="3.1328125" style="1" customWidth="1"/>
    <col min="14226" max="14226" width="0.1328125" style="1" customWidth="1"/>
    <col min="14227" max="14227" width="34.265625" style="1" customWidth="1"/>
    <col min="14228" max="14228" width="8.3984375" style="1" customWidth="1"/>
    <col min="14229" max="14229" width="0.265625" style="1" customWidth="1"/>
    <col min="14230" max="14230" width="3" style="1" customWidth="1"/>
    <col min="14231" max="14231" width="10.59765625" style="1" customWidth="1"/>
    <col min="14232" max="14232" width="9.1328125" style="1"/>
    <col min="14233" max="14233" width="11.86328125" style="1" customWidth="1"/>
    <col min="14234" max="14234" width="12.1328125" style="1" customWidth="1"/>
    <col min="14235" max="14235" width="10.59765625" style="1" customWidth="1"/>
    <col min="14236" max="14236" width="9.59765625" style="1" bestFit="1" customWidth="1"/>
    <col min="14237" max="14237" width="11.73046875" style="1" bestFit="1" customWidth="1"/>
    <col min="14238" max="14238" width="10.1328125" style="1" bestFit="1" customWidth="1"/>
    <col min="14239" max="14239" width="12.1328125" style="1" bestFit="1" customWidth="1"/>
    <col min="14240" max="14240" width="9.1328125" style="1"/>
    <col min="14241" max="14241" width="9.59765625" style="1" bestFit="1" customWidth="1"/>
    <col min="14242" max="14242" width="14.3984375" style="1" customWidth="1"/>
    <col min="14243" max="14243" width="2.265625" style="1" customWidth="1"/>
    <col min="14244" max="14244" width="10.1328125" style="1" bestFit="1" customWidth="1"/>
    <col min="14245" max="14336" width="9.1328125" style="1"/>
    <col min="14337" max="14337" width="4.1328125" style="1" customWidth="1"/>
    <col min="14338" max="14338" width="3.1328125" style="1" customWidth="1"/>
    <col min="14339" max="14339" width="35.1328125" style="1" customWidth="1"/>
    <col min="14340" max="14340" width="8.3984375" style="1" customWidth="1"/>
    <col min="14341" max="14341" width="10.59765625" style="1" customWidth="1"/>
    <col min="14342" max="14342" width="9.265625" style="1" bestFit="1" customWidth="1"/>
    <col min="14343" max="14343" width="11.86328125" style="1" customWidth="1"/>
    <col min="14344" max="14344" width="12.1328125" style="1" customWidth="1"/>
    <col min="14345" max="14345" width="10.59765625" style="1" customWidth="1"/>
    <col min="14346" max="14346" width="9.73046875" style="1" bestFit="1" customWidth="1"/>
    <col min="14347" max="14347" width="11.86328125" style="1" bestFit="1" customWidth="1"/>
    <col min="14348" max="14348" width="12.265625" style="1" bestFit="1" customWidth="1"/>
    <col min="14349" max="14349" width="9.265625" style="1" bestFit="1" customWidth="1"/>
    <col min="14350" max="14350" width="11.3984375" style="1" bestFit="1" customWidth="1"/>
    <col min="14351" max="14351" width="11.3984375" style="1" customWidth="1"/>
    <col min="14352" max="14353" width="9.59765625" style="1" bestFit="1" customWidth="1"/>
    <col min="14354" max="14354" width="6.73046875" style="1" bestFit="1" customWidth="1"/>
    <col min="14355" max="14479" width="9.1328125" style="1"/>
    <col min="14480" max="14480" width="9.86328125" style="1" customWidth="1"/>
    <col min="14481" max="14481" width="3.1328125" style="1" customWidth="1"/>
    <col min="14482" max="14482" width="0.1328125" style="1" customWidth="1"/>
    <col min="14483" max="14483" width="34.265625" style="1" customWidth="1"/>
    <col min="14484" max="14484" width="8.3984375" style="1" customWidth="1"/>
    <col min="14485" max="14485" width="0.265625" style="1" customWidth="1"/>
    <col min="14486" max="14486" width="3" style="1" customWidth="1"/>
    <col min="14487" max="14487" width="10.59765625" style="1" customWidth="1"/>
    <col min="14488" max="14488" width="9.1328125" style="1"/>
    <col min="14489" max="14489" width="11.86328125" style="1" customWidth="1"/>
    <col min="14490" max="14490" width="12.1328125" style="1" customWidth="1"/>
    <col min="14491" max="14491" width="10.59765625" style="1" customWidth="1"/>
    <col min="14492" max="14492" width="9.59765625" style="1" bestFit="1" customWidth="1"/>
    <col min="14493" max="14493" width="11.73046875" style="1" bestFit="1" customWidth="1"/>
    <col min="14494" max="14494" width="10.1328125" style="1" bestFit="1" customWidth="1"/>
    <col min="14495" max="14495" width="12.1328125" style="1" bestFit="1" customWidth="1"/>
    <col min="14496" max="14496" width="9.1328125" style="1"/>
    <col min="14497" max="14497" width="9.59765625" style="1" bestFit="1" customWidth="1"/>
    <col min="14498" max="14498" width="14.3984375" style="1" customWidth="1"/>
    <col min="14499" max="14499" width="2.265625" style="1" customWidth="1"/>
    <col min="14500" max="14500" width="10.1328125" style="1" bestFit="1" customWidth="1"/>
    <col min="14501" max="14592" width="9.1328125" style="1"/>
    <col min="14593" max="14593" width="4.1328125" style="1" customWidth="1"/>
    <col min="14594" max="14594" width="3.1328125" style="1" customWidth="1"/>
    <col min="14595" max="14595" width="35.1328125" style="1" customWidth="1"/>
    <col min="14596" max="14596" width="8.3984375" style="1" customWidth="1"/>
    <col min="14597" max="14597" width="10.59765625" style="1" customWidth="1"/>
    <col min="14598" max="14598" width="9.265625" style="1" bestFit="1" customWidth="1"/>
    <col min="14599" max="14599" width="11.86328125" style="1" customWidth="1"/>
    <col min="14600" max="14600" width="12.1328125" style="1" customWidth="1"/>
    <col min="14601" max="14601" width="10.59765625" style="1" customWidth="1"/>
    <col min="14602" max="14602" width="9.73046875" style="1" bestFit="1" customWidth="1"/>
    <col min="14603" max="14603" width="11.86328125" style="1" bestFit="1" customWidth="1"/>
    <col min="14604" max="14604" width="12.265625" style="1" bestFit="1" customWidth="1"/>
    <col min="14605" max="14605" width="9.265625" style="1" bestFit="1" customWidth="1"/>
    <col min="14606" max="14606" width="11.3984375" style="1" bestFit="1" customWidth="1"/>
    <col min="14607" max="14607" width="11.3984375" style="1" customWidth="1"/>
    <col min="14608" max="14609" width="9.59765625" style="1" bestFit="1" customWidth="1"/>
    <col min="14610" max="14610" width="6.73046875" style="1" bestFit="1" customWidth="1"/>
    <col min="14611" max="14735" width="9.1328125" style="1"/>
    <col min="14736" max="14736" width="9.86328125" style="1" customWidth="1"/>
    <col min="14737" max="14737" width="3.1328125" style="1" customWidth="1"/>
    <col min="14738" max="14738" width="0.1328125" style="1" customWidth="1"/>
    <col min="14739" max="14739" width="34.265625" style="1" customWidth="1"/>
    <col min="14740" max="14740" width="8.3984375" style="1" customWidth="1"/>
    <col min="14741" max="14741" width="0.265625" style="1" customWidth="1"/>
    <col min="14742" max="14742" width="3" style="1" customWidth="1"/>
    <col min="14743" max="14743" width="10.59765625" style="1" customWidth="1"/>
    <col min="14744" max="14744" width="9.1328125" style="1"/>
    <col min="14745" max="14745" width="11.86328125" style="1" customWidth="1"/>
    <col min="14746" max="14746" width="12.1328125" style="1" customWidth="1"/>
    <col min="14747" max="14747" width="10.59765625" style="1" customWidth="1"/>
    <col min="14748" max="14748" width="9.59765625" style="1" bestFit="1" customWidth="1"/>
    <col min="14749" max="14749" width="11.73046875" style="1" bestFit="1" customWidth="1"/>
    <col min="14750" max="14750" width="10.1328125" style="1" bestFit="1" customWidth="1"/>
    <col min="14751" max="14751" width="12.1328125" style="1" bestFit="1" customWidth="1"/>
    <col min="14752" max="14752" width="9.1328125" style="1"/>
    <col min="14753" max="14753" width="9.59765625" style="1" bestFit="1" customWidth="1"/>
    <col min="14754" max="14754" width="14.3984375" style="1" customWidth="1"/>
    <col min="14755" max="14755" width="2.265625" style="1" customWidth="1"/>
    <col min="14756" max="14756" width="10.1328125" style="1" bestFit="1" customWidth="1"/>
    <col min="14757" max="14848" width="9.1328125" style="1"/>
    <col min="14849" max="14849" width="4.1328125" style="1" customWidth="1"/>
    <col min="14850" max="14850" width="3.1328125" style="1" customWidth="1"/>
    <col min="14851" max="14851" width="35.1328125" style="1" customWidth="1"/>
    <col min="14852" max="14852" width="8.3984375" style="1" customWidth="1"/>
    <col min="14853" max="14853" width="10.59765625" style="1" customWidth="1"/>
    <col min="14854" max="14854" width="9.265625" style="1" bestFit="1" customWidth="1"/>
    <col min="14855" max="14855" width="11.86328125" style="1" customWidth="1"/>
    <col min="14856" max="14856" width="12.1328125" style="1" customWidth="1"/>
    <col min="14857" max="14857" width="10.59765625" style="1" customWidth="1"/>
    <col min="14858" max="14858" width="9.73046875" style="1" bestFit="1" customWidth="1"/>
    <col min="14859" max="14859" width="11.86328125" style="1" bestFit="1" customWidth="1"/>
    <col min="14860" max="14860" width="12.265625" style="1" bestFit="1" customWidth="1"/>
    <col min="14861" max="14861" width="9.265625" style="1" bestFit="1" customWidth="1"/>
    <col min="14862" max="14862" width="11.3984375" style="1" bestFit="1" customWidth="1"/>
    <col min="14863" max="14863" width="11.3984375" style="1" customWidth="1"/>
    <col min="14864" max="14865" width="9.59765625" style="1" bestFit="1" customWidth="1"/>
    <col min="14866" max="14866" width="6.73046875" style="1" bestFit="1" customWidth="1"/>
    <col min="14867" max="14991" width="9.1328125" style="1"/>
    <col min="14992" max="14992" width="9.86328125" style="1" customWidth="1"/>
    <col min="14993" max="14993" width="3.1328125" style="1" customWidth="1"/>
    <col min="14994" max="14994" width="0.1328125" style="1" customWidth="1"/>
    <col min="14995" max="14995" width="34.265625" style="1" customWidth="1"/>
    <col min="14996" max="14996" width="8.3984375" style="1" customWidth="1"/>
    <col min="14997" max="14997" width="0.265625" style="1" customWidth="1"/>
    <col min="14998" max="14998" width="3" style="1" customWidth="1"/>
    <col min="14999" max="14999" width="10.59765625" style="1" customWidth="1"/>
    <col min="15000" max="15000" width="9.1328125" style="1"/>
    <col min="15001" max="15001" width="11.86328125" style="1" customWidth="1"/>
    <col min="15002" max="15002" width="12.1328125" style="1" customWidth="1"/>
    <col min="15003" max="15003" width="10.59765625" style="1" customWidth="1"/>
    <col min="15004" max="15004" width="9.59765625" style="1" bestFit="1" customWidth="1"/>
    <col min="15005" max="15005" width="11.73046875" style="1" bestFit="1" customWidth="1"/>
    <col min="15006" max="15006" width="10.1328125" style="1" bestFit="1" customWidth="1"/>
    <col min="15007" max="15007" width="12.1328125" style="1" bestFit="1" customWidth="1"/>
    <col min="15008" max="15008" width="9.1328125" style="1"/>
    <col min="15009" max="15009" width="9.59765625" style="1" bestFit="1" customWidth="1"/>
    <col min="15010" max="15010" width="14.3984375" style="1" customWidth="1"/>
    <col min="15011" max="15011" width="2.265625" style="1" customWidth="1"/>
    <col min="15012" max="15012" width="10.1328125" style="1" bestFit="1" customWidth="1"/>
    <col min="15013" max="15104" width="9.1328125" style="1"/>
    <col min="15105" max="15105" width="4.1328125" style="1" customWidth="1"/>
    <col min="15106" max="15106" width="3.1328125" style="1" customWidth="1"/>
    <col min="15107" max="15107" width="35.1328125" style="1" customWidth="1"/>
    <col min="15108" max="15108" width="8.3984375" style="1" customWidth="1"/>
    <col min="15109" max="15109" width="10.59765625" style="1" customWidth="1"/>
    <col min="15110" max="15110" width="9.265625" style="1" bestFit="1" customWidth="1"/>
    <col min="15111" max="15111" width="11.86328125" style="1" customWidth="1"/>
    <col min="15112" max="15112" width="12.1328125" style="1" customWidth="1"/>
    <col min="15113" max="15113" width="10.59765625" style="1" customWidth="1"/>
    <col min="15114" max="15114" width="9.73046875" style="1" bestFit="1" customWidth="1"/>
    <col min="15115" max="15115" width="11.86328125" style="1" bestFit="1" customWidth="1"/>
    <col min="15116" max="15116" width="12.265625" style="1" bestFit="1" customWidth="1"/>
    <col min="15117" max="15117" width="9.265625" style="1" bestFit="1" customWidth="1"/>
    <col min="15118" max="15118" width="11.3984375" style="1" bestFit="1" customWidth="1"/>
    <col min="15119" max="15119" width="11.3984375" style="1" customWidth="1"/>
    <col min="15120" max="15121" width="9.59765625" style="1" bestFit="1" customWidth="1"/>
    <col min="15122" max="15122" width="6.73046875" style="1" bestFit="1" customWidth="1"/>
    <col min="15123" max="15247" width="9.1328125" style="1"/>
    <col min="15248" max="15248" width="9.86328125" style="1" customWidth="1"/>
    <col min="15249" max="15249" width="3.1328125" style="1" customWidth="1"/>
    <col min="15250" max="15250" width="0.1328125" style="1" customWidth="1"/>
    <col min="15251" max="15251" width="34.265625" style="1" customWidth="1"/>
    <col min="15252" max="15252" width="8.3984375" style="1" customWidth="1"/>
    <col min="15253" max="15253" width="0.265625" style="1" customWidth="1"/>
    <col min="15254" max="15254" width="3" style="1" customWidth="1"/>
    <col min="15255" max="15255" width="10.59765625" style="1" customWidth="1"/>
    <col min="15256" max="15256" width="9.1328125" style="1"/>
    <col min="15257" max="15257" width="11.86328125" style="1" customWidth="1"/>
    <col min="15258" max="15258" width="12.1328125" style="1" customWidth="1"/>
    <col min="15259" max="15259" width="10.59765625" style="1" customWidth="1"/>
    <col min="15260" max="15260" width="9.59765625" style="1" bestFit="1" customWidth="1"/>
    <col min="15261" max="15261" width="11.73046875" style="1" bestFit="1" customWidth="1"/>
    <col min="15262" max="15262" width="10.1328125" style="1" bestFit="1" customWidth="1"/>
    <col min="15263" max="15263" width="12.1328125" style="1" bestFit="1" customWidth="1"/>
    <col min="15264" max="15264" width="9.1328125" style="1"/>
    <col min="15265" max="15265" width="9.59765625" style="1" bestFit="1" customWidth="1"/>
    <col min="15266" max="15266" width="14.3984375" style="1" customWidth="1"/>
    <col min="15267" max="15267" width="2.265625" style="1" customWidth="1"/>
    <col min="15268" max="15268" width="10.1328125" style="1" bestFit="1" customWidth="1"/>
    <col min="15269" max="15360" width="9.1328125" style="1"/>
    <col min="15361" max="15361" width="4.1328125" style="1" customWidth="1"/>
    <col min="15362" max="15362" width="3.1328125" style="1" customWidth="1"/>
    <col min="15363" max="15363" width="35.1328125" style="1" customWidth="1"/>
    <col min="15364" max="15364" width="8.3984375" style="1" customWidth="1"/>
    <col min="15365" max="15365" width="10.59765625" style="1" customWidth="1"/>
    <col min="15366" max="15366" width="9.265625" style="1" bestFit="1" customWidth="1"/>
    <col min="15367" max="15367" width="11.86328125" style="1" customWidth="1"/>
    <col min="15368" max="15368" width="12.1328125" style="1" customWidth="1"/>
    <col min="15369" max="15369" width="10.59765625" style="1" customWidth="1"/>
    <col min="15370" max="15370" width="9.73046875" style="1" bestFit="1" customWidth="1"/>
    <col min="15371" max="15371" width="11.86328125" style="1" bestFit="1" customWidth="1"/>
    <col min="15372" max="15372" width="12.265625" style="1" bestFit="1" customWidth="1"/>
    <col min="15373" max="15373" width="9.265625" style="1" bestFit="1" customWidth="1"/>
    <col min="15374" max="15374" width="11.3984375" style="1" bestFit="1" customWidth="1"/>
    <col min="15375" max="15375" width="11.3984375" style="1" customWidth="1"/>
    <col min="15376" max="15377" width="9.59765625" style="1" bestFit="1" customWidth="1"/>
    <col min="15378" max="15378" width="6.73046875" style="1" bestFit="1" customWidth="1"/>
    <col min="15379" max="15503" width="9.1328125" style="1"/>
    <col min="15504" max="15504" width="9.86328125" style="1" customWidth="1"/>
    <col min="15505" max="15505" width="3.1328125" style="1" customWidth="1"/>
    <col min="15506" max="15506" width="0.1328125" style="1" customWidth="1"/>
    <col min="15507" max="15507" width="34.265625" style="1" customWidth="1"/>
    <col min="15508" max="15508" width="8.3984375" style="1" customWidth="1"/>
    <col min="15509" max="15509" width="0.265625" style="1" customWidth="1"/>
    <col min="15510" max="15510" width="3" style="1" customWidth="1"/>
    <col min="15511" max="15511" width="10.59765625" style="1" customWidth="1"/>
    <col min="15512" max="15512" width="9.1328125" style="1"/>
    <col min="15513" max="15513" width="11.86328125" style="1" customWidth="1"/>
    <col min="15514" max="15514" width="12.1328125" style="1" customWidth="1"/>
    <col min="15515" max="15515" width="10.59765625" style="1" customWidth="1"/>
    <col min="15516" max="15516" width="9.59765625" style="1" bestFit="1" customWidth="1"/>
    <col min="15517" max="15517" width="11.73046875" style="1" bestFit="1" customWidth="1"/>
    <col min="15518" max="15518" width="10.1328125" style="1" bestFit="1" customWidth="1"/>
    <col min="15519" max="15519" width="12.1328125" style="1" bestFit="1" customWidth="1"/>
    <col min="15520" max="15520" width="9.1328125" style="1"/>
    <col min="15521" max="15521" width="9.59765625" style="1" bestFit="1" customWidth="1"/>
    <col min="15522" max="15522" width="14.3984375" style="1" customWidth="1"/>
    <col min="15523" max="15523" width="2.265625" style="1" customWidth="1"/>
    <col min="15524" max="15524" width="10.1328125" style="1" bestFit="1" customWidth="1"/>
    <col min="15525" max="15616" width="9.1328125" style="1"/>
    <col min="15617" max="15617" width="4.1328125" style="1" customWidth="1"/>
    <col min="15618" max="15618" width="3.1328125" style="1" customWidth="1"/>
    <col min="15619" max="15619" width="35.1328125" style="1" customWidth="1"/>
    <col min="15620" max="15620" width="8.3984375" style="1" customWidth="1"/>
    <col min="15621" max="15621" width="10.59765625" style="1" customWidth="1"/>
    <col min="15622" max="15622" width="9.265625" style="1" bestFit="1" customWidth="1"/>
    <col min="15623" max="15623" width="11.86328125" style="1" customWidth="1"/>
    <col min="15624" max="15624" width="12.1328125" style="1" customWidth="1"/>
    <col min="15625" max="15625" width="10.59765625" style="1" customWidth="1"/>
    <col min="15626" max="15626" width="9.73046875" style="1" bestFit="1" customWidth="1"/>
    <col min="15627" max="15627" width="11.86328125" style="1" bestFit="1" customWidth="1"/>
    <col min="15628" max="15628" width="12.265625" style="1" bestFit="1" customWidth="1"/>
    <col min="15629" max="15629" width="9.265625" style="1" bestFit="1" customWidth="1"/>
    <col min="15630" max="15630" width="11.3984375" style="1" bestFit="1" customWidth="1"/>
    <col min="15631" max="15631" width="11.3984375" style="1" customWidth="1"/>
    <col min="15632" max="15633" width="9.59765625" style="1" bestFit="1" customWidth="1"/>
    <col min="15634" max="15634" width="6.73046875" style="1" bestFit="1" customWidth="1"/>
    <col min="15635" max="15759" width="9.1328125" style="1"/>
    <col min="15760" max="15760" width="9.86328125" style="1" customWidth="1"/>
    <col min="15761" max="15761" width="3.1328125" style="1" customWidth="1"/>
    <col min="15762" max="15762" width="0.1328125" style="1" customWidth="1"/>
    <col min="15763" max="15763" width="34.265625" style="1" customWidth="1"/>
    <col min="15764" max="15764" width="8.3984375" style="1" customWidth="1"/>
    <col min="15765" max="15765" width="0.265625" style="1" customWidth="1"/>
    <col min="15766" max="15766" width="3" style="1" customWidth="1"/>
    <col min="15767" max="15767" width="10.59765625" style="1" customWidth="1"/>
    <col min="15768" max="15768" width="9.1328125" style="1"/>
    <col min="15769" max="15769" width="11.86328125" style="1" customWidth="1"/>
    <col min="15770" max="15770" width="12.1328125" style="1" customWidth="1"/>
    <col min="15771" max="15771" width="10.59765625" style="1" customWidth="1"/>
    <col min="15772" max="15772" width="9.59765625" style="1" bestFit="1" customWidth="1"/>
    <col min="15773" max="15773" width="11.73046875" style="1" bestFit="1" customWidth="1"/>
    <col min="15774" max="15774" width="10.1328125" style="1" bestFit="1" customWidth="1"/>
    <col min="15775" max="15775" width="12.1328125" style="1" bestFit="1" customWidth="1"/>
    <col min="15776" max="15776" width="9.1328125" style="1"/>
    <col min="15777" max="15777" width="9.59765625" style="1" bestFit="1" customWidth="1"/>
    <col min="15778" max="15778" width="14.3984375" style="1" customWidth="1"/>
    <col min="15779" max="15779" width="2.265625" style="1" customWidth="1"/>
    <col min="15780" max="15780" width="10.1328125" style="1" bestFit="1" customWidth="1"/>
    <col min="15781" max="15872" width="9.1328125" style="1"/>
    <col min="15873" max="15873" width="4.1328125" style="1" customWidth="1"/>
    <col min="15874" max="15874" width="3.1328125" style="1" customWidth="1"/>
    <col min="15875" max="15875" width="35.1328125" style="1" customWidth="1"/>
    <col min="15876" max="15876" width="8.3984375" style="1" customWidth="1"/>
    <col min="15877" max="15877" width="10.59765625" style="1" customWidth="1"/>
    <col min="15878" max="15878" width="9.265625" style="1" bestFit="1" customWidth="1"/>
    <col min="15879" max="15879" width="11.86328125" style="1" customWidth="1"/>
    <col min="15880" max="15880" width="12.1328125" style="1" customWidth="1"/>
    <col min="15881" max="15881" width="10.59765625" style="1" customWidth="1"/>
    <col min="15882" max="15882" width="9.73046875" style="1" bestFit="1" customWidth="1"/>
    <col min="15883" max="15883" width="11.86328125" style="1" bestFit="1" customWidth="1"/>
    <col min="15884" max="15884" width="12.265625" style="1" bestFit="1" customWidth="1"/>
    <col min="15885" max="15885" width="9.265625" style="1" bestFit="1" customWidth="1"/>
    <col min="15886" max="15886" width="11.3984375" style="1" bestFit="1" customWidth="1"/>
    <col min="15887" max="15887" width="11.3984375" style="1" customWidth="1"/>
    <col min="15888" max="15889" width="9.59765625" style="1" bestFit="1" customWidth="1"/>
    <col min="15890" max="15890" width="6.73046875" style="1" bestFit="1" customWidth="1"/>
    <col min="15891" max="16015" width="9.1328125" style="1"/>
    <col min="16016" max="16016" width="9.86328125" style="1" customWidth="1"/>
    <col min="16017" max="16017" width="3.1328125" style="1" customWidth="1"/>
    <col min="16018" max="16018" width="0.1328125" style="1" customWidth="1"/>
    <col min="16019" max="16019" width="34.265625" style="1" customWidth="1"/>
    <col min="16020" max="16020" width="8.3984375" style="1" customWidth="1"/>
    <col min="16021" max="16021" width="0.265625" style="1" customWidth="1"/>
    <col min="16022" max="16022" width="3" style="1" customWidth="1"/>
    <col min="16023" max="16023" width="10.59765625" style="1" customWidth="1"/>
    <col min="16024" max="16024" width="9.1328125" style="1"/>
    <col min="16025" max="16025" width="11.86328125" style="1" customWidth="1"/>
    <col min="16026" max="16026" width="12.1328125" style="1" customWidth="1"/>
    <col min="16027" max="16027" width="10.59765625" style="1" customWidth="1"/>
    <col min="16028" max="16028" width="9.59765625" style="1" bestFit="1" customWidth="1"/>
    <col min="16029" max="16029" width="11.73046875" style="1" bestFit="1" customWidth="1"/>
    <col min="16030" max="16030" width="10.1328125" style="1" bestFit="1" customWidth="1"/>
    <col min="16031" max="16031" width="12.1328125" style="1" bestFit="1" customWidth="1"/>
    <col min="16032" max="16032" width="9.1328125" style="1"/>
    <col min="16033" max="16033" width="9.59765625" style="1" bestFit="1" customWidth="1"/>
    <col min="16034" max="16034" width="14.3984375" style="1" customWidth="1"/>
    <col min="16035" max="16035" width="2.265625" style="1" customWidth="1"/>
    <col min="16036" max="16036" width="10.1328125" style="1" bestFit="1" customWidth="1"/>
    <col min="16037" max="16128" width="9.1328125" style="1"/>
    <col min="16129" max="16129" width="4.1328125" style="1" customWidth="1"/>
    <col min="16130" max="16130" width="3.1328125" style="1" customWidth="1"/>
    <col min="16131" max="16131" width="35.1328125" style="1" customWidth="1"/>
    <col min="16132" max="16132" width="8.3984375" style="1" customWidth="1"/>
    <col min="16133" max="16133" width="10.59765625" style="1" customWidth="1"/>
    <col min="16134" max="16134" width="9.265625" style="1" bestFit="1" customWidth="1"/>
    <col min="16135" max="16135" width="11.86328125" style="1" customWidth="1"/>
    <col min="16136" max="16136" width="12.1328125" style="1" customWidth="1"/>
    <col min="16137" max="16137" width="10.59765625" style="1" customWidth="1"/>
    <col min="16138" max="16138" width="9.73046875" style="1" bestFit="1" customWidth="1"/>
    <col min="16139" max="16139" width="11.86328125" style="1" bestFit="1" customWidth="1"/>
    <col min="16140" max="16140" width="12.265625" style="1" bestFit="1" customWidth="1"/>
    <col min="16141" max="16141" width="9.265625" style="1" bestFit="1" customWidth="1"/>
    <col min="16142" max="16142" width="11.3984375" style="1" bestFit="1" customWidth="1"/>
    <col min="16143" max="16143" width="11.3984375" style="1" customWidth="1"/>
    <col min="16144" max="16145" width="9.59765625" style="1" bestFit="1" customWidth="1"/>
    <col min="16146" max="16146" width="6.73046875" style="1" bestFit="1" customWidth="1"/>
    <col min="16147" max="16271" width="9.1328125" style="1"/>
    <col min="16272" max="16272" width="9.86328125" style="1" customWidth="1"/>
    <col min="16273" max="16273" width="3.1328125" style="1" customWidth="1"/>
    <col min="16274" max="16274" width="0.1328125" style="1" customWidth="1"/>
    <col min="16275" max="16275" width="34.265625" style="1" customWidth="1"/>
    <col min="16276" max="16276" width="8.3984375" style="1" customWidth="1"/>
    <col min="16277" max="16277" width="0.265625" style="1" customWidth="1"/>
    <col min="16278" max="16278" width="3" style="1" customWidth="1"/>
    <col min="16279" max="16279" width="10.59765625" style="1" customWidth="1"/>
    <col min="16280" max="16280" width="9.1328125" style="1"/>
    <col min="16281" max="16281" width="11.86328125" style="1" customWidth="1"/>
    <col min="16282" max="16282" width="12.1328125" style="1" customWidth="1"/>
    <col min="16283" max="16283" width="10.59765625" style="1" customWidth="1"/>
    <col min="16284" max="16284" width="9.59765625" style="1" bestFit="1" customWidth="1"/>
    <col min="16285" max="16285" width="11.73046875" style="1" bestFit="1" customWidth="1"/>
    <col min="16286" max="16286" width="10.1328125" style="1" bestFit="1" customWidth="1"/>
    <col min="16287" max="16287" width="12.1328125" style="1" bestFit="1" customWidth="1"/>
    <col min="16288" max="16288" width="9.1328125" style="1"/>
    <col min="16289" max="16289" width="9.59765625" style="1" bestFit="1" customWidth="1"/>
    <col min="16290" max="16290" width="14.3984375" style="1" customWidth="1"/>
    <col min="16291" max="16291" width="2.265625" style="1" customWidth="1"/>
    <col min="16292" max="16292" width="10.1328125" style="1" bestFit="1" customWidth="1"/>
    <col min="16293" max="16384" width="9.1328125" style="1"/>
  </cols>
  <sheetData>
    <row r="6" spans="2:18" x14ac:dyDescent="0.4">
      <c r="C6" s="2" t="s">
        <v>0</v>
      </c>
      <c r="D6" s="3"/>
    </row>
    <row r="7" spans="2:18" x14ac:dyDescent="0.4">
      <c r="C7" s="2" t="s">
        <v>1</v>
      </c>
      <c r="D7" s="3"/>
    </row>
    <row r="9" spans="2:18" ht="21" x14ac:dyDescent="0.4">
      <c r="B9" s="460" t="s">
        <v>88</v>
      </c>
      <c r="C9" s="453"/>
      <c r="E9" s="314"/>
      <c r="F9" s="453"/>
      <c r="G9" s="461"/>
    </row>
    <row r="10" spans="2:18" ht="12" customHeight="1" x14ac:dyDescent="0.55000000000000004">
      <c r="B10" s="499"/>
      <c r="C10" s="500"/>
      <c r="D10" s="500"/>
      <c r="E10" s="419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</row>
    <row r="11" spans="2:18" ht="21" customHeight="1" x14ac:dyDescent="0.4">
      <c r="B11" s="460" t="s">
        <v>89</v>
      </c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</row>
    <row r="12" spans="2:18" ht="21.75" customHeight="1" x14ac:dyDescent="0.4">
      <c r="B12" s="501"/>
      <c r="C12" s="502"/>
      <c r="D12" s="502"/>
      <c r="E12" s="462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</row>
    <row r="13" spans="2:18" x14ac:dyDescent="0.4">
      <c r="B13" s="2"/>
      <c r="C13" s="313"/>
      <c r="D13" s="313"/>
      <c r="E13" s="314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</row>
    <row r="14" spans="2:18" x14ac:dyDescent="0.4">
      <c r="B14" s="309"/>
      <c r="C14" s="313"/>
      <c r="D14" s="313"/>
      <c r="E14" s="314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5" spans="2:18" x14ac:dyDescent="0.4">
      <c r="B15" s="309"/>
      <c r="C15" s="313"/>
      <c r="D15" s="313"/>
      <c r="E15" s="314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2:18" ht="26.25" x14ac:dyDescent="0.4">
      <c r="B16" s="471"/>
      <c r="C16" s="471"/>
      <c r="D16" s="471"/>
      <c r="E16" s="63" t="s">
        <v>55</v>
      </c>
      <c r="F16" s="63" t="s">
        <v>56</v>
      </c>
      <c r="G16" s="63" t="s">
        <v>57</v>
      </c>
      <c r="H16" s="63" t="s">
        <v>58</v>
      </c>
      <c r="I16" s="63" t="s">
        <v>59</v>
      </c>
      <c r="J16" s="63" t="s">
        <v>60</v>
      </c>
      <c r="K16" s="63" t="s">
        <v>61</v>
      </c>
      <c r="L16" s="63" t="s">
        <v>62</v>
      </c>
      <c r="M16" s="63" t="s">
        <v>63</v>
      </c>
      <c r="N16" s="63" t="s">
        <v>64</v>
      </c>
      <c r="O16" s="63" t="s">
        <v>65</v>
      </c>
      <c r="P16" s="64" t="s">
        <v>66</v>
      </c>
      <c r="Q16" s="64" t="s">
        <v>67</v>
      </c>
      <c r="R16" s="65" t="s">
        <v>12</v>
      </c>
    </row>
    <row r="17" spans="2:18" x14ac:dyDescent="0.4">
      <c r="B17" s="66"/>
      <c r="C17" s="68"/>
      <c r="D17" s="68"/>
      <c r="E17" s="69"/>
      <c r="F17" s="70"/>
      <c r="G17" s="69"/>
      <c r="H17" s="71"/>
      <c r="I17" s="72"/>
      <c r="J17" s="73"/>
      <c r="K17" s="74"/>
      <c r="L17" s="74"/>
      <c r="M17" s="74"/>
      <c r="N17" s="75"/>
      <c r="O17" s="75"/>
      <c r="P17" s="71"/>
      <c r="Q17" s="71"/>
      <c r="R17" s="133"/>
    </row>
    <row r="18" spans="2:18" ht="15.75" x14ac:dyDescent="0.4">
      <c r="B18" s="106"/>
      <c r="C18" s="78" t="s">
        <v>90</v>
      </c>
      <c r="D18" s="68"/>
      <c r="E18" s="79"/>
      <c r="F18" s="80"/>
      <c r="G18" s="79"/>
      <c r="H18" s="71"/>
      <c r="I18" s="81"/>
      <c r="J18" s="82"/>
      <c r="K18" s="79"/>
      <c r="L18" s="79"/>
      <c r="M18" s="79"/>
      <c r="N18" s="83"/>
      <c r="O18" s="83"/>
      <c r="P18" s="71"/>
      <c r="Q18" s="71"/>
      <c r="R18" s="76"/>
    </row>
    <row r="19" spans="2:18" x14ac:dyDescent="0.4">
      <c r="B19" s="66"/>
      <c r="C19" s="84"/>
      <c r="D19" s="84"/>
      <c r="E19" s="85"/>
      <c r="F19" s="86"/>
      <c r="G19" s="85"/>
      <c r="H19" s="71"/>
      <c r="I19" s="87"/>
      <c r="J19" s="88"/>
      <c r="K19" s="85"/>
      <c r="L19" s="85"/>
      <c r="M19" s="85"/>
      <c r="N19" s="89"/>
      <c r="O19" s="89"/>
      <c r="P19" s="71"/>
      <c r="Q19" s="71"/>
      <c r="R19" s="76"/>
    </row>
    <row r="20" spans="2:18" x14ac:dyDescent="0.4">
      <c r="B20" s="66"/>
      <c r="C20" s="84" t="s">
        <v>91</v>
      </c>
      <c r="D20" s="84"/>
      <c r="E20" s="69"/>
      <c r="F20" s="70"/>
      <c r="G20" s="69"/>
      <c r="H20" s="71"/>
      <c r="I20" s="72"/>
      <c r="J20" s="73"/>
      <c r="K20" s="74"/>
      <c r="L20" s="74"/>
      <c r="M20" s="74"/>
      <c r="N20" s="75"/>
      <c r="O20" s="75"/>
      <c r="P20" s="71"/>
      <c r="Q20" s="71"/>
      <c r="R20" s="76"/>
    </row>
    <row r="21" spans="2:18" x14ac:dyDescent="0.4">
      <c r="B21" s="66"/>
      <c r="C21" s="84" t="s">
        <v>81</v>
      </c>
      <c r="D21" s="84"/>
      <c r="E21" s="134">
        <v>919</v>
      </c>
      <c r="F21" s="90">
        <v>7545</v>
      </c>
      <c r="G21" s="90">
        <v>5947</v>
      </c>
      <c r="H21" s="90">
        <v>73619</v>
      </c>
      <c r="I21" s="90">
        <v>19740</v>
      </c>
      <c r="J21" s="90">
        <v>47001</v>
      </c>
      <c r="K21" s="90">
        <v>2309</v>
      </c>
      <c r="L21" s="90">
        <v>23404</v>
      </c>
      <c r="M21" s="90">
        <v>852</v>
      </c>
      <c r="N21" s="90">
        <v>36785</v>
      </c>
      <c r="O21" s="90">
        <v>273</v>
      </c>
      <c r="P21" s="107">
        <f>SUM(E21:O21)</f>
        <v>218394</v>
      </c>
      <c r="Q21" s="107">
        <v>217133</v>
      </c>
      <c r="R21" s="108">
        <f>P21/Q21-1</f>
        <v>5.8075004720608003E-3</v>
      </c>
    </row>
    <row r="22" spans="2:18" x14ac:dyDescent="0.4">
      <c r="B22" s="66"/>
      <c r="C22" s="84" t="s">
        <v>92</v>
      </c>
      <c r="D22" s="84"/>
      <c r="E22" s="134">
        <v>317937</v>
      </c>
      <c r="F22" s="90">
        <v>9731618.5300751925</v>
      </c>
      <c r="G22" s="90">
        <v>6550027.6199999908</v>
      </c>
      <c r="H22" s="90">
        <v>72672543.249999985</v>
      </c>
      <c r="I22" s="90">
        <v>23487750.979999904</v>
      </c>
      <c r="J22" s="90">
        <v>68276270</v>
      </c>
      <c r="K22" s="90">
        <v>2856479.1871902058</v>
      </c>
      <c r="L22" s="90">
        <v>20689210.566244289</v>
      </c>
      <c r="M22" s="90">
        <v>579542.37</v>
      </c>
      <c r="N22" s="90">
        <v>38055478.770000003</v>
      </c>
      <c r="O22" s="90">
        <v>1726000</v>
      </c>
      <c r="P22" s="107">
        <f>SUM(E22:O22)</f>
        <v>244942858.27350959</v>
      </c>
      <c r="Q22" s="107">
        <v>240388164.06390524</v>
      </c>
      <c r="R22" s="108">
        <f>P22/Q22-1</f>
        <v>1.8947248203091682E-2</v>
      </c>
    </row>
    <row r="23" spans="2:18" ht="14.25" x14ac:dyDescent="0.4">
      <c r="B23" s="66"/>
      <c r="C23" s="84" t="s">
        <v>93</v>
      </c>
      <c r="D23" s="84"/>
      <c r="E23" s="135"/>
      <c r="F23" s="85"/>
      <c r="G23" s="85"/>
      <c r="H23" s="85"/>
      <c r="I23" s="85"/>
      <c r="J23" s="85"/>
      <c r="K23" s="85"/>
      <c r="L23" s="94"/>
      <c r="M23" s="85"/>
      <c r="N23" s="85"/>
      <c r="O23" s="85"/>
      <c r="P23" s="105"/>
      <c r="Q23" s="105"/>
      <c r="R23" s="110"/>
    </row>
    <row r="24" spans="2:18" x14ac:dyDescent="0.4">
      <c r="B24" s="66"/>
      <c r="C24" s="84" t="s">
        <v>81</v>
      </c>
      <c r="D24" s="84"/>
      <c r="E24" s="134">
        <v>0</v>
      </c>
      <c r="F24" s="90">
        <v>1054</v>
      </c>
      <c r="G24" s="90">
        <v>1159</v>
      </c>
      <c r="H24" s="90">
        <v>7593</v>
      </c>
      <c r="I24" s="90">
        <v>3267</v>
      </c>
      <c r="J24" s="90">
        <v>5095</v>
      </c>
      <c r="K24" s="90">
        <v>153</v>
      </c>
      <c r="L24" s="90">
        <v>2385</v>
      </c>
      <c r="M24" s="90">
        <v>4</v>
      </c>
      <c r="N24" s="90">
        <v>4167</v>
      </c>
      <c r="O24" s="90">
        <v>70</v>
      </c>
      <c r="P24" s="107">
        <f>SUM(E24:O24)</f>
        <v>24947</v>
      </c>
      <c r="Q24" s="107">
        <v>24388</v>
      </c>
      <c r="R24" s="108">
        <f>P24/Q24-1</f>
        <v>2.2921108742004259E-2</v>
      </c>
    </row>
    <row r="25" spans="2:18" x14ac:dyDescent="0.4">
      <c r="B25" s="66"/>
      <c r="C25" s="84" t="s">
        <v>92</v>
      </c>
      <c r="D25" s="84"/>
      <c r="E25" s="134">
        <v>0</v>
      </c>
      <c r="F25" s="90">
        <v>3738215.6700000018</v>
      </c>
      <c r="G25" s="90">
        <v>1750472</v>
      </c>
      <c r="H25" s="90">
        <v>6209568.3074193541</v>
      </c>
      <c r="I25" s="90">
        <v>4082621.7099999981</v>
      </c>
      <c r="J25" s="90">
        <v>11644004</v>
      </c>
      <c r="K25" s="90">
        <v>775894.29907207121</v>
      </c>
      <c r="L25" s="90">
        <v>1955514.4851146094</v>
      </c>
      <c r="M25" s="90">
        <v>1774.9300000000003</v>
      </c>
      <c r="N25" s="90">
        <v>6624837</v>
      </c>
      <c r="O25" s="90">
        <v>2707000</v>
      </c>
      <c r="P25" s="107">
        <f>SUM(E25:O25)</f>
        <v>39489902.401606038</v>
      </c>
      <c r="Q25" s="107">
        <v>40558484.176931553</v>
      </c>
      <c r="R25" s="108">
        <f>P25/Q25-1</f>
        <v>-2.6346689157907277E-2</v>
      </c>
    </row>
    <row r="26" spans="2:18" x14ac:dyDescent="0.4">
      <c r="B26" s="66"/>
      <c r="C26" s="84" t="s">
        <v>94</v>
      </c>
      <c r="D26" s="84"/>
      <c r="E26" s="136"/>
      <c r="F26" s="70"/>
      <c r="G26" s="69"/>
      <c r="H26" s="71"/>
      <c r="I26" s="72"/>
      <c r="J26" s="73"/>
      <c r="K26" s="74"/>
      <c r="L26" s="74"/>
      <c r="M26" s="74"/>
      <c r="N26" s="75"/>
      <c r="O26" s="75"/>
      <c r="P26" s="105"/>
      <c r="Q26" s="105"/>
      <c r="R26" s="110"/>
    </row>
    <row r="27" spans="2:18" x14ac:dyDescent="0.4">
      <c r="B27" s="66"/>
      <c r="C27" s="84" t="s">
        <v>81</v>
      </c>
      <c r="D27" s="84"/>
      <c r="E27" s="134">
        <v>0</v>
      </c>
      <c r="F27" s="90">
        <v>6</v>
      </c>
      <c r="G27" s="90">
        <v>26</v>
      </c>
      <c r="H27" s="90">
        <v>89</v>
      </c>
      <c r="I27" s="90">
        <v>20</v>
      </c>
      <c r="J27" s="90">
        <v>54</v>
      </c>
      <c r="K27" s="90">
        <v>5</v>
      </c>
      <c r="L27" s="90">
        <v>33</v>
      </c>
      <c r="M27" s="90">
        <v>2</v>
      </c>
      <c r="N27" s="90">
        <v>61</v>
      </c>
      <c r="O27" s="90">
        <v>0</v>
      </c>
      <c r="P27" s="107">
        <f>SUM(E27:O27)</f>
        <v>296</v>
      </c>
      <c r="Q27" s="107">
        <v>1753</v>
      </c>
      <c r="R27" s="108">
        <f>P27/Q27-1</f>
        <v>-0.83114660581859667</v>
      </c>
    </row>
    <row r="28" spans="2:18" x14ac:dyDescent="0.4">
      <c r="B28" s="66"/>
      <c r="C28" s="84" t="s">
        <v>92</v>
      </c>
      <c r="D28" s="84"/>
      <c r="E28" s="134">
        <v>0</v>
      </c>
      <c r="F28" s="90">
        <v>6135.48</v>
      </c>
      <c r="G28" s="90">
        <v>26970.769999999997</v>
      </c>
      <c r="H28" s="90">
        <v>235645.21999999997</v>
      </c>
      <c r="I28" s="90">
        <v>39529.859999999993</v>
      </c>
      <c r="J28" s="90">
        <v>112095</v>
      </c>
      <c r="K28" s="90">
        <v>148826.97</v>
      </c>
      <c r="L28" s="90">
        <v>36479.453615912425</v>
      </c>
      <c r="M28" s="90">
        <v>1076.4000000000001</v>
      </c>
      <c r="N28" s="90">
        <v>53165</v>
      </c>
      <c r="O28" s="111">
        <v>0</v>
      </c>
      <c r="P28" s="107">
        <f>SUM(E28:O28)</f>
        <v>659924.15361591242</v>
      </c>
      <c r="Q28" s="107">
        <v>4866618.2288232408</v>
      </c>
      <c r="R28" s="108">
        <f>P28/Q28-1</f>
        <v>-0.86439779687105567</v>
      </c>
    </row>
    <row r="29" spans="2:18" ht="14.25" x14ac:dyDescent="0.4">
      <c r="B29" s="66"/>
      <c r="C29" s="84" t="s">
        <v>95</v>
      </c>
      <c r="D29" s="84"/>
      <c r="E29" s="135"/>
      <c r="F29" s="85"/>
      <c r="G29" s="85"/>
      <c r="H29" s="85"/>
      <c r="I29" s="85"/>
      <c r="J29" s="85"/>
      <c r="K29" s="85"/>
      <c r="L29" s="94"/>
      <c r="M29" s="85"/>
      <c r="N29" s="85"/>
      <c r="O29" s="85"/>
      <c r="P29" s="105"/>
      <c r="Q29" s="105"/>
      <c r="R29" s="110"/>
    </row>
    <row r="30" spans="2:18" x14ac:dyDescent="0.4">
      <c r="B30" s="66"/>
      <c r="C30" s="84" t="s">
        <v>81</v>
      </c>
      <c r="D30" s="84"/>
      <c r="E30" s="134">
        <v>-187</v>
      </c>
      <c r="F30" s="90">
        <v>344</v>
      </c>
      <c r="G30" s="90">
        <v>254</v>
      </c>
      <c r="H30" s="90">
        <v>633</v>
      </c>
      <c r="I30" s="90">
        <v>1434</v>
      </c>
      <c r="J30" s="90">
        <v>3375</v>
      </c>
      <c r="K30" s="90">
        <v>171</v>
      </c>
      <c r="L30" s="90">
        <v>1125</v>
      </c>
      <c r="M30" s="90">
        <v>83</v>
      </c>
      <c r="N30" s="90">
        <v>2456</v>
      </c>
      <c r="O30" s="90">
        <v>12</v>
      </c>
      <c r="P30" s="107">
        <f>SUM(E30:O30)</f>
        <v>9700</v>
      </c>
      <c r="Q30" s="107">
        <v>14222</v>
      </c>
      <c r="R30" s="108">
        <f>P30/Q30-1</f>
        <v>-0.31795809309520462</v>
      </c>
    </row>
    <row r="31" spans="2:18" x14ac:dyDescent="0.4">
      <c r="B31" s="66"/>
      <c r="C31" s="84" t="s">
        <v>92</v>
      </c>
      <c r="D31" s="84"/>
      <c r="E31" s="134">
        <v>-55815.479999999952</v>
      </c>
      <c r="F31" s="90">
        <v>2715858.844573007</v>
      </c>
      <c r="G31" s="90">
        <v>330138.73000000045</v>
      </c>
      <c r="H31" s="90">
        <v>5055789.370000001</v>
      </c>
      <c r="I31" s="90">
        <v>1806622.9300000039</v>
      </c>
      <c r="J31" s="90">
        <v>4788878</v>
      </c>
      <c r="K31" s="90">
        <v>1273241.6099999999</v>
      </c>
      <c r="L31" s="90">
        <v>1035227.2309763603</v>
      </c>
      <c r="M31" s="90">
        <v>40328.200000000004</v>
      </c>
      <c r="N31" s="90">
        <v>2174151</v>
      </c>
      <c r="O31" s="111">
        <v>0</v>
      </c>
      <c r="P31" s="107">
        <f>SUM(E31:O31)</f>
        <v>19164420.435549371</v>
      </c>
      <c r="Q31" s="107">
        <v>19310563.674162786</v>
      </c>
      <c r="R31" s="108">
        <f>P31/Q31-1</f>
        <v>-7.5680462299996254E-3</v>
      </c>
    </row>
    <row r="32" spans="2:18" x14ac:dyDescent="0.4">
      <c r="B32" s="66"/>
      <c r="C32" s="84" t="s">
        <v>96</v>
      </c>
      <c r="D32" s="84"/>
      <c r="E32" s="136"/>
      <c r="F32" s="70"/>
      <c r="G32" s="69"/>
      <c r="H32" s="71"/>
      <c r="I32" s="72"/>
      <c r="J32" s="73"/>
      <c r="K32" s="74"/>
      <c r="L32" s="74"/>
      <c r="M32" s="74"/>
      <c r="N32" s="75"/>
      <c r="O32" s="75"/>
      <c r="P32" s="105"/>
      <c r="Q32" s="105"/>
      <c r="R32" s="110"/>
    </row>
    <row r="33" spans="2:18" x14ac:dyDescent="0.4">
      <c r="B33" s="66"/>
      <c r="C33" s="84" t="s">
        <v>81</v>
      </c>
      <c r="D33" s="84"/>
      <c r="E33" s="134">
        <v>0</v>
      </c>
      <c r="F33" s="90">
        <v>624</v>
      </c>
      <c r="G33" s="90">
        <v>487</v>
      </c>
      <c r="H33" s="90">
        <v>5407</v>
      </c>
      <c r="I33" s="90">
        <v>817</v>
      </c>
      <c r="J33" s="90">
        <v>1030</v>
      </c>
      <c r="K33" s="90">
        <v>0</v>
      </c>
      <c r="L33" s="90">
        <v>966</v>
      </c>
      <c r="M33" s="90">
        <v>21</v>
      </c>
      <c r="N33" s="90">
        <v>1160</v>
      </c>
      <c r="O33" s="90">
        <v>0</v>
      </c>
      <c r="P33" s="107">
        <f>SUM(E33:O33)</f>
        <v>10512</v>
      </c>
      <c r="Q33" s="107">
        <v>6769</v>
      </c>
      <c r="R33" s="108">
        <f>P33/Q33-1</f>
        <v>0.55296203279657252</v>
      </c>
    </row>
    <row r="34" spans="2:18" x14ac:dyDescent="0.4">
      <c r="B34" s="66"/>
      <c r="C34" s="84" t="s">
        <v>92</v>
      </c>
      <c r="D34" s="84"/>
      <c r="E34" s="134">
        <v>0</v>
      </c>
      <c r="F34" s="90">
        <v>552749.82781086781</v>
      </c>
      <c r="G34" s="90">
        <v>275506.49000000022</v>
      </c>
      <c r="H34" s="90">
        <v>-2321665.9125806689</v>
      </c>
      <c r="I34" s="90">
        <v>680400.63000000012</v>
      </c>
      <c r="J34" s="90">
        <v>2930775</v>
      </c>
      <c r="K34" s="90">
        <v>0</v>
      </c>
      <c r="L34" s="90">
        <v>573917.84409369831</v>
      </c>
      <c r="M34" s="90">
        <v>22709.945571100034</v>
      </c>
      <c r="N34" s="90">
        <v>2329404.6600000039</v>
      </c>
      <c r="O34" s="90">
        <v>0</v>
      </c>
      <c r="P34" s="107">
        <f>SUM(E34:O34)</f>
        <v>5043798.4848950002</v>
      </c>
      <c r="Q34" s="107">
        <v>8737807.376154663</v>
      </c>
      <c r="R34" s="108">
        <f>P34/Q34-1</f>
        <v>-0.42276153870598632</v>
      </c>
    </row>
    <row r="35" spans="2:18" ht="14.25" x14ac:dyDescent="0.4">
      <c r="B35" s="66"/>
      <c r="C35" s="84" t="s">
        <v>97</v>
      </c>
      <c r="D35" s="84"/>
      <c r="E35" s="135"/>
      <c r="F35" s="85"/>
      <c r="G35" s="85"/>
      <c r="H35" s="85"/>
      <c r="I35" s="85"/>
      <c r="J35" s="85"/>
      <c r="K35" s="85"/>
      <c r="L35" s="94"/>
      <c r="M35" s="85"/>
      <c r="N35" s="85"/>
      <c r="O35" s="85"/>
      <c r="P35" s="105"/>
      <c r="Q35" s="105"/>
      <c r="R35" s="110"/>
    </row>
    <row r="36" spans="2:18" x14ac:dyDescent="0.4">
      <c r="B36" s="66"/>
      <c r="C36" s="84" t="s">
        <v>81</v>
      </c>
      <c r="D36" s="84"/>
      <c r="E36" s="134">
        <v>732</v>
      </c>
      <c r="F36" s="90">
        <v>7625</v>
      </c>
      <c r="G36" s="90">
        <v>6339</v>
      </c>
      <c r="H36" s="90">
        <v>75083</v>
      </c>
      <c r="I36" s="90">
        <v>20736</v>
      </c>
      <c r="J36" s="90">
        <v>47637</v>
      </c>
      <c r="K36" s="90">
        <v>2286</v>
      </c>
      <c r="L36" s="90">
        <v>23665</v>
      </c>
      <c r="M36" s="90">
        <v>750</v>
      </c>
      <c r="N36" s="90">
        <v>37275</v>
      </c>
      <c r="O36" s="90">
        <v>331</v>
      </c>
      <c r="P36" s="107">
        <f>SUM(E36:O36)</f>
        <v>222459</v>
      </c>
      <c r="Q36" s="107">
        <v>218777</v>
      </c>
      <c r="R36" s="108">
        <f>P36/Q36-1</f>
        <v>1.6829922706683043E-2</v>
      </c>
    </row>
    <row r="37" spans="2:18" x14ac:dyDescent="0.4">
      <c r="B37" s="66"/>
      <c r="C37" s="84" t="s">
        <v>92</v>
      </c>
      <c r="D37" s="84"/>
      <c r="E37" s="134">
        <v>262121.52000000005</v>
      </c>
      <c r="F37" s="90">
        <v>10195090.047691319</v>
      </c>
      <c r="G37" s="90">
        <v>7667883.6299999906</v>
      </c>
      <c r="H37" s="90">
        <v>75912342.88000001</v>
      </c>
      <c r="I37" s="90">
        <v>25043819.269999899</v>
      </c>
      <c r="J37" s="90">
        <v>72088526</v>
      </c>
      <c r="K37" s="90">
        <v>2210304.9062622772</v>
      </c>
      <c r="L37" s="90">
        <v>20999100.52267291</v>
      </c>
      <c r="M37" s="90">
        <v>517202.75442890002</v>
      </c>
      <c r="N37" s="90">
        <v>40123595.109999999</v>
      </c>
      <c r="O37" s="90">
        <v>4433000</v>
      </c>
      <c r="P37" s="107">
        <f>SUM(E37:O37)</f>
        <v>259452986.64105529</v>
      </c>
      <c r="Q37" s="107">
        <v>248031658.96169606</v>
      </c>
      <c r="R37" s="108">
        <f>P37/Q37-1</f>
        <v>4.6047862305848009E-2</v>
      </c>
    </row>
    <row r="38" spans="2:18" x14ac:dyDescent="0.4">
      <c r="B38" s="66"/>
      <c r="C38" s="128"/>
      <c r="D38" s="68"/>
      <c r="E38" s="137"/>
      <c r="F38" s="86"/>
      <c r="G38" s="130"/>
      <c r="H38" s="71"/>
      <c r="I38" s="87"/>
      <c r="J38" s="88"/>
      <c r="K38" s="71"/>
      <c r="L38" s="85"/>
      <c r="M38" s="85"/>
      <c r="N38" s="89"/>
      <c r="O38" s="89"/>
      <c r="P38" s="105"/>
      <c r="Q38" s="105"/>
      <c r="R38" s="110"/>
    </row>
    <row r="39" spans="2:18" ht="15.75" x14ac:dyDescent="0.4">
      <c r="B39" s="66"/>
      <c r="C39" s="78" t="s">
        <v>98</v>
      </c>
      <c r="D39" s="68"/>
      <c r="E39" s="137"/>
      <c r="F39" s="86"/>
      <c r="G39" s="130"/>
      <c r="H39" s="71"/>
      <c r="I39" s="87"/>
      <c r="J39" s="88"/>
      <c r="K39" s="71"/>
      <c r="L39" s="85"/>
      <c r="M39" s="85"/>
      <c r="N39" s="89"/>
      <c r="O39" s="89"/>
      <c r="P39" s="105"/>
      <c r="Q39" s="105"/>
      <c r="R39" s="110"/>
    </row>
    <row r="40" spans="2:18" x14ac:dyDescent="0.4">
      <c r="B40" s="66"/>
      <c r="C40" s="128"/>
      <c r="D40" s="68"/>
      <c r="E40" s="137"/>
      <c r="F40" s="86"/>
      <c r="G40" s="130"/>
      <c r="H40" s="71"/>
      <c r="I40" s="87"/>
      <c r="J40" s="88"/>
      <c r="K40" s="71"/>
      <c r="L40" s="85"/>
      <c r="M40" s="85"/>
      <c r="N40" s="89"/>
      <c r="O40" s="89"/>
      <c r="P40" s="105"/>
      <c r="Q40" s="105"/>
      <c r="R40" s="110"/>
    </row>
    <row r="41" spans="2:18" x14ac:dyDescent="0.4">
      <c r="B41" s="66"/>
      <c r="C41" s="84" t="s">
        <v>91</v>
      </c>
      <c r="D41" s="84"/>
      <c r="E41" s="136"/>
      <c r="F41" s="70"/>
      <c r="G41" s="69"/>
      <c r="H41" s="71"/>
      <c r="I41" s="72"/>
      <c r="J41" s="73"/>
      <c r="K41" s="74"/>
      <c r="L41" s="74"/>
      <c r="M41" s="74"/>
      <c r="N41" s="75"/>
      <c r="O41" s="75"/>
      <c r="P41" s="105"/>
      <c r="Q41" s="105"/>
      <c r="R41" s="110"/>
    </row>
    <row r="42" spans="2:18" x14ac:dyDescent="0.4">
      <c r="B42" s="66"/>
      <c r="C42" s="84" t="s">
        <v>99</v>
      </c>
      <c r="D42" s="84"/>
      <c r="E42" s="134">
        <v>0</v>
      </c>
      <c r="F42" s="90">
        <v>48</v>
      </c>
      <c r="G42" s="90">
        <v>27</v>
      </c>
      <c r="H42" s="90">
        <v>68</v>
      </c>
      <c r="I42" s="90">
        <v>11</v>
      </c>
      <c r="J42" s="90">
        <v>145</v>
      </c>
      <c r="K42" s="90">
        <v>61</v>
      </c>
      <c r="L42" s="90">
        <v>406</v>
      </c>
      <c r="M42" s="90">
        <v>0</v>
      </c>
      <c r="N42" s="90">
        <v>67</v>
      </c>
      <c r="O42" s="90">
        <v>559</v>
      </c>
      <c r="P42" s="107">
        <f>SUM(E42:O42)</f>
        <v>1392</v>
      </c>
      <c r="Q42" s="107">
        <v>759</v>
      </c>
      <c r="R42" s="108">
        <f>P42/Q42-1</f>
        <v>0.83399209486166015</v>
      </c>
    </row>
    <row r="43" spans="2:18" x14ac:dyDescent="0.4">
      <c r="B43" s="66"/>
      <c r="C43" s="84" t="s">
        <v>92</v>
      </c>
      <c r="D43" s="84"/>
      <c r="E43" s="134">
        <v>0</v>
      </c>
      <c r="F43" s="90">
        <v>2414356.6785311801</v>
      </c>
      <c r="G43" s="90">
        <v>404796.64</v>
      </c>
      <c r="H43" s="90">
        <v>7205520.2600000016</v>
      </c>
      <c r="I43" s="90">
        <v>40839.629999999888</v>
      </c>
      <c r="J43" s="90">
        <v>5695595</v>
      </c>
      <c r="K43" s="90">
        <v>7930806.4399999985</v>
      </c>
      <c r="L43" s="90">
        <v>1090827.49</v>
      </c>
      <c r="M43" s="90">
        <v>0</v>
      </c>
      <c r="N43" s="90">
        <v>2498092.5799999996</v>
      </c>
      <c r="O43" s="90">
        <v>2599000</v>
      </c>
      <c r="P43" s="107">
        <f>SUM(E43:O43)</f>
        <v>29879834.718531176</v>
      </c>
      <c r="Q43" s="107">
        <v>27142192.681708906</v>
      </c>
      <c r="R43" s="108">
        <f>P43/Q43-1</f>
        <v>0.10086296523372495</v>
      </c>
    </row>
    <row r="44" spans="2:18" ht="14.25" x14ac:dyDescent="0.4">
      <c r="B44" s="66"/>
      <c r="C44" s="84" t="s">
        <v>100</v>
      </c>
      <c r="D44" s="84"/>
      <c r="E44" s="135"/>
      <c r="F44" s="85"/>
      <c r="G44" s="85"/>
      <c r="H44" s="85"/>
      <c r="I44" s="85"/>
      <c r="J44" s="85"/>
      <c r="K44" s="85"/>
      <c r="L44" s="94"/>
      <c r="M44" s="85"/>
      <c r="N44" s="85"/>
      <c r="O44" s="85"/>
      <c r="P44" s="105"/>
      <c r="Q44" s="105"/>
      <c r="R44" s="110"/>
    </row>
    <row r="45" spans="2:18" x14ac:dyDescent="0.4">
      <c r="B45" s="66"/>
      <c r="C45" s="84" t="s">
        <v>99</v>
      </c>
      <c r="D45" s="84"/>
      <c r="E45" s="134">
        <v>0</v>
      </c>
      <c r="F45" s="90">
        <v>50</v>
      </c>
      <c r="G45" s="90">
        <v>27</v>
      </c>
      <c r="H45" s="90">
        <v>64</v>
      </c>
      <c r="I45" s="90">
        <v>11</v>
      </c>
      <c r="J45" s="90">
        <v>149</v>
      </c>
      <c r="K45" s="90">
        <v>57</v>
      </c>
      <c r="L45" s="90">
        <v>437</v>
      </c>
      <c r="M45" s="90">
        <v>0</v>
      </c>
      <c r="N45" s="90">
        <v>82</v>
      </c>
      <c r="O45" s="90">
        <v>1300</v>
      </c>
      <c r="P45" s="107">
        <f>SUM(E45:O45)</f>
        <v>2177</v>
      </c>
      <c r="Q45" s="107">
        <v>1392</v>
      </c>
      <c r="R45" s="108">
        <f>P45/Q45-1</f>
        <v>0.56393678160919536</v>
      </c>
    </row>
    <row r="46" spans="2:18" x14ac:dyDescent="0.4">
      <c r="B46" s="66"/>
      <c r="C46" s="84" t="s">
        <v>92</v>
      </c>
      <c r="D46" s="84"/>
      <c r="E46" s="134">
        <v>0</v>
      </c>
      <c r="F46" s="90">
        <v>2418797.9454357787</v>
      </c>
      <c r="G46" s="90">
        <v>471676</v>
      </c>
      <c r="H46" s="90">
        <v>7102533.2800000012</v>
      </c>
      <c r="I46" s="90">
        <v>44861</v>
      </c>
      <c r="J46" s="90">
        <v>5990806</v>
      </c>
      <c r="K46" s="90">
        <v>8337604.3699999992</v>
      </c>
      <c r="L46" s="90">
        <v>1121442.21</v>
      </c>
      <c r="M46" s="90">
        <v>0</v>
      </c>
      <c r="N46" s="90">
        <v>37566949.700000003</v>
      </c>
      <c r="O46" s="90">
        <v>6553000</v>
      </c>
      <c r="P46" s="107">
        <f>SUM(E46:O46)</f>
        <v>69607670.50543578</v>
      </c>
      <c r="Q46" s="107">
        <v>29624828.898531176</v>
      </c>
      <c r="R46" s="108">
        <f>P46/Q46-1</f>
        <v>1.3496395791466322</v>
      </c>
    </row>
    <row r="47" spans="2:18" x14ac:dyDescent="0.4">
      <c r="B47" s="106"/>
      <c r="C47" s="67"/>
      <c r="D47" s="68"/>
      <c r="E47" s="131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</row>
    <row r="48" spans="2:18" x14ac:dyDescent="0.4">
      <c r="B48" s="132"/>
      <c r="C48" s="132"/>
      <c r="D48" s="132"/>
      <c r="E48" s="132"/>
    </row>
    <row r="50" spans="2:11" ht="14.25" x14ac:dyDescent="0.45">
      <c r="B50" s="458"/>
      <c r="C50" s="419"/>
      <c r="D50" s="439"/>
      <c r="E50" s="439"/>
      <c r="F50" s="439"/>
      <c r="G50" s="439"/>
      <c r="H50" s="425"/>
      <c r="I50" s="3"/>
      <c r="J50" s="101"/>
      <c r="K50" s="101"/>
    </row>
    <row r="51" spans="2:11" ht="14.25" x14ac:dyDescent="0.45">
      <c r="B51" s="102"/>
      <c r="C51" s="60"/>
      <c r="D51" s="60"/>
      <c r="E51" s="60"/>
      <c r="F51" s="60"/>
      <c r="G51" s="60"/>
      <c r="H51" s="425"/>
      <c r="I51" s="101"/>
      <c r="J51" s="101"/>
      <c r="K51" s="101"/>
    </row>
    <row r="52" spans="2:11" s="101" customFormat="1" ht="14.25" x14ac:dyDescent="0.45">
      <c r="C52" s="440"/>
      <c r="D52" s="440"/>
      <c r="E52" s="440"/>
      <c r="F52" s="440"/>
      <c r="G52" s="440"/>
      <c r="H52" s="425"/>
    </row>
    <row r="53" spans="2:11" s="101" customFormat="1" ht="14.25" x14ac:dyDescent="0.45">
      <c r="G53" s="463"/>
      <c r="H53" s="463"/>
      <c r="I53" s="463"/>
      <c r="J53" s="440"/>
    </row>
    <row r="54" spans="2:11" s="101" customFormat="1" x14ac:dyDescent="0.4">
      <c r="G54" s="464"/>
      <c r="H54" s="464"/>
      <c r="I54" s="464"/>
    </row>
    <row r="55" spans="2:11" s="101" customFormat="1" x14ac:dyDescent="0.4">
      <c r="G55" s="464"/>
      <c r="H55" s="464"/>
      <c r="I55" s="464"/>
    </row>
    <row r="56" spans="2:11" s="101" customFormat="1" x14ac:dyDescent="0.4">
      <c r="G56" s="464"/>
      <c r="H56" s="464"/>
      <c r="I56" s="464"/>
    </row>
    <row r="57" spans="2:11" s="101" customFormat="1" x14ac:dyDescent="0.4">
      <c r="G57" s="464"/>
      <c r="H57" s="464"/>
      <c r="I57" s="464"/>
      <c r="K57" s="464"/>
    </row>
    <row r="58" spans="2:11" s="101" customFormat="1" x14ac:dyDescent="0.4">
      <c r="G58" s="464"/>
      <c r="H58" s="464"/>
      <c r="I58" s="464"/>
    </row>
    <row r="59" spans="2:11" s="101" customFormat="1" x14ac:dyDescent="0.4">
      <c r="G59" s="464"/>
      <c r="H59" s="464"/>
      <c r="I59" s="464"/>
    </row>
    <row r="60" spans="2:11" s="101" customFormat="1" x14ac:dyDescent="0.4">
      <c r="G60" s="464"/>
      <c r="H60" s="464"/>
      <c r="I60" s="464"/>
    </row>
    <row r="61" spans="2:11" s="101" customFormat="1" x14ac:dyDescent="0.4">
      <c r="G61" s="464"/>
      <c r="H61" s="464"/>
      <c r="I61" s="464"/>
    </row>
    <row r="62" spans="2:11" s="101" customFormat="1" x14ac:dyDescent="0.4">
      <c r="G62" s="464"/>
      <c r="H62" s="464"/>
      <c r="I62" s="464"/>
    </row>
    <row r="63" spans="2:11" s="101" customFormat="1" x14ac:dyDescent="0.4"/>
    <row r="64" spans="2:11" s="101" customFormat="1" x14ac:dyDescent="0.4"/>
    <row r="65" s="101" customFormat="1" x14ac:dyDescent="0.4"/>
    <row r="66" s="101" customFormat="1" x14ac:dyDescent="0.4"/>
    <row r="67" s="101" customFormat="1" x14ac:dyDescent="0.4"/>
    <row r="68" s="101" customFormat="1" x14ac:dyDescent="0.4"/>
    <row r="69" s="101" customFormat="1" x14ac:dyDescent="0.4"/>
    <row r="70" s="101" customFormat="1" x14ac:dyDescent="0.4"/>
    <row r="71" s="101" customFormat="1" x14ac:dyDescent="0.4"/>
    <row r="72" s="101" customFormat="1" x14ac:dyDescent="0.4"/>
    <row r="73" s="101" customFormat="1" x14ac:dyDescent="0.4"/>
    <row r="74" s="101" customFormat="1" x14ac:dyDescent="0.4"/>
    <row r="75" s="101" customFormat="1" x14ac:dyDescent="0.4"/>
    <row r="76" s="101" customFormat="1" x14ac:dyDescent="0.4"/>
    <row r="77" s="101" customFormat="1" x14ac:dyDescent="0.4"/>
    <row r="78" s="101" customFormat="1" x14ac:dyDescent="0.4"/>
    <row r="79" s="101" customFormat="1" x14ac:dyDescent="0.4"/>
    <row r="80" s="101" customFormat="1" x14ac:dyDescent="0.4"/>
    <row r="81" s="101" customFormat="1" x14ac:dyDescent="0.4"/>
    <row r="82" s="101" customFormat="1" x14ac:dyDescent="0.4"/>
    <row r="83" s="101" customFormat="1" x14ac:dyDescent="0.4"/>
    <row r="84" s="101" customFormat="1" x14ac:dyDescent="0.4"/>
    <row r="85" s="101" customFormat="1" x14ac:dyDescent="0.4"/>
    <row r="86" s="101" customFormat="1" x14ac:dyDescent="0.4"/>
    <row r="87" s="101" customFormat="1" x14ac:dyDescent="0.4"/>
    <row r="88" s="101" customFormat="1" x14ac:dyDescent="0.4"/>
    <row r="89" s="101" customFormat="1" x14ac:dyDescent="0.4"/>
    <row r="90" s="101" customFormat="1" x14ac:dyDescent="0.4"/>
    <row r="91" s="101" customFormat="1" x14ac:dyDescent="0.4"/>
    <row r="92" s="101" customFormat="1" x14ac:dyDescent="0.4"/>
    <row r="93" s="101" customFormat="1" x14ac:dyDescent="0.4"/>
    <row r="94" s="101" customFormat="1" x14ac:dyDescent="0.4"/>
    <row r="95" s="101" customFormat="1" x14ac:dyDescent="0.4"/>
    <row r="96" s="101" customFormat="1" x14ac:dyDescent="0.4"/>
    <row r="97" s="101" customFormat="1" x14ac:dyDescent="0.4"/>
    <row r="98" s="101" customFormat="1" x14ac:dyDescent="0.4"/>
    <row r="99" s="101" customFormat="1" x14ac:dyDescent="0.4"/>
    <row r="100" s="101" customFormat="1" x14ac:dyDescent="0.4"/>
    <row r="101" s="101" customFormat="1" x14ac:dyDescent="0.4"/>
    <row r="102" s="101" customFormat="1" x14ac:dyDescent="0.4"/>
    <row r="103" s="101" customFormat="1" x14ac:dyDescent="0.4"/>
    <row r="104" s="101" customFormat="1" x14ac:dyDescent="0.4"/>
    <row r="105" s="101" customFormat="1" x14ac:dyDescent="0.4"/>
    <row r="106" s="101" customFormat="1" x14ac:dyDescent="0.4"/>
    <row r="107" s="101" customFormat="1" x14ac:dyDescent="0.4"/>
    <row r="108" s="101" customFormat="1" x14ac:dyDescent="0.4"/>
    <row r="109" s="101" customFormat="1" x14ac:dyDescent="0.4"/>
    <row r="110" s="101" customFormat="1" x14ac:dyDescent="0.4"/>
    <row r="111" s="101" customFormat="1" x14ac:dyDescent="0.4"/>
    <row r="112" s="101" customFormat="1" x14ac:dyDescent="0.4"/>
    <row r="113" s="101" customFormat="1" x14ac:dyDescent="0.4"/>
    <row r="114" s="101" customFormat="1" x14ac:dyDescent="0.4"/>
    <row r="115" s="101" customFormat="1" x14ac:dyDescent="0.4"/>
    <row r="116" s="101" customFormat="1" x14ac:dyDescent="0.4"/>
    <row r="117" s="101" customFormat="1" x14ac:dyDescent="0.4"/>
    <row r="118" s="101" customFormat="1" x14ac:dyDescent="0.4"/>
    <row r="119" s="101" customFormat="1" x14ac:dyDescent="0.4"/>
    <row r="120" s="101" customFormat="1" x14ac:dyDescent="0.4"/>
    <row r="121" s="101" customFormat="1" x14ac:dyDescent="0.4"/>
    <row r="122" s="101" customFormat="1" x14ac:dyDescent="0.4"/>
    <row r="123" s="101" customFormat="1" x14ac:dyDescent="0.4"/>
    <row r="124" s="101" customFormat="1" x14ac:dyDescent="0.4"/>
    <row r="125" s="101" customFormat="1" x14ac:dyDescent="0.4"/>
    <row r="126" s="101" customFormat="1" x14ac:dyDescent="0.4"/>
    <row r="127" s="101" customFormat="1" x14ac:dyDescent="0.4"/>
    <row r="128" s="101" customFormat="1" x14ac:dyDescent="0.4"/>
    <row r="129" s="101" customFormat="1" x14ac:dyDescent="0.4"/>
    <row r="130" s="101" customFormat="1" x14ac:dyDescent="0.4"/>
    <row r="131" s="101" customFormat="1" x14ac:dyDescent="0.4"/>
    <row r="132" s="101" customFormat="1" x14ac:dyDescent="0.4"/>
    <row r="133" s="101" customFormat="1" x14ac:dyDescent="0.4"/>
    <row r="134" s="101" customFormat="1" x14ac:dyDescent="0.4"/>
    <row r="135" s="101" customFormat="1" x14ac:dyDescent="0.4"/>
    <row r="136" s="101" customFormat="1" x14ac:dyDescent="0.4"/>
    <row r="137" s="101" customFormat="1" x14ac:dyDescent="0.4"/>
    <row r="138" s="101" customFormat="1" x14ac:dyDescent="0.4"/>
    <row r="139" s="101" customFormat="1" x14ac:dyDescent="0.4"/>
  </sheetData>
  <mergeCells count="3">
    <mergeCell ref="B10:D10"/>
    <mergeCell ref="B12:D12"/>
    <mergeCell ref="B16:D16"/>
  </mergeCells>
  <pageMargins left="0.15748031496062992" right="0.15748031496062992" top="0.74803149606299213" bottom="0.74803149606299213" header="0.31496062992125984" footer="0.31496062992125984"/>
  <pageSetup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27BF0-4BDF-4727-8646-917B03838CB8}">
  <sheetPr>
    <tabColor rgb="FF00B050"/>
  </sheetPr>
  <dimension ref="B6:Q63"/>
  <sheetViews>
    <sheetView workbookViewId="0">
      <selection activeCell="C7" sqref="C7"/>
    </sheetView>
  </sheetViews>
  <sheetFormatPr defaultColWidth="0.1328125" defaultRowHeight="13.15" x14ac:dyDescent="0.35"/>
  <cols>
    <col min="1" max="1" width="5.59765625" style="452" customWidth="1"/>
    <col min="2" max="2" width="3.1328125" style="452" customWidth="1"/>
    <col min="3" max="3" width="53.3984375" style="452" customWidth="1"/>
    <col min="4" max="4" width="8.3984375" style="452" customWidth="1"/>
    <col min="5" max="5" width="13.3984375" style="452" bestFit="1" customWidth="1"/>
    <col min="6" max="6" width="11.86328125" style="452" customWidth="1"/>
    <col min="7" max="7" width="12.1328125" style="452" customWidth="1"/>
    <col min="8" max="8" width="10.59765625" style="452" customWidth="1"/>
    <col min="9" max="9" width="10.86328125" style="452" bestFit="1" customWidth="1"/>
    <col min="10" max="10" width="11.73046875" style="452" bestFit="1" customWidth="1"/>
    <col min="11" max="11" width="12.1328125" style="452" bestFit="1" customWidth="1"/>
    <col min="12" max="12" width="10.73046875" style="452" bestFit="1" customWidth="1"/>
    <col min="13" max="13" width="11.3984375" style="452" bestFit="1" customWidth="1"/>
    <col min="14" max="14" width="11.3984375" style="452" customWidth="1"/>
    <col min="15" max="15" width="11.265625" style="452" customWidth="1"/>
    <col min="16" max="16" width="11.59765625" style="452" customWidth="1"/>
    <col min="17" max="17" width="10.3984375" style="452" bestFit="1" customWidth="1"/>
    <col min="18" max="250" width="9.1328125" style="452" customWidth="1"/>
    <col min="251" max="251" width="9.86328125" style="452" customWidth="1"/>
    <col min="252" max="252" width="3.1328125" style="452" customWidth="1"/>
    <col min="253" max="256" width="0.1328125" style="452"/>
    <col min="257" max="257" width="5.59765625" style="452" customWidth="1"/>
    <col min="258" max="258" width="3.1328125" style="452" customWidth="1"/>
    <col min="259" max="259" width="53.3984375" style="452" customWidth="1"/>
    <col min="260" max="260" width="8.3984375" style="452" customWidth="1"/>
    <col min="261" max="261" width="13.3984375" style="452" bestFit="1" customWidth="1"/>
    <col min="262" max="262" width="11.86328125" style="452" customWidth="1"/>
    <col min="263" max="263" width="12.1328125" style="452" customWidth="1"/>
    <col min="264" max="264" width="10.59765625" style="452" customWidth="1"/>
    <col min="265" max="265" width="10.86328125" style="452" bestFit="1" customWidth="1"/>
    <col min="266" max="266" width="11.73046875" style="452" bestFit="1" customWidth="1"/>
    <col min="267" max="267" width="12.1328125" style="452" bestFit="1" customWidth="1"/>
    <col min="268" max="268" width="10.73046875" style="452" bestFit="1" customWidth="1"/>
    <col min="269" max="269" width="11.3984375" style="452" bestFit="1" customWidth="1"/>
    <col min="270" max="270" width="11.3984375" style="452" customWidth="1"/>
    <col min="271" max="271" width="11.265625" style="452" customWidth="1"/>
    <col min="272" max="272" width="11.59765625" style="452" customWidth="1"/>
    <col min="273" max="273" width="10.3984375" style="452" bestFit="1" customWidth="1"/>
    <col min="274" max="506" width="9.1328125" style="452" customWidth="1"/>
    <col min="507" max="507" width="9.86328125" style="452" customWidth="1"/>
    <col min="508" max="508" width="3.1328125" style="452" customWidth="1"/>
    <col min="509" max="512" width="0.1328125" style="452"/>
    <col min="513" max="513" width="5.59765625" style="452" customWidth="1"/>
    <col min="514" max="514" width="3.1328125" style="452" customWidth="1"/>
    <col min="515" max="515" width="53.3984375" style="452" customWidth="1"/>
    <col min="516" max="516" width="8.3984375" style="452" customWidth="1"/>
    <col min="517" max="517" width="13.3984375" style="452" bestFit="1" customWidth="1"/>
    <col min="518" max="518" width="11.86328125" style="452" customWidth="1"/>
    <col min="519" max="519" width="12.1328125" style="452" customWidth="1"/>
    <col min="520" max="520" width="10.59765625" style="452" customWidth="1"/>
    <col min="521" max="521" width="10.86328125" style="452" bestFit="1" customWidth="1"/>
    <col min="522" max="522" width="11.73046875" style="452" bestFit="1" customWidth="1"/>
    <col min="523" max="523" width="12.1328125" style="452" bestFit="1" customWidth="1"/>
    <col min="524" max="524" width="10.73046875" style="452" bestFit="1" customWidth="1"/>
    <col min="525" max="525" width="11.3984375" style="452" bestFit="1" customWidth="1"/>
    <col min="526" max="526" width="11.3984375" style="452" customWidth="1"/>
    <col min="527" max="527" width="11.265625" style="452" customWidth="1"/>
    <col min="528" max="528" width="11.59765625" style="452" customWidth="1"/>
    <col min="529" max="529" width="10.3984375" style="452" bestFit="1" customWidth="1"/>
    <col min="530" max="762" width="9.1328125" style="452" customWidth="1"/>
    <col min="763" max="763" width="9.86328125" style="452" customWidth="1"/>
    <col min="764" max="764" width="3.1328125" style="452" customWidth="1"/>
    <col min="765" max="768" width="0.1328125" style="452"/>
    <col min="769" max="769" width="5.59765625" style="452" customWidth="1"/>
    <col min="770" max="770" width="3.1328125" style="452" customWidth="1"/>
    <col min="771" max="771" width="53.3984375" style="452" customWidth="1"/>
    <col min="772" max="772" width="8.3984375" style="452" customWidth="1"/>
    <col min="773" max="773" width="13.3984375" style="452" bestFit="1" customWidth="1"/>
    <col min="774" max="774" width="11.86328125" style="452" customWidth="1"/>
    <col min="775" max="775" width="12.1328125" style="452" customWidth="1"/>
    <col min="776" max="776" width="10.59765625" style="452" customWidth="1"/>
    <col min="777" max="777" width="10.86328125" style="452" bestFit="1" customWidth="1"/>
    <col min="778" max="778" width="11.73046875" style="452" bestFit="1" customWidth="1"/>
    <col min="779" max="779" width="12.1328125" style="452" bestFit="1" customWidth="1"/>
    <col min="780" max="780" width="10.73046875" style="452" bestFit="1" customWidth="1"/>
    <col min="781" max="781" width="11.3984375" style="452" bestFit="1" customWidth="1"/>
    <col min="782" max="782" width="11.3984375" style="452" customWidth="1"/>
    <col min="783" max="783" width="11.265625" style="452" customWidth="1"/>
    <col min="784" max="784" width="11.59765625" style="452" customWidth="1"/>
    <col min="785" max="785" width="10.3984375" style="452" bestFit="1" customWidth="1"/>
    <col min="786" max="1018" width="9.1328125" style="452" customWidth="1"/>
    <col min="1019" max="1019" width="9.86328125" style="452" customWidth="1"/>
    <col min="1020" max="1020" width="3.1328125" style="452" customWidth="1"/>
    <col min="1021" max="1024" width="0.1328125" style="452"/>
    <col min="1025" max="1025" width="5.59765625" style="452" customWidth="1"/>
    <col min="1026" max="1026" width="3.1328125" style="452" customWidth="1"/>
    <col min="1027" max="1027" width="53.3984375" style="452" customWidth="1"/>
    <col min="1028" max="1028" width="8.3984375" style="452" customWidth="1"/>
    <col min="1029" max="1029" width="13.3984375" style="452" bestFit="1" customWidth="1"/>
    <col min="1030" max="1030" width="11.86328125" style="452" customWidth="1"/>
    <col min="1031" max="1031" width="12.1328125" style="452" customWidth="1"/>
    <col min="1032" max="1032" width="10.59765625" style="452" customWidth="1"/>
    <col min="1033" max="1033" width="10.86328125" style="452" bestFit="1" customWidth="1"/>
    <col min="1034" max="1034" width="11.73046875" style="452" bestFit="1" customWidth="1"/>
    <col min="1035" max="1035" width="12.1328125" style="452" bestFit="1" customWidth="1"/>
    <col min="1036" max="1036" width="10.73046875" style="452" bestFit="1" customWidth="1"/>
    <col min="1037" max="1037" width="11.3984375" style="452" bestFit="1" customWidth="1"/>
    <col min="1038" max="1038" width="11.3984375" style="452" customWidth="1"/>
    <col min="1039" max="1039" width="11.265625" style="452" customWidth="1"/>
    <col min="1040" max="1040" width="11.59765625" style="452" customWidth="1"/>
    <col min="1041" max="1041" width="10.3984375" style="452" bestFit="1" customWidth="1"/>
    <col min="1042" max="1274" width="9.1328125" style="452" customWidth="1"/>
    <col min="1275" max="1275" width="9.86328125" style="452" customWidth="1"/>
    <col min="1276" max="1276" width="3.1328125" style="452" customWidth="1"/>
    <col min="1277" max="1280" width="0.1328125" style="452"/>
    <col min="1281" max="1281" width="5.59765625" style="452" customWidth="1"/>
    <col min="1282" max="1282" width="3.1328125" style="452" customWidth="1"/>
    <col min="1283" max="1283" width="53.3984375" style="452" customWidth="1"/>
    <col min="1284" max="1284" width="8.3984375" style="452" customWidth="1"/>
    <col min="1285" max="1285" width="13.3984375" style="452" bestFit="1" customWidth="1"/>
    <col min="1286" max="1286" width="11.86328125" style="452" customWidth="1"/>
    <col min="1287" max="1287" width="12.1328125" style="452" customWidth="1"/>
    <col min="1288" max="1288" width="10.59765625" style="452" customWidth="1"/>
    <col min="1289" max="1289" width="10.86328125" style="452" bestFit="1" customWidth="1"/>
    <col min="1290" max="1290" width="11.73046875" style="452" bestFit="1" customWidth="1"/>
    <col min="1291" max="1291" width="12.1328125" style="452" bestFit="1" customWidth="1"/>
    <col min="1292" max="1292" width="10.73046875" style="452" bestFit="1" customWidth="1"/>
    <col min="1293" max="1293" width="11.3984375" style="452" bestFit="1" customWidth="1"/>
    <col min="1294" max="1294" width="11.3984375" style="452" customWidth="1"/>
    <col min="1295" max="1295" width="11.265625" style="452" customWidth="1"/>
    <col min="1296" max="1296" width="11.59765625" style="452" customWidth="1"/>
    <col min="1297" max="1297" width="10.3984375" style="452" bestFit="1" customWidth="1"/>
    <col min="1298" max="1530" width="9.1328125" style="452" customWidth="1"/>
    <col min="1531" max="1531" width="9.86328125" style="452" customWidth="1"/>
    <col min="1532" max="1532" width="3.1328125" style="452" customWidth="1"/>
    <col min="1533" max="1536" width="0.1328125" style="452"/>
    <col min="1537" max="1537" width="5.59765625" style="452" customWidth="1"/>
    <col min="1538" max="1538" width="3.1328125" style="452" customWidth="1"/>
    <col min="1539" max="1539" width="53.3984375" style="452" customWidth="1"/>
    <col min="1540" max="1540" width="8.3984375" style="452" customWidth="1"/>
    <col min="1541" max="1541" width="13.3984375" style="452" bestFit="1" customWidth="1"/>
    <col min="1542" max="1542" width="11.86328125" style="452" customWidth="1"/>
    <col min="1543" max="1543" width="12.1328125" style="452" customWidth="1"/>
    <col min="1544" max="1544" width="10.59765625" style="452" customWidth="1"/>
    <col min="1545" max="1545" width="10.86328125" style="452" bestFit="1" customWidth="1"/>
    <col min="1546" max="1546" width="11.73046875" style="452" bestFit="1" customWidth="1"/>
    <col min="1547" max="1547" width="12.1328125" style="452" bestFit="1" customWidth="1"/>
    <col min="1548" max="1548" width="10.73046875" style="452" bestFit="1" customWidth="1"/>
    <col min="1549" max="1549" width="11.3984375" style="452" bestFit="1" customWidth="1"/>
    <col min="1550" max="1550" width="11.3984375" style="452" customWidth="1"/>
    <col min="1551" max="1551" width="11.265625" style="452" customWidth="1"/>
    <col min="1552" max="1552" width="11.59765625" style="452" customWidth="1"/>
    <col min="1553" max="1553" width="10.3984375" style="452" bestFit="1" customWidth="1"/>
    <col min="1554" max="1786" width="9.1328125" style="452" customWidth="1"/>
    <col min="1787" max="1787" width="9.86328125" style="452" customWidth="1"/>
    <col min="1788" max="1788" width="3.1328125" style="452" customWidth="1"/>
    <col min="1789" max="1792" width="0.1328125" style="452"/>
    <col min="1793" max="1793" width="5.59765625" style="452" customWidth="1"/>
    <col min="1794" max="1794" width="3.1328125" style="452" customWidth="1"/>
    <col min="1795" max="1795" width="53.3984375" style="452" customWidth="1"/>
    <col min="1796" max="1796" width="8.3984375" style="452" customWidth="1"/>
    <col min="1797" max="1797" width="13.3984375" style="452" bestFit="1" customWidth="1"/>
    <col min="1798" max="1798" width="11.86328125" style="452" customWidth="1"/>
    <col min="1799" max="1799" width="12.1328125" style="452" customWidth="1"/>
    <col min="1800" max="1800" width="10.59765625" style="452" customWidth="1"/>
    <col min="1801" max="1801" width="10.86328125" style="452" bestFit="1" customWidth="1"/>
    <col min="1802" max="1802" width="11.73046875" style="452" bestFit="1" customWidth="1"/>
    <col min="1803" max="1803" width="12.1328125" style="452" bestFit="1" customWidth="1"/>
    <col min="1804" max="1804" width="10.73046875" style="452" bestFit="1" customWidth="1"/>
    <col min="1805" max="1805" width="11.3984375" style="452" bestFit="1" customWidth="1"/>
    <col min="1806" max="1806" width="11.3984375" style="452" customWidth="1"/>
    <col min="1807" max="1807" width="11.265625" style="452" customWidth="1"/>
    <col min="1808" max="1808" width="11.59765625" style="452" customWidth="1"/>
    <col min="1809" max="1809" width="10.3984375" style="452" bestFit="1" customWidth="1"/>
    <col min="1810" max="2042" width="9.1328125" style="452" customWidth="1"/>
    <col min="2043" max="2043" width="9.86328125" style="452" customWidth="1"/>
    <col min="2044" max="2044" width="3.1328125" style="452" customWidth="1"/>
    <col min="2045" max="2048" width="0.1328125" style="452"/>
    <col min="2049" max="2049" width="5.59765625" style="452" customWidth="1"/>
    <col min="2050" max="2050" width="3.1328125" style="452" customWidth="1"/>
    <col min="2051" max="2051" width="53.3984375" style="452" customWidth="1"/>
    <col min="2052" max="2052" width="8.3984375" style="452" customWidth="1"/>
    <col min="2053" max="2053" width="13.3984375" style="452" bestFit="1" customWidth="1"/>
    <col min="2054" max="2054" width="11.86328125" style="452" customWidth="1"/>
    <col min="2055" max="2055" width="12.1328125" style="452" customWidth="1"/>
    <col min="2056" max="2056" width="10.59765625" style="452" customWidth="1"/>
    <col min="2057" max="2057" width="10.86328125" style="452" bestFit="1" customWidth="1"/>
    <col min="2058" max="2058" width="11.73046875" style="452" bestFit="1" customWidth="1"/>
    <col min="2059" max="2059" width="12.1328125" style="452" bestFit="1" customWidth="1"/>
    <col min="2060" max="2060" width="10.73046875" style="452" bestFit="1" customWidth="1"/>
    <col min="2061" max="2061" width="11.3984375" style="452" bestFit="1" customWidth="1"/>
    <col min="2062" max="2062" width="11.3984375" style="452" customWidth="1"/>
    <col min="2063" max="2063" width="11.265625" style="452" customWidth="1"/>
    <col min="2064" max="2064" width="11.59765625" style="452" customWidth="1"/>
    <col min="2065" max="2065" width="10.3984375" style="452" bestFit="1" customWidth="1"/>
    <col min="2066" max="2298" width="9.1328125" style="452" customWidth="1"/>
    <col min="2299" max="2299" width="9.86328125" style="452" customWidth="1"/>
    <col min="2300" max="2300" width="3.1328125" style="452" customWidth="1"/>
    <col min="2301" max="2304" width="0.1328125" style="452"/>
    <col min="2305" max="2305" width="5.59765625" style="452" customWidth="1"/>
    <col min="2306" max="2306" width="3.1328125" style="452" customWidth="1"/>
    <col min="2307" max="2307" width="53.3984375" style="452" customWidth="1"/>
    <col min="2308" max="2308" width="8.3984375" style="452" customWidth="1"/>
    <col min="2309" max="2309" width="13.3984375" style="452" bestFit="1" customWidth="1"/>
    <col min="2310" max="2310" width="11.86328125" style="452" customWidth="1"/>
    <col min="2311" max="2311" width="12.1328125" style="452" customWidth="1"/>
    <col min="2312" max="2312" width="10.59765625" style="452" customWidth="1"/>
    <col min="2313" max="2313" width="10.86328125" style="452" bestFit="1" customWidth="1"/>
    <col min="2314" max="2314" width="11.73046875" style="452" bestFit="1" customWidth="1"/>
    <col min="2315" max="2315" width="12.1328125" style="452" bestFit="1" customWidth="1"/>
    <col min="2316" max="2316" width="10.73046875" style="452" bestFit="1" customWidth="1"/>
    <col min="2317" max="2317" width="11.3984375" style="452" bestFit="1" customWidth="1"/>
    <col min="2318" max="2318" width="11.3984375" style="452" customWidth="1"/>
    <col min="2319" max="2319" width="11.265625" style="452" customWidth="1"/>
    <col min="2320" max="2320" width="11.59765625" style="452" customWidth="1"/>
    <col min="2321" max="2321" width="10.3984375" style="452" bestFit="1" customWidth="1"/>
    <col min="2322" max="2554" width="9.1328125" style="452" customWidth="1"/>
    <col min="2555" max="2555" width="9.86328125" style="452" customWidth="1"/>
    <col min="2556" max="2556" width="3.1328125" style="452" customWidth="1"/>
    <col min="2557" max="2560" width="0.1328125" style="452"/>
    <col min="2561" max="2561" width="5.59765625" style="452" customWidth="1"/>
    <col min="2562" max="2562" width="3.1328125" style="452" customWidth="1"/>
    <col min="2563" max="2563" width="53.3984375" style="452" customWidth="1"/>
    <col min="2564" max="2564" width="8.3984375" style="452" customWidth="1"/>
    <col min="2565" max="2565" width="13.3984375" style="452" bestFit="1" customWidth="1"/>
    <col min="2566" max="2566" width="11.86328125" style="452" customWidth="1"/>
    <col min="2567" max="2567" width="12.1328125" style="452" customWidth="1"/>
    <col min="2568" max="2568" width="10.59765625" style="452" customWidth="1"/>
    <col min="2569" max="2569" width="10.86328125" style="452" bestFit="1" customWidth="1"/>
    <col min="2570" max="2570" width="11.73046875" style="452" bestFit="1" customWidth="1"/>
    <col min="2571" max="2571" width="12.1328125" style="452" bestFit="1" customWidth="1"/>
    <col min="2572" max="2572" width="10.73046875" style="452" bestFit="1" customWidth="1"/>
    <col min="2573" max="2573" width="11.3984375" style="452" bestFit="1" customWidth="1"/>
    <col min="2574" max="2574" width="11.3984375" style="452" customWidth="1"/>
    <col min="2575" max="2575" width="11.265625" style="452" customWidth="1"/>
    <col min="2576" max="2576" width="11.59765625" style="452" customWidth="1"/>
    <col min="2577" max="2577" width="10.3984375" style="452" bestFit="1" customWidth="1"/>
    <col min="2578" max="2810" width="9.1328125" style="452" customWidth="1"/>
    <col min="2811" max="2811" width="9.86328125" style="452" customWidth="1"/>
    <col min="2812" max="2812" width="3.1328125" style="452" customWidth="1"/>
    <col min="2813" max="2816" width="0.1328125" style="452"/>
    <col min="2817" max="2817" width="5.59765625" style="452" customWidth="1"/>
    <col min="2818" max="2818" width="3.1328125" style="452" customWidth="1"/>
    <col min="2819" max="2819" width="53.3984375" style="452" customWidth="1"/>
    <col min="2820" max="2820" width="8.3984375" style="452" customWidth="1"/>
    <col min="2821" max="2821" width="13.3984375" style="452" bestFit="1" customWidth="1"/>
    <col min="2822" max="2822" width="11.86328125" style="452" customWidth="1"/>
    <col min="2823" max="2823" width="12.1328125" style="452" customWidth="1"/>
    <col min="2824" max="2824" width="10.59765625" style="452" customWidth="1"/>
    <col min="2825" max="2825" width="10.86328125" style="452" bestFit="1" customWidth="1"/>
    <col min="2826" max="2826" width="11.73046875" style="452" bestFit="1" customWidth="1"/>
    <col min="2827" max="2827" width="12.1328125" style="452" bestFit="1" customWidth="1"/>
    <col min="2828" max="2828" width="10.73046875" style="452" bestFit="1" customWidth="1"/>
    <col min="2829" max="2829" width="11.3984375" style="452" bestFit="1" customWidth="1"/>
    <col min="2830" max="2830" width="11.3984375" style="452" customWidth="1"/>
    <col min="2831" max="2831" width="11.265625" style="452" customWidth="1"/>
    <col min="2832" max="2832" width="11.59765625" style="452" customWidth="1"/>
    <col min="2833" max="2833" width="10.3984375" style="452" bestFit="1" customWidth="1"/>
    <col min="2834" max="3066" width="9.1328125" style="452" customWidth="1"/>
    <col min="3067" max="3067" width="9.86328125" style="452" customWidth="1"/>
    <col min="3068" max="3068" width="3.1328125" style="452" customWidth="1"/>
    <col min="3069" max="3072" width="0.1328125" style="452"/>
    <col min="3073" max="3073" width="5.59765625" style="452" customWidth="1"/>
    <col min="3074" max="3074" width="3.1328125" style="452" customWidth="1"/>
    <col min="3075" max="3075" width="53.3984375" style="452" customWidth="1"/>
    <col min="3076" max="3076" width="8.3984375" style="452" customWidth="1"/>
    <col min="3077" max="3077" width="13.3984375" style="452" bestFit="1" customWidth="1"/>
    <col min="3078" max="3078" width="11.86328125" style="452" customWidth="1"/>
    <col min="3079" max="3079" width="12.1328125" style="452" customWidth="1"/>
    <col min="3080" max="3080" width="10.59765625" style="452" customWidth="1"/>
    <col min="3081" max="3081" width="10.86328125" style="452" bestFit="1" customWidth="1"/>
    <col min="3082" max="3082" width="11.73046875" style="452" bestFit="1" customWidth="1"/>
    <col min="3083" max="3083" width="12.1328125" style="452" bestFit="1" customWidth="1"/>
    <col min="3084" max="3084" width="10.73046875" style="452" bestFit="1" customWidth="1"/>
    <col min="3085" max="3085" width="11.3984375" style="452" bestFit="1" customWidth="1"/>
    <col min="3086" max="3086" width="11.3984375" style="452" customWidth="1"/>
    <col min="3087" max="3087" width="11.265625" style="452" customWidth="1"/>
    <col min="3088" max="3088" width="11.59765625" style="452" customWidth="1"/>
    <col min="3089" max="3089" width="10.3984375" style="452" bestFit="1" customWidth="1"/>
    <col min="3090" max="3322" width="9.1328125" style="452" customWidth="1"/>
    <col min="3323" max="3323" width="9.86328125" style="452" customWidth="1"/>
    <col min="3324" max="3324" width="3.1328125" style="452" customWidth="1"/>
    <col min="3325" max="3328" width="0.1328125" style="452"/>
    <col min="3329" max="3329" width="5.59765625" style="452" customWidth="1"/>
    <col min="3330" max="3330" width="3.1328125" style="452" customWidth="1"/>
    <col min="3331" max="3331" width="53.3984375" style="452" customWidth="1"/>
    <col min="3332" max="3332" width="8.3984375" style="452" customWidth="1"/>
    <col min="3333" max="3333" width="13.3984375" style="452" bestFit="1" customWidth="1"/>
    <col min="3334" max="3334" width="11.86328125" style="452" customWidth="1"/>
    <col min="3335" max="3335" width="12.1328125" style="452" customWidth="1"/>
    <col min="3336" max="3336" width="10.59765625" style="452" customWidth="1"/>
    <col min="3337" max="3337" width="10.86328125" style="452" bestFit="1" customWidth="1"/>
    <col min="3338" max="3338" width="11.73046875" style="452" bestFit="1" customWidth="1"/>
    <col min="3339" max="3339" width="12.1328125" style="452" bestFit="1" customWidth="1"/>
    <col min="3340" max="3340" width="10.73046875" style="452" bestFit="1" customWidth="1"/>
    <col min="3341" max="3341" width="11.3984375" style="452" bestFit="1" customWidth="1"/>
    <col min="3342" max="3342" width="11.3984375" style="452" customWidth="1"/>
    <col min="3343" max="3343" width="11.265625" style="452" customWidth="1"/>
    <col min="3344" max="3344" width="11.59765625" style="452" customWidth="1"/>
    <col min="3345" max="3345" width="10.3984375" style="452" bestFit="1" customWidth="1"/>
    <col min="3346" max="3578" width="9.1328125" style="452" customWidth="1"/>
    <col min="3579" max="3579" width="9.86328125" style="452" customWidth="1"/>
    <col min="3580" max="3580" width="3.1328125" style="452" customWidth="1"/>
    <col min="3581" max="3584" width="0.1328125" style="452"/>
    <col min="3585" max="3585" width="5.59765625" style="452" customWidth="1"/>
    <col min="3586" max="3586" width="3.1328125" style="452" customWidth="1"/>
    <col min="3587" max="3587" width="53.3984375" style="452" customWidth="1"/>
    <col min="3588" max="3588" width="8.3984375" style="452" customWidth="1"/>
    <col min="3589" max="3589" width="13.3984375" style="452" bestFit="1" customWidth="1"/>
    <col min="3590" max="3590" width="11.86328125" style="452" customWidth="1"/>
    <col min="3591" max="3591" width="12.1328125" style="452" customWidth="1"/>
    <col min="3592" max="3592" width="10.59765625" style="452" customWidth="1"/>
    <col min="3593" max="3593" width="10.86328125" style="452" bestFit="1" customWidth="1"/>
    <col min="3594" max="3594" width="11.73046875" style="452" bestFit="1" customWidth="1"/>
    <col min="3595" max="3595" width="12.1328125" style="452" bestFit="1" customWidth="1"/>
    <col min="3596" max="3596" width="10.73046875" style="452" bestFit="1" customWidth="1"/>
    <col min="3597" max="3597" width="11.3984375" style="452" bestFit="1" customWidth="1"/>
    <col min="3598" max="3598" width="11.3984375" style="452" customWidth="1"/>
    <col min="3599" max="3599" width="11.265625" style="452" customWidth="1"/>
    <col min="3600" max="3600" width="11.59765625" style="452" customWidth="1"/>
    <col min="3601" max="3601" width="10.3984375" style="452" bestFit="1" customWidth="1"/>
    <col min="3602" max="3834" width="9.1328125" style="452" customWidth="1"/>
    <col min="3835" max="3835" width="9.86328125" style="452" customWidth="1"/>
    <col min="3836" max="3836" width="3.1328125" style="452" customWidth="1"/>
    <col min="3837" max="3840" width="0.1328125" style="452"/>
    <col min="3841" max="3841" width="5.59765625" style="452" customWidth="1"/>
    <col min="3842" max="3842" width="3.1328125" style="452" customWidth="1"/>
    <col min="3843" max="3843" width="53.3984375" style="452" customWidth="1"/>
    <col min="3844" max="3844" width="8.3984375" style="452" customWidth="1"/>
    <col min="3845" max="3845" width="13.3984375" style="452" bestFit="1" customWidth="1"/>
    <col min="3846" max="3846" width="11.86328125" style="452" customWidth="1"/>
    <col min="3847" max="3847" width="12.1328125" style="452" customWidth="1"/>
    <col min="3848" max="3848" width="10.59765625" style="452" customWidth="1"/>
    <col min="3849" max="3849" width="10.86328125" style="452" bestFit="1" customWidth="1"/>
    <col min="3850" max="3850" width="11.73046875" style="452" bestFit="1" customWidth="1"/>
    <col min="3851" max="3851" width="12.1328125" style="452" bestFit="1" customWidth="1"/>
    <col min="3852" max="3852" width="10.73046875" style="452" bestFit="1" customWidth="1"/>
    <col min="3853" max="3853" width="11.3984375" style="452" bestFit="1" customWidth="1"/>
    <col min="3854" max="3854" width="11.3984375" style="452" customWidth="1"/>
    <col min="3855" max="3855" width="11.265625" style="452" customWidth="1"/>
    <col min="3856" max="3856" width="11.59765625" style="452" customWidth="1"/>
    <col min="3857" max="3857" width="10.3984375" style="452" bestFit="1" customWidth="1"/>
    <col min="3858" max="4090" width="9.1328125" style="452" customWidth="1"/>
    <col min="4091" max="4091" width="9.86328125" style="452" customWidth="1"/>
    <col min="4092" max="4092" width="3.1328125" style="452" customWidth="1"/>
    <col min="4093" max="4096" width="0.1328125" style="452"/>
    <col min="4097" max="4097" width="5.59765625" style="452" customWidth="1"/>
    <col min="4098" max="4098" width="3.1328125" style="452" customWidth="1"/>
    <col min="4099" max="4099" width="53.3984375" style="452" customWidth="1"/>
    <col min="4100" max="4100" width="8.3984375" style="452" customWidth="1"/>
    <col min="4101" max="4101" width="13.3984375" style="452" bestFit="1" customWidth="1"/>
    <col min="4102" max="4102" width="11.86328125" style="452" customWidth="1"/>
    <col min="4103" max="4103" width="12.1328125" style="452" customWidth="1"/>
    <col min="4104" max="4104" width="10.59765625" style="452" customWidth="1"/>
    <col min="4105" max="4105" width="10.86328125" style="452" bestFit="1" customWidth="1"/>
    <col min="4106" max="4106" width="11.73046875" style="452" bestFit="1" customWidth="1"/>
    <col min="4107" max="4107" width="12.1328125" style="452" bestFit="1" customWidth="1"/>
    <col min="4108" max="4108" width="10.73046875" style="452" bestFit="1" customWidth="1"/>
    <col min="4109" max="4109" width="11.3984375" style="452" bestFit="1" customWidth="1"/>
    <col min="4110" max="4110" width="11.3984375" style="452" customWidth="1"/>
    <col min="4111" max="4111" width="11.265625" style="452" customWidth="1"/>
    <col min="4112" max="4112" width="11.59765625" style="452" customWidth="1"/>
    <col min="4113" max="4113" width="10.3984375" style="452" bestFit="1" customWidth="1"/>
    <col min="4114" max="4346" width="9.1328125" style="452" customWidth="1"/>
    <col min="4347" max="4347" width="9.86328125" style="452" customWidth="1"/>
    <col min="4348" max="4348" width="3.1328125" style="452" customWidth="1"/>
    <col min="4349" max="4352" width="0.1328125" style="452"/>
    <col min="4353" max="4353" width="5.59765625" style="452" customWidth="1"/>
    <col min="4354" max="4354" width="3.1328125" style="452" customWidth="1"/>
    <col min="4355" max="4355" width="53.3984375" style="452" customWidth="1"/>
    <col min="4356" max="4356" width="8.3984375" style="452" customWidth="1"/>
    <col min="4357" max="4357" width="13.3984375" style="452" bestFit="1" customWidth="1"/>
    <col min="4358" max="4358" width="11.86328125" style="452" customWidth="1"/>
    <col min="4359" max="4359" width="12.1328125" style="452" customWidth="1"/>
    <col min="4360" max="4360" width="10.59765625" style="452" customWidth="1"/>
    <col min="4361" max="4361" width="10.86328125" style="452" bestFit="1" customWidth="1"/>
    <col min="4362" max="4362" width="11.73046875" style="452" bestFit="1" customWidth="1"/>
    <col min="4363" max="4363" width="12.1328125" style="452" bestFit="1" customWidth="1"/>
    <col min="4364" max="4364" width="10.73046875" style="452" bestFit="1" customWidth="1"/>
    <col min="4365" max="4365" width="11.3984375" style="452" bestFit="1" customWidth="1"/>
    <col min="4366" max="4366" width="11.3984375" style="452" customWidth="1"/>
    <col min="4367" max="4367" width="11.265625" style="452" customWidth="1"/>
    <col min="4368" max="4368" width="11.59765625" style="452" customWidth="1"/>
    <col min="4369" max="4369" width="10.3984375" style="452" bestFit="1" customWidth="1"/>
    <col min="4370" max="4602" width="9.1328125" style="452" customWidth="1"/>
    <col min="4603" max="4603" width="9.86328125" style="452" customWidth="1"/>
    <col min="4604" max="4604" width="3.1328125" style="452" customWidth="1"/>
    <col min="4605" max="4608" width="0.1328125" style="452"/>
    <col min="4609" max="4609" width="5.59765625" style="452" customWidth="1"/>
    <col min="4610" max="4610" width="3.1328125" style="452" customWidth="1"/>
    <col min="4611" max="4611" width="53.3984375" style="452" customWidth="1"/>
    <col min="4612" max="4612" width="8.3984375" style="452" customWidth="1"/>
    <col min="4613" max="4613" width="13.3984375" style="452" bestFit="1" customWidth="1"/>
    <col min="4614" max="4614" width="11.86328125" style="452" customWidth="1"/>
    <col min="4615" max="4615" width="12.1328125" style="452" customWidth="1"/>
    <col min="4616" max="4616" width="10.59765625" style="452" customWidth="1"/>
    <col min="4617" max="4617" width="10.86328125" style="452" bestFit="1" customWidth="1"/>
    <col min="4618" max="4618" width="11.73046875" style="452" bestFit="1" customWidth="1"/>
    <col min="4619" max="4619" width="12.1328125" style="452" bestFit="1" customWidth="1"/>
    <col min="4620" max="4620" width="10.73046875" style="452" bestFit="1" customWidth="1"/>
    <col min="4621" max="4621" width="11.3984375" style="452" bestFit="1" customWidth="1"/>
    <col min="4622" max="4622" width="11.3984375" style="452" customWidth="1"/>
    <col min="4623" max="4623" width="11.265625" style="452" customWidth="1"/>
    <col min="4624" max="4624" width="11.59765625" style="452" customWidth="1"/>
    <col min="4625" max="4625" width="10.3984375" style="452" bestFit="1" customWidth="1"/>
    <col min="4626" max="4858" width="9.1328125" style="452" customWidth="1"/>
    <col min="4859" max="4859" width="9.86328125" style="452" customWidth="1"/>
    <col min="4860" max="4860" width="3.1328125" style="452" customWidth="1"/>
    <col min="4861" max="4864" width="0.1328125" style="452"/>
    <col min="4865" max="4865" width="5.59765625" style="452" customWidth="1"/>
    <col min="4866" max="4866" width="3.1328125" style="452" customWidth="1"/>
    <col min="4867" max="4867" width="53.3984375" style="452" customWidth="1"/>
    <col min="4868" max="4868" width="8.3984375" style="452" customWidth="1"/>
    <col min="4869" max="4869" width="13.3984375" style="452" bestFit="1" customWidth="1"/>
    <col min="4870" max="4870" width="11.86328125" style="452" customWidth="1"/>
    <col min="4871" max="4871" width="12.1328125" style="452" customWidth="1"/>
    <col min="4872" max="4872" width="10.59765625" style="452" customWidth="1"/>
    <col min="4873" max="4873" width="10.86328125" style="452" bestFit="1" customWidth="1"/>
    <col min="4874" max="4874" width="11.73046875" style="452" bestFit="1" customWidth="1"/>
    <col min="4875" max="4875" width="12.1328125" style="452" bestFit="1" customWidth="1"/>
    <col min="4876" max="4876" width="10.73046875" style="452" bestFit="1" customWidth="1"/>
    <col min="4877" max="4877" width="11.3984375" style="452" bestFit="1" customWidth="1"/>
    <col min="4878" max="4878" width="11.3984375" style="452" customWidth="1"/>
    <col min="4879" max="4879" width="11.265625" style="452" customWidth="1"/>
    <col min="4880" max="4880" width="11.59765625" style="452" customWidth="1"/>
    <col min="4881" max="4881" width="10.3984375" style="452" bestFit="1" customWidth="1"/>
    <col min="4882" max="5114" width="9.1328125" style="452" customWidth="1"/>
    <col min="5115" max="5115" width="9.86328125" style="452" customWidth="1"/>
    <col min="5116" max="5116" width="3.1328125" style="452" customWidth="1"/>
    <col min="5117" max="5120" width="0.1328125" style="452"/>
    <col min="5121" max="5121" width="5.59765625" style="452" customWidth="1"/>
    <col min="5122" max="5122" width="3.1328125" style="452" customWidth="1"/>
    <col min="5123" max="5123" width="53.3984375" style="452" customWidth="1"/>
    <col min="5124" max="5124" width="8.3984375" style="452" customWidth="1"/>
    <col min="5125" max="5125" width="13.3984375" style="452" bestFit="1" customWidth="1"/>
    <col min="5126" max="5126" width="11.86328125" style="452" customWidth="1"/>
    <col min="5127" max="5127" width="12.1328125" style="452" customWidth="1"/>
    <col min="5128" max="5128" width="10.59765625" style="452" customWidth="1"/>
    <col min="5129" max="5129" width="10.86328125" style="452" bestFit="1" customWidth="1"/>
    <col min="5130" max="5130" width="11.73046875" style="452" bestFit="1" customWidth="1"/>
    <col min="5131" max="5131" width="12.1328125" style="452" bestFit="1" customWidth="1"/>
    <col min="5132" max="5132" width="10.73046875" style="452" bestFit="1" customWidth="1"/>
    <col min="5133" max="5133" width="11.3984375" style="452" bestFit="1" customWidth="1"/>
    <col min="5134" max="5134" width="11.3984375" style="452" customWidth="1"/>
    <col min="5135" max="5135" width="11.265625" style="452" customWidth="1"/>
    <col min="5136" max="5136" width="11.59765625" style="452" customWidth="1"/>
    <col min="5137" max="5137" width="10.3984375" style="452" bestFit="1" customWidth="1"/>
    <col min="5138" max="5370" width="9.1328125" style="452" customWidth="1"/>
    <col min="5371" max="5371" width="9.86328125" style="452" customWidth="1"/>
    <col min="5372" max="5372" width="3.1328125" style="452" customWidth="1"/>
    <col min="5373" max="5376" width="0.1328125" style="452"/>
    <col min="5377" max="5377" width="5.59765625" style="452" customWidth="1"/>
    <col min="5378" max="5378" width="3.1328125" style="452" customWidth="1"/>
    <col min="5379" max="5379" width="53.3984375" style="452" customWidth="1"/>
    <col min="5380" max="5380" width="8.3984375" style="452" customWidth="1"/>
    <col min="5381" max="5381" width="13.3984375" style="452" bestFit="1" customWidth="1"/>
    <col min="5382" max="5382" width="11.86328125" style="452" customWidth="1"/>
    <col min="5383" max="5383" width="12.1328125" style="452" customWidth="1"/>
    <col min="5384" max="5384" width="10.59765625" style="452" customWidth="1"/>
    <col min="5385" max="5385" width="10.86328125" style="452" bestFit="1" customWidth="1"/>
    <col min="5386" max="5386" width="11.73046875" style="452" bestFit="1" customWidth="1"/>
    <col min="5387" max="5387" width="12.1328125" style="452" bestFit="1" customWidth="1"/>
    <col min="5388" max="5388" width="10.73046875" style="452" bestFit="1" customWidth="1"/>
    <col min="5389" max="5389" width="11.3984375" style="452" bestFit="1" customWidth="1"/>
    <col min="5390" max="5390" width="11.3984375" style="452" customWidth="1"/>
    <col min="5391" max="5391" width="11.265625" style="452" customWidth="1"/>
    <col min="5392" max="5392" width="11.59765625" style="452" customWidth="1"/>
    <col min="5393" max="5393" width="10.3984375" style="452" bestFit="1" customWidth="1"/>
    <col min="5394" max="5626" width="9.1328125" style="452" customWidth="1"/>
    <col min="5627" max="5627" width="9.86328125" style="452" customWidth="1"/>
    <col min="5628" max="5628" width="3.1328125" style="452" customWidth="1"/>
    <col min="5629" max="5632" width="0.1328125" style="452"/>
    <col min="5633" max="5633" width="5.59765625" style="452" customWidth="1"/>
    <col min="5634" max="5634" width="3.1328125" style="452" customWidth="1"/>
    <col min="5635" max="5635" width="53.3984375" style="452" customWidth="1"/>
    <col min="5636" max="5636" width="8.3984375" style="452" customWidth="1"/>
    <col min="5637" max="5637" width="13.3984375" style="452" bestFit="1" customWidth="1"/>
    <col min="5638" max="5638" width="11.86328125" style="452" customWidth="1"/>
    <col min="5639" max="5639" width="12.1328125" style="452" customWidth="1"/>
    <col min="5640" max="5640" width="10.59765625" style="452" customWidth="1"/>
    <col min="5641" max="5641" width="10.86328125" style="452" bestFit="1" customWidth="1"/>
    <col min="5642" max="5642" width="11.73046875" style="452" bestFit="1" customWidth="1"/>
    <col min="5643" max="5643" width="12.1328125" style="452" bestFit="1" customWidth="1"/>
    <col min="5644" max="5644" width="10.73046875" style="452" bestFit="1" customWidth="1"/>
    <col min="5645" max="5645" width="11.3984375" style="452" bestFit="1" customWidth="1"/>
    <col min="5646" max="5646" width="11.3984375" style="452" customWidth="1"/>
    <col min="5647" max="5647" width="11.265625" style="452" customWidth="1"/>
    <col min="5648" max="5648" width="11.59765625" style="452" customWidth="1"/>
    <col min="5649" max="5649" width="10.3984375" style="452" bestFit="1" customWidth="1"/>
    <col min="5650" max="5882" width="9.1328125" style="452" customWidth="1"/>
    <col min="5883" max="5883" width="9.86328125" style="452" customWidth="1"/>
    <col min="5884" max="5884" width="3.1328125" style="452" customWidth="1"/>
    <col min="5885" max="5888" width="0.1328125" style="452"/>
    <col min="5889" max="5889" width="5.59765625" style="452" customWidth="1"/>
    <col min="5890" max="5890" width="3.1328125" style="452" customWidth="1"/>
    <col min="5891" max="5891" width="53.3984375" style="452" customWidth="1"/>
    <col min="5892" max="5892" width="8.3984375" style="452" customWidth="1"/>
    <col min="5893" max="5893" width="13.3984375" style="452" bestFit="1" customWidth="1"/>
    <col min="5894" max="5894" width="11.86328125" style="452" customWidth="1"/>
    <col min="5895" max="5895" width="12.1328125" style="452" customWidth="1"/>
    <col min="5896" max="5896" width="10.59765625" style="452" customWidth="1"/>
    <col min="5897" max="5897" width="10.86328125" style="452" bestFit="1" customWidth="1"/>
    <col min="5898" max="5898" width="11.73046875" style="452" bestFit="1" customWidth="1"/>
    <col min="5899" max="5899" width="12.1328125" style="452" bestFit="1" customWidth="1"/>
    <col min="5900" max="5900" width="10.73046875" style="452" bestFit="1" customWidth="1"/>
    <col min="5901" max="5901" width="11.3984375" style="452" bestFit="1" customWidth="1"/>
    <col min="5902" max="5902" width="11.3984375" style="452" customWidth="1"/>
    <col min="5903" max="5903" width="11.265625" style="452" customWidth="1"/>
    <col min="5904" max="5904" width="11.59765625" style="452" customWidth="1"/>
    <col min="5905" max="5905" width="10.3984375" style="452" bestFit="1" customWidth="1"/>
    <col min="5906" max="6138" width="9.1328125" style="452" customWidth="1"/>
    <col min="6139" max="6139" width="9.86328125" style="452" customWidth="1"/>
    <col min="6140" max="6140" width="3.1328125" style="452" customWidth="1"/>
    <col min="6141" max="6144" width="0.1328125" style="452"/>
    <col min="6145" max="6145" width="5.59765625" style="452" customWidth="1"/>
    <col min="6146" max="6146" width="3.1328125" style="452" customWidth="1"/>
    <col min="6147" max="6147" width="53.3984375" style="452" customWidth="1"/>
    <col min="6148" max="6148" width="8.3984375" style="452" customWidth="1"/>
    <col min="6149" max="6149" width="13.3984375" style="452" bestFit="1" customWidth="1"/>
    <col min="6150" max="6150" width="11.86328125" style="452" customWidth="1"/>
    <col min="6151" max="6151" width="12.1328125" style="452" customWidth="1"/>
    <col min="6152" max="6152" width="10.59765625" style="452" customWidth="1"/>
    <col min="6153" max="6153" width="10.86328125" style="452" bestFit="1" customWidth="1"/>
    <col min="6154" max="6154" width="11.73046875" style="452" bestFit="1" customWidth="1"/>
    <col min="6155" max="6155" width="12.1328125" style="452" bestFit="1" customWidth="1"/>
    <col min="6156" max="6156" width="10.73046875" style="452" bestFit="1" customWidth="1"/>
    <col min="6157" max="6157" width="11.3984375" style="452" bestFit="1" customWidth="1"/>
    <col min="6158" max="6158" width="11.3984375" style="452" customWidth="1"/>
    <col min="6159" max="6159" width="11.265625" style="452" customWidth="1"/>
    <col min="6160" max="6160" width="11.59765625" style="452" customWidth="1"/>
    <col min="6161" max="6161" width="10.3984375" style="452" bestFit="1" customWidth="1"/>
    <col min="6162" max="6394" width="9.1328125" style="452" customWidth="1"/>
    <col min="6395" max="6395" width="9.86328125" style="452" customWidth="1"/>
    <col min="6396" max="6396" width="3.1328125" style="452" customWidth="1"/>
    <col min="6397" max="6400" width="0.1328125" style="452"/>
    <col min="6401" max="6401" width="5.59765625" style="452" customWidth="1"/>
    <col min="6402" max="6402" width="3.1328125" style="452" customWidth="1"/>
    <col min="6403" max="6403" width="53.3984375" style="452" customWidth="1"/>
    <col min="6404" max="6404" width="8.3984375" style="452" customWidth="1"/>
    <col min="6405" max="6405" width="13.3984375" style="452" bestFit="1" customWidth="1"/>
    <col min="6406" max="6406" width="11.86328125" style="452" customWidth="1"/>
    <col min="6407" max="6407" width="12.1328125" style="452" customWidth="1"/>
    <col min="6408" max="6408" width="10.59765625" style="452" customWidth="1"/>
    <col min="6409" max="6409" width="10.86328125" style="452" bestFit="1" customWidth="1"/>
    <col min="6410" max="6410" width="11.73046875" style="452" bestFit="1" customWidth="1"/>
    <col min="6411" max="6411" width="12.1328125" style="452" bestFit="1" customWidth="1"/>
    <col min="6412" max="6412" width="10.73046875" style="452" bestFit="1" customWidth="1"/>
    <col min="6413" max="6413" width="11.3984375" style="452" bestFit="1" customWidth="1"/>
    <col min="6414" max="6414" width="11.3984375" style="452" customWidth="1"/>
    <col min="6415" max="6415" width="11.265625" style="452" customWidth="1"/>
    <col min="6416" max="6416" width="11.59765625" style="452" customWidth="1"/>
    <col min="6417" max="6417" width="10.3984375" style="452" bestFit="1" customWidth="1"/>
    <col min="6418" max="6650" width="9.1328125" style="452" customWidth="1"/>
    <col min="6651" max="6651" width="9.86328125" style="452" customWidth="1"/>
    <col min="6652" max="6652" width="3.1328125" style="452" customWidth="1"/>
    <col min="6653" max="6656" width="0.1328125" style="452"/>
    <col min="6657" max="6657" width="5.59765625" style="452" customWidth="1"/>
    <col min="6658" max="6658" width="3.1328125" style="452" customWidth="1"/>
    <col min="6659" max="6659" width="53.3984375" style="452" customWidth="1"/>
    <col min="6660" max="6660" width="8.3984375" style="452" customWidth="1"/>
    <col min="6661" max="6661" width="13.3984375" style="452" bestFit="1" customWidth="1"/>
    <col min="6662" max="6662" width="11.86328125" style="452" customWidth="1"/>
    <col min="6663" max="6663" width="12.1328125" style="452" customWidth="1"/>
    <col min="6664" max="6664" width="10.59765625" style="452" customWidth="1"/>
    <col min="6665" max="6665" width="10.86328125" style="452" bestFit="1" customWidth="1"/>
    <col min="6666" max="6666" width="11.73046875" style="452" bestFit="1" customWidth="1"/>
    <col min="6667" max="6667" width="12.1328125" style="452" bestFit="1" customWidth="1"/>
    <col min="6668" max="6668" width="10.73046875" style="452" bestFit="1" customWidth="1"/>
    <col min="6669" max="6669" width="11.3984375" style="452" bestFit="1" customWidth="1"/>
    <col min="6670" max="6670" width="11.3984375" style="452" customWidth="1"/>
    <col min="6671" max="6671" width="11.265625" style="452" customWidth="1"/>
    <col min="6672" max="6672" width="11.59765625" style="452" customWidth="1"/>
    <col min="6673" max="6673" width="10.3984375" style="452" bestFit="1" customWidth="1"/>
    <col min="6674" max="6906" width="9.1328125" style="452" customWidth="1"/>
    <col min="6907" max="6907" width="9.86328125" style="452" customWidth="1"/>
    <col min="6908" max="6908" width="3.1328125" style="452" customWidth="1"/>
    <col min="6909" max="6912" width="0.1328125" style="452"/>
    <col min="6913" max="6913" width="5.59765625" style="452" customWidth="1"/>
    <col min="6914" max="6914" width="3.1328125" style="452" customWidth="1"/>
    <col min="6915" max="6915" width="53.3984375" style="452" customWidth="1"/>
    <col min="6916" max="6916" width="8.3984375" style="452" customWidth="1"/>
    <col min="6917" max="6917" width="13.3984375" style="452" bestFit="1" customWidth="1"/>
    <col min="6918" max="6918" width="11.86328125" style="452" customWidth="1"/>
    <col min="6919" max="6919" width="12.1328125" style="452" customWidth="1"/>
    <col min="6920" max="6920" width="10.59765625" style="452" customWidth="1"/>
    <col min="6921" max="6921" width="10.86328125" style="452" bestFit="1" customWidth="1"/>
    <col min="6922" max="6922" width="11.73046875" style="452" bestFit="1" customWidth="1"/>
    <col min="6923" max="6923" width="12.1328125" style="452" bestFit="1" customWidth="1"/>
    <col min="6924" max="6924" width="10.73046875" style="452" bestFit="1" customWidth="1"/>
    <col min="6925" max="6925" width="11.3984375" style="452" bestFit="1" customWidth="1"/>
    <col min="6926" max="6926" width="11.3984375" style="452" customWidth="1"/>
    <col min="6927" max="6927" width="11.265625" style="452" customWidth="1"/>
    <col min="6928" max="6928" width="11.59765625" style="452" customWidth="1"/>
    <col min="6929" max="6929" width="10.3984375" style="452" bestFit="1" customWidth="1"/>
    <col min="6930" max="7162" width="9.1328125" style="452" customWidth="1"/>
    <col min="7163" max="7163" width="9.86328125" style="452" customWidth="1"/>
    <col min="7164" max="7164" width="3.1328125" style="452" customWidth="1"/>
    <col min="7165" max="7168" width="0.1328125" style="452"/>
    <col min="7169" max="7169" width="5.59765625" style="452" customWidth="1"/>
    <col min="7170" max="7170" width="3.1328125" style="452" customWidth="1"/>
    <col min="7171" max="7171" width="53.3984375" style="452" customWidth="1"/>
    <col min="7172" max="7172" width="8.3984375" style="452" customWidth="1"/>
    <col min="7173" max="7173" width="13.3984375" style="452" bestFit="1" customWidth="1"/>
    <col min="7174" max="7174" width="11.86328125" style="452" customWidth="1"/>
    <col min="7175" max="7175" width="12.1328125" style="452" customWidth="1"/>
    <col min="7176" max="7176" width="10.59765625" style="452" customWidth="1"/>
    <col min="7177" max="7177" width="10.86328125" style="452" bestFit="1" customWidth="1"/>
    <col min="7178" max="7178" width="11.73046875" style="452" bestFit="1" customWidth="1"/>
    <col min="7179" max="7179" width="12.1328125" style="452" bestFit="1" customWidth="1"/>
    <col min="7180" max="7180" width="10.73046875" style="452" bestFit="1" customWidth="1"/>
    <col min="7181" max="7181" width="11.3984375" style="452" bestFit="1" customWidth="1"/>
    <col min="7182" max="7182" width="11.3984375" style="452" customWidth="1"/>
    <col min="7183" max="7183" width="11.265625" style="452" customWidth="1"/>
    <col min="7184" max="7184" width="11.59765625" style="452" customWidth="1"/>
    <col min="7185" max="7185" width="10.3984375" style="452" bestFit="1" customWidth="1"/>
    <col min="7186" max="7418" width="9.1328125" style="452" customWidth="1"/>
    <col min="7419" max="7419" width="9.86328125" style="452" customWidth="1"/>
    <col min="7420" max="7420" width="3.1328125" style="452" customWidth="1"/>
    <col min="7421" max="7424" width="0.1328125" style="452"/>
    <col min="7425" max="7425" width="5.59765625" style="452" customWidth="1"/>
    <col min="7426" max="7426" width="3.1328125" style="452" customWidth="1"/>
    <col min="7427" max="7427" width="53.3984375" style="452" customWidth="1"/>
    <col min="7428" max="7428" width="8.3984375" style="452" customWidth="1"/>
    <col min="7429" max="7429" width="13.3984375" style="452" bestFit="1" customWidth="1"/>
    <col min="7430" max="7430" width="11.86328125" style="452" customWidth="1"/>
    <col min="7431" max="7431" width="12.1328125" style="452" customWidth="1"/>
    <col min="7432" max="7432" width="10.59765625" style="452" customWidth="1"/>
    <col min="7433" max="7433" width="10.86328125" style="452" bestFit="1" customWidth="1"/>
    <col min="7434" max="7434" width="11.73046875" style="452" bestFit="1" customWidth="1"/>
    <col min="7435" max="7435" width="12.1328125" style="452" bestFit="1" customWidth="1"/>
    <col min="7436" max="7436" width="10.73046875" style="452" bestFit="1" customWidth="1"/>
    <col min="7437" max="7437" width="11.3984375" style="452" bestFit="1" customWidth="1"/>
    <col min="7438" max="7438" width="11.3984375" style="452" customWidth="1"/>
    <col min="7439" max="7439" width="11.265625" style="452" customWidth="1"/>
    <col min="7440" max="7440" width="11.59765625" style="452" customWidth="1"/>
    <col min="7441" max="7441" width="10.3984375" style="452" bestFit="1" customWidth="1"/>
    <col min="7442" max="7674" width="9.1328125" style="452" customWidth="1"/>
    <col min="7675" max="7675" width="9.86328125" style="452" customWidth="1"/>
    <col min="7676" max="7676" width="3.1328125" style="452" customWidth="1"/>
    <col min="7677" max="7680" width="0.1328125" style="452"/>
    <col min="7681" max="7681" width="5.59765625" style="452" customWidth="1"/>
    <col min="7682" max="7682" width="3.1328125" style="452" customWidth="1"/>
    <col min="7683" max="7683" width="53.3984375" style="452" customWidth="1"/>
    <col min="7684" max="7684" width="8.3984375" style="452" customWidth="1"/>
    <col min="7685" max="7685" width="13.3984375" style="452" bestFit="1" customWidth="1"/>
    <col min="7686" max="7686" width="11.86328125" style="452" customWidth="1"/>
    <col min="7687" max="7687" width="12.1328125" style="452" customWidth="1"/>
    <col min="7688" max="7688" width="10.59765625" style="452" customWidth="1"/>
    <col min="7689" max="7689" width="10.86328125" style="452" bestFit="1" customWidth="1"/>
    <col min="7690" max="7690" width="11.73046875" style="452" bestFit="1" customWidth="1"/>
    <col min="7691" max="7691" width="12.1328125" style="452" bestFit="1" customWidth="1"/>
    <col min="7692" max="7692" width="10.73046875" style="452" bestFit="1" customWidth="1"/>
    <col min="7693" max="7693" width="11.3984375" style="452" bestFit="1" customWidth="1"/>
    <col min="7694" max="7694" width="11.3984375" style="452" customWidth="1"/>
    <col min="7695" max="7695" width="11.265625" style="452" customWidth="1"/>
    <col min="7696" max="7696" width="11.59765625" style="452" customWidth="1"/>
    <col min="7697" max="7697" width="10.3984375" style="452" bestFit="1" customWidth="1"/>
    <col min="7698" max="7930" width="9.1328125" style="452" customWidth="1"/>
    <col min="7931" max="7931" width="9.86328125" style="452" customWidth="1"/>
    <col min="7932" max="7932" width="3.1328125" style="452" customWidth="1"/>
    <col min="7933" max="7936" width="0.1328125" style="452"/>
    <col min="7937" max="7937" width="5.59765625" style="452" customWidth="1"/>
    <col min="7938" max="7938" width="3.1328125" style="452" customWidth="1"/>
    <col min="7939" max="7939" width="53.3984375" style="452" customWidth="1"/>
    <col min="7940" max="7940" width="8.3984375" style="452" customWidth="1"/>
    <col min="7941" max="7941" width="13.3984375" style="452" bestFit="1" customWidth="1"/>
    <col min="7942" max="7942" width="11.86328125" style="452" customWidth="1"/>
    <col min="7943" max="7943" width="12.1328125" style="452" customWidth="1"/>
    <col min="7944" max="7944" width="10.59765625" style="452" customWidth="1"/>
    <col min="7945" max="7945" width="10.86328125" style="452" bestFit="1" customWidth="1"/>
    <col min="7946" max="7946" width="11.73046875" style="452" bestFit="1" customWidth="1"/>
    <col min="7947" max="7947" width="12.1328125" style="452" bestFit="1" customWidth="1"/>
    <col min="7948" max="7948" width="10.73046875" style="452" bestFit="1" customWidth="1"/>
    <col min="7949" max="7949" width="11.3984375" style="452" bestFit="1" customWidth="1"/>
    <col min="7950" max="7950" width="11.3984375" style="452" customWidth="1"/>
    <col min="7951" max="7951" width="11.265625" style="452" customWidth="1"/>
    <col min="7952" max="7952" width="11.59765625" style="452" customWidth="1"/>
    <col min="7953" max="7953" width="10.3984375" style="452" bestFit="1" customWidth="1"/>
    <col min="7954" max="8186" width="9.1328125" style="452" customWidth="1"/>
    <col min="8187" max="8187" width="9.86328125" style="452" customWidth="1"/>
    <col min="8188" max="8188" width="3.1328125" style="452" customWidth="1"/>
    <col min="8189" max="8192" width="0.1328125" style="452"/>
    <col min="8193" max="8193" width="5.59765625" style="452" customWidth="1"/>
    <col min="8194" max="8194" width="3.1328125" style="452" customWidth="1"/>
    <col min="8195" max="8195" width="53.3984375" style="452" customWidth="1"/>
    <col min="8196" max="8196" width="8.3984375" style="452" customWidth="1"/>
    <col min="8197" max="8197" width="13.3984375" style="452" bestFit="1" customWidth="1"/>
    <col min="8198" max="8198" width="11.86328125" style="452" customWidth="1"/>
    <col min="8199" max="8199" width="12.1328125" style="452" customWidth="1"/>
    <col min="8200" max="8200" width="10.59765625" style="452" customWidth="1"/>
    <col min="8201" max="8201" width="10.86328125" style="452" bestFit="1" customWidth="1"/>
    <col min="8202" max="8202" width="11.73046875" style="452" bestFit="1" customWidth="1"/>
    <col min="8203" max="8203" width="12.1328125" style="452" bestFit="1" customWidth="1"/>
    <col min="8204" max="8204" width="10.73046875" style="452" bestFit="1" customWidth="1"/>
    <col min="8205" max="8205" width="11.3984375" style="452" bestFit="1" customWidth="1"/>
    <col min="8206" max="8206" width="11.3984375" style="452" customWidth="1"/>
    <col min="8207" max="8207" width="11.265625" style="452" customWidth="1"/>
    <col min="8208" max="8208" width="11.59765625" style="452" customWidth="1"/>
    <col min="8209" max="8209" width="10.3984375" style="452" bestFit="1" customWidth="1"/>
    <col min="8210" max="8442" width="9.1328125" style="452" customWidth="1"/>
    <col min="8443" max="8443" width="9.86328125" style="452" customWidth="1"/>
    <col min="8444" max="8444" width="3.1328125" style="452" customWidth="1"/>
    <col min="8445" max="8448" width="0.1328125" style="452"/>
    <col min="8449" max="8449" width="5.59765625" style="452" customWidth="1"/>
    <col min="8450" max="8450" width="3.1328125" style="452" customWidth="1"/>
    <col min="8451" max="8451" width="53.3984375" style="452" customWidth="1"/>
    <col min="8452" max="8452" width="8.3984375" style="452" customWidth="1"/>
    <col min="8453" max="8453" width="13.3984375" style="452" bestFit="1" customWidth="1"/>
    <col min="8454" max="8454" width="11.86328125" style="452" customWidth="1"/>
    <col min="8455" max="8455" width="12.1328125" style="452" customWidth="1"/>
    <col min="8456" max="8456" width="10.59765625" style="452" customWidth="1"/>
    <col min="8457" max="8457" width="10.86328125" style="452" bestFit="1" customWidth="1"/>
    <col min="8458" max="8458" width="11.73046875" style="452" bestFit="1" customWidth="1"/>
    <col min="8459" max="8459" width="12.1328125" style="452" bestFit="1" customWidth="1"/>
    <col min="8460" max="8460" width="10.73046875" style="452" bestFit="1" customWidth="1"/>
    <col min="8461" max="8461" width="11.3984375" style="452" bestFit="1" customWidth="1"/>
    <col min="8462" max="8462" width="11.3984375" style="452" customWidth="1"/>
    <col min="8463" max="8463" width="11.265625" style="452" customWidth="1"/>
    <col min="8464" max="8464" width="11.59765625" style="452" customWidth="1"/>
    <col min="8465" max="8465" width="10.3984375" style="452" bestFit="1" customWidth="1"/>
    <col min="8466" max="8698" width="9.1328125" style="452" customWidth="1"/>
    <col min="8699" max="8699" width="9.86328125" style="452" customWidth="1"/>
    <col min="8700" max="8700" width="3.1328125" style="452" customWidth="1"/>
    <col min="8701" max="8704" width="0.1328125" style="452"/>
    <col min="8705" max="8705" width="5.59765625" style="452" customWidth="1"/>
    <col min="8706" max="8706" width="3.1328125" style="452" customWidth="1"/>
    <col min="8707" max="8707" width="53.3984375" style="452" customWidth="1"/>
    <col min="8708" max="8708" width="8.3984375" style="452" customWidth="1"/>
    <col min="8709" max="8709" width="13.3984375" style="452" bestFit="1" customWidth="1"/>
    <col min="8710" max="8710" width="11.86328125" style="452" customWidth="1"/>
    <col min="8711" max="8711" width="12.1328125" style="452" customWidth="1"/>
    <col min="8712" max="8712" width="10.59765625" style="452" customWidth="1"/>
    <col min="8713" max="8713" width="10.86328125" style="452" bestFit="1" customWidth="1"/>
    <col min="8714" max="8714" width="11.73046875" style="452" bestFit="1" customWidth="1"/>
    <col min="8715" max="8715" width="12.1328125" style="452" bestFit="1" customWidth="1"/>
    <col min="8716" max="8716" width="10.73046875" style="452" bestFit="1" customWidth="1"/>
    <col min="8717" max="8717" width="11.3984375" style="452" bestFit="1" customWidth="1"/>
    <col min="8718" max="8718" width="11.3984375" style="452" customWidth="1"/>
    <col min="8719" max="8719" width="11.265625" style="452" customWidth="1"/>
    <col min="8720" max="8720" width="11.59765625" style="452" customWidth="1"/>
    <col min="8721" max="8721" width="10.3984375" style="452" bestFit="1" customWidth="1"/>
    <col min="8722" max="8954" width="9.1328125" style="452" customWidth="1"/>
    <col min="8955" max="8955" width="9.86328125" style="452" customWidth="1"/>
    <col min="8956" max="8956" width="3.1328125" style="452" customWidth="1"/>
    <col min="8957" max="8960" width="0.1328125" style="452"/>
    <col min="8961" max="8961" width="5.59765625" style="452" customWidth="1"/>
    <col min="8962" max="8962" width="3.1328125" style="452" customWidth="1"/>
    <col min="8963" max="8963" width="53.3984375" style="452" customWidth="1"/>
    <col min="8964" max="8964" width="8.3984375" style="452" customWidth="1"/>
    <col min="8965" max="8965" width="13.3984375" style="452" bestFit="1" customWidth="1"/>
    <col min="8966" max="8966" width="11.86328125" style="452" customWidth="1"/>
    <col min="8967" max="8967" width="12.1328125" style="452" customWidth="1"/>
    <col min="8968" max="8968" width="10.59765625" style="452" customWidth="1"/>
    <col min="8969" max="8969" width="10.86328125" style="452" bestFit="1" customWidth="1"/>
    <col min="8970" max="8970" width="11.73046875" style="452" bestFit="1" customWidth="1"/>
    <col min="8971" max="8971" width="12.1328125" style="452" bestFit="1" customWidth="1"/>
    <col min="8972" max="8972" width="10.73046875" style="452" bestFit="1" customWidth="1"/>
    <col min="8973" max="8973" width="11.3984375" style="452" bestFit="1" customWidth="1"/>
    <col min="8974" max="8974" width="11.3984375" style="452" customWidth="1"/>
    <col min="8975" max="8975" width="11.265625" style="452" customWidth="1"/>
    <col min="8976" max="8976" width="11.59765625" style="452" customWidth="1"/>
    <col min="8977" max="8977" width="10.3984375" style="452" bestFit="1" customWidth="1"/>
    <col min="8978" max="9210" width="9.1328125" style="452" customWidth="1"/>
    <col min="9211" max="9211" width="9.86328125" style="452" customWidth="1"/>
    <col min="9212" max="9212" width="3.1328125" style="452" customWidth="1"/>
    <col min="9213" max="9216" width="0.1328125" style="452"/>
    <col min="9217" max="9217" width="5.59765625" style="452" customWidth="1"/>
    <col min="9218" max="9218" width="3.1328125" style="452" customWidth="1"/>
    <col min="9219" max="9219" width="53.3984375" style="452" customWidth="1"/>
    <col min="9220" max="9220" width="8.3984375" style="452" customWidth="1"/>
    <col min="9221" max="9221" width="13.3984375" style="452" bestFit="1" customWidth="1"/>
    <col min="9222" max="9222" width="11.86328125" style="452" customWidth="1"/>
    <col min="9223" max="9223" width="12.1328125" style="452" customWidth="1"/>
    <col min="9224" max="9224" width="10.59765625" style="452" customWidth="1"/>
    <col min="9225" max="9225" width="10.86328125" style="452" bestFit="1" customWidth="1"/>
    <col min="9226" max="9226" width="11.73046875" style="452" bestFit="1" customWidth="1"/>
    <col min="9227" max="9227" width="12.1328125" style="452" bestFit="1" customWidth="1"/>
    <col min="9228" max="9228" width="10.73046875" style="452" bestFit="1" customWidth="1"/>
    <col min="9229" max="9229" width="11.3984375" style="452" bestFit="1" customWidth="1"/>
    <col min="9230" max="9230" width="11.3984375" style="452" customWidth="1"/>
    <col min="9231" max="9231" width="11.265625" style="452" customWidth="1"/>
    <col min="9232" max="9232" width="11.59765625" style="452" customWidth="1"/>
    <col min="9233" max="9233" width="10.3984375" style="452" bestFit="1" customWidth="1"/>
    <col min="9234" max="9466" width="9.1328125" style="452" customWidth="1"/>
    <col min="9467" max="9467" width="9.86328125" style="452" customWidth="1"/>
    <col min="9468" max="9468" width="3.1328125" style="452" customWidth="1"/>
    <col min="9469" max="9472" width="0.1328125" style="452"/>
    <col min="9473" max="9473" width="5.59765625" style="452" customWidth="1"/>
    <col min="9474" max="9474" width="3.1328125" style="452" customWidth="1"/>
    <col min="9475" max="9475" width="53.3984375" style="452" customWidth="1"/>
    <col min="9476" max="9476" width="8.3984375" style="452" customWidth="1"/>
    <col min="9477" max="9477" width="13.3984375" style="452" bestFit="1" customWidth="1"/>
    <col min="9478" max="9478" width="11.86328125" style="452" customWidth="1"/>
    <col min="9479" max="9479" width="12.1328125" style="452" customWidth="1"/>
    <col min="9480" max="9480" width="10.59765625" style="452" customWidth="1"/>
    <col min="9481" max="9481" width="10.86328125" style="452" bestFit="1" customWidth="1"/>
    <col min="9482" max="9482" width="11.73046875" style="452" bestFit="1" customWidth="1"/>
    <col min="9483" max="9483" width="12.1328125" style="452" bestFit="1" customWidth="1"/>
    <col min="9484" max="9484" width="10.73046875" style="452" bestFit="1" customWidth="1"/>
    <col min="9485" max="9485" width="11.3984375" style="452" bestFit="1" customWidth="1"/>
    <col min="9486" max="9486" width="11.3984375" style="452" customWidth="1"/>
    <col min="9487" max="9487" width="11.265625" style="452" customWidth="1"/>
    <col min="9488" max="9488" width="11.59765625" style="452" customWidth="1"/>
    <col min="9489" max="9489" width="10.3984375" style="452" bestFit="1" customWidth="1"/>
    <col min="9490" max="9722" width="9.1328125" style="452" customWidth="1"/>
    <col min="9723" max="9723" width="9.86328125" style="452" customWidth="1"/>
    <col min="9724" max="9724" width="3.1328125" style="452" customWidth="1"/>
    <col min="9725" max="9728" width="0.1328125" style="452"/>
    <col min="9729" max="9729" width="5.59765625" style="452" customWidth="1"/>
    <col min="9730" max="9730" width="3.1328125" style="452" customWidth="1"/>
    <col min="9731" max="9731" width="53.3984375" style="452" customWidth="1"/>
    <col min="9732" max="9732" width="8.3984375" style="452" customWidth="1"/>
    <col min="9733" max="9733" width="13.3984375" style="452" bestFit="1" customWidth="1"/>
    <col min="9734" max="9734" width="11.86328125" style="452" customWidth="1"/>
    <col min="9735" max="9735" width="12.1328125" style="452" customWidth="1"/>
    <col min="9736" max="9736" width="10.59765625" style="452" customWidth="1"/>
    <col min="9737" max="9737" width="10.86328125" style="452" bestFit="1" customWidth="1"/>
    <col min="9738" max="9738" width="11.73046875" style="452" bestFit="1" customWidth="1"/>
    <col min="9739" max="9739" width="12.1328125" style="452" bestFit="1" customWidth="1"/>
    <col min="9740" max="9740" width="10.73046875" style="452" bestFit="1" customWidth="1"/>
    <col min="9741" max="9741" width="11.3984375" style="452" bestFit="1" customWidth="1"/>
    <col min="9742" max="9742" width="11.3984375" style="452" customWidth="1"/>
    <col min="9743" max="9743" width="11.265625" style="452" customWidth="1"/>
    <col min="9744" max="9744" width="11.59765625" style="452" customWidth="1"/>
    <col min="9745" max="9745" width="10.3984375" style="452" bestFit="1" customWidth="1"/>
    <col min="9746" max="9978" width="9.1328125" style="452" customWidth="1"/>
    <col min="9979" max="9979" width="9.86328125" style="452" customWidth="1"/>
    <col min="9980" max="9980" width="3.1328125" style="452" customWidth="1"/>
    <col min="9981" max="9984" width="0.1328125" style="452"/>
    <col min="9985" max="9985" width="5.59765625" style="452" customWidth="1"/>
    <col min="9986" max="9986" width="3.1328125" style="452" customWidth="1"/>
    <col min="9987" max="9987" width="53.3984375" style="452" customWidth="1"/>
    <col min="9988" max="9988" width="8.3984375" style="452" customWidth="1"/>
    <col min="9989" max="9989" width="13.3984375" style="452" bestFit="1" customWidth="1"/>
    <col min="9990" max="9990" width="11.86328125" style="452" customWidth="1"/>
    <col min="9991" max="9991" width="12.1328125" style="452" customWidth="1"/>
    <col min="9992" max="9992" width="10.59765625" style="452" customWidth="1"/>
    <col min="9993" max="9993" width="10.86328125" style="452" bestFit="1" customWidth="1"/>
    <col min="9994" max="9994" width="11.73046875" style="452" bestFit="1" customWidth="1"/>
    <col min="9995" max="9995" width="12.1328125" style="452" bestFit="1" customWidth="1"/>
    <col min="9996" max="9996" width="10.73046875" style="452" bestFit="1" customWidth="1"/>
    <col min="9997" max="9997" width="11.3984375" style="452" bestFit="1" customWidth="1"/>
    <col min="9998" max="9998" width="11.3984375" style="452" customWidth="1"/>
    <col min="9999" max="9999" width="11.265625" style="452" customWidth="1"/>
    <col min="10000" max="10000" width="11.59765625" style="452" customWidth="1"/>
    <col min="10001" max="10001" width="10.3984375" style="452" bestFit="1" customWidth="1"/>
    <col min="10002" max="10234" width="9.1328125" style="452" customWidth="1"/>
    <col min="10235" max="10235" width="9.86328125" style="452" customWidth="1"/>
    <col min="10236" max="10236" width="3.1328125" style="452" customWidth="1"/>
    <col min="10237" max="10240" width="0.1328125" style="452"/>
    <col min="10241" max="10241" width="5.59765625" style="452" customWidth="1"/>
    <col min="10242" max="10242" width="3.1328125" style="452" customWidth="1"/>
    <col min="10243" max="10243" width="53.3984375" style="452" customWidth="1"/>
    <col min="10244" max="10244" width="8.3984375" style="452" customWidth="1"/>
    <col min="10245" max="10245" width="13.3984375" style="452" bestFit="1" customWidth="1"/>
    <col min="10246" max="10246" width="11.86328125" style="452" customWidth="1"/>
    <col min="10247" max="10247" width="12.1328125" style="452" customWidth="1"/>
    <col min="10248" max="10248" width="10.59765625" style="452" customWidth="1"/>
    <col min="10249" max="10249" width="10.86328125" style="452" bestFit="1" customWidth="1"/>
    <col min="10250" max="10250" width="11.73046875" style="452" bestFit="1" customWidth="1"/>
    <col min="10251" max="10251" width="12.1328125" style="452" bestFit="1" customWidth="1"/>
    <col min="10252" max="10252" width="10.73046875" style="452" bestFit="1" customWidth="1"/>
    <col min="10253" max="10253" width="11.3984375" style="452" bestFit="1" customWidth="1"/>
    <col min="10254" max="10254" width="11.3984375" style="452" customWidth="1"/>
    <col min="10255" max="10255" width="11.265625" style="452" customWidth="1"/>
    <col min="10256" max="10256" width="11.59765625" style="452" customWidth="1"/>
    <col min="10257" max="10257" width="10.3984375" style="452" bestFit="1" customWidth="1"/>
    <col min="10258" max="10490" width="9.1328125" style="452" customWidth="1"/>
    <col min="10491" max="10491" width="9.86328125" style="452" customWidth="1"/>
    <col min="10492" max="10492" width="3.1328125" style="452" customWidth="1"/>
    <col min="10493" max="10496" width="0.1328125" style="452"/>
    <col min="10497" max="10497" width="5.59765625" style="452" customWidth="1"/>
    <col min="10498" max="10498" width="3.1328125" style="452" customWidth="1"/>
    <col min="10499" max="10499" width="53.3984375" style="452" customWidth="1"/>
    <col min="10500" max="10500" width="8.3984375" style="452" customWidth="1"/>
    <col min="10501" max="10501" width="13.3984375" style="452" bestFit="1" customWidth="1"/>
    <col min="10502" max="10502" width="11.86328125" style="452" customWidth="1"/>
    <col min="10503" max="10503" width="12.1328125" style="452" customWidth="1"/>
    <col min="10504" max="10504" width="10.59765625" style="452" customWidth="1"/>
    <col min="10505" max="10505" width="10.86328125" style="452" bestFit="1" customWidth="1"/>
    <col min="10506" max="10506" width="11.73046875" style="452" bestFit="1" customWidth="1"/>
    <col min="10507" max="10507" width="12.1328125" style="452" bestFit="1" customWidth="1"/>
    <col min="10508" max="10508" width="10.73046875" style="452" bestFit="1" customWidth="1"/>
    <col min="10509" max="10509" width="11.3984375" style="452" bestFit="1" customWidth="1"/>
    <col min="10510" max="10510" width="11.3984375" style="452" customWidth="1"/>
    <col min="10511" max="10511" width="11.265625" style="452" customWidth="1"/>
    <col min="10512" max="10512" width="11.59765625" style="452" customWidth="1"/>
    <col min="10513" max="10513" width="10.3984375" style="452" bestFit="1" customWidth="1"/>
    <col min="10514" max="10746" width="9.1328125" style="452" customWidth="1"/>
    <col min="10747" max="10747" width="9.86328125" style="452" customWidth="1"/>
    <col min="10748" max="10748" width="3.1328125" style="452" customWidth="1"/>
    <col min="10749" max="10752" width="0.1328125" style="452"/>
    <col min="10753" max="10753" width="5.59765625" style="452" customWidth="1"/>
    <col min="10754" max="10754" width="3.1328125" style="452" customWidth="1"/>
    <col min="10755" max="10755" width="53.3984375" style="452" customWidth="1"/>
    <col min="10756" max="10756" width="8.3984375" style="452" customWidth="1"/>
    <col min="10757" max="10757" width="13.3984375" style="452" bestFit="1" customWidth="1"/>
    <col min="10758" max="10758" width="11.86328125" style="452" customWidth="1"/>
    <col min="10759" max="10759" width="12.1328125" style="452" customWidth="1"/>
    <col min="10760" max="10760" width="10.59765625" style="452" customWidth="1"/>
    <col min="10761" max="10761" width="10.86328125" style="452" bestFit="1" customWidth="1"/>
    <col min="10762" max="10762" width="11.73046875" style="452" bestFit="1" customWidth="1"/>
    <col min="10763" max="10763" width="12.1328125" style="452" bestFit="1" customWidth="1"/>
    <col min="10764" max="10764" width="10.73046875" style="452" bestFit="1" customWidth="1"/>
    <col min="10765" max="10765" width="11.3984375" style="452" bestFit="1" customWidth="1"/>
    <col min="10766" max="10766" width="11.3984375" style="452" customWidth="1"/>
    <col min="10767" max="10767" width="11.265625" style="452" customWidth="1"/>
    <col min="10768" max="10768" width="11.59765625" style="452" customWidth="1"/>
    <col min="10769" max="10769" width="10.3984375" style="452" bestFit="1" customWidth="1"/>
    <col min="10770" max="11002" width="9.1328125" style="452" customWidth="1"/>
    <col min="11003" max="11003" width="9.86328125" style="452" customWidth="1"/>
    <col min="11004" max="11004" width="3.1328125" style="452" customWidth="1"/>
    <col min="11005" max="11008" width="0.1328125" style="452"/>
    <col min="11009" max="11009" width="5.59765625" style="452" customWidth="1"/>
    <col min="11010" max="11010" width="3.1328125" style="452" customWidth="1"/>
    <col min="11011" max="11011" width="53.3984375" style="452" customWidth="1"/>
    <col min="11012" max="11012" width="8.3984375" style="452" customWidth="1"/>
    <col min="11013" max="11013" width="13.3984375" style="452" bestFit="1" customWidth="1"/>
    <col min="11014" max="11014" width="11.86328125" style="452" customWidth="1"/>
    <col min="11015" max="11015" width="12.1328125" style="452" customWidth="1"/>
    <col min="11016" max="11016" width="10.59765625" style="452" customWidth="1"/>
    <col min="11017" max="11017" width="10.86328125" style="452" bestFit="1" customWidth="1"/>
    <col min="11018" max="11018" width="11.73046875" style="452" bestFit="1" customWidth="1"/>
    <col min="11019" max="11019" width="12.1328125" style="452" bestFit="1" customWidth="1"/>
    <col min="11020" max="11020" width="10.73046875" style="452" bestFit="1" customWidth="1"/>
    <col min="11021" max="11021" width="11.3984375" style="452" bestFit="1" customWidth="1"/>
    <col min="11022" max="11022" width="11.3984375" style="452" customWidth="1"/>
    <col min="11023" max="11023" width="11.265625" style="452" customWidth="1"/>
    <col min="11024" max="11024" width="11.59765625" style="452" customWidth="1"/>
    <col min="11025" max="11025" width="10.3984375" style="452" bestFit="1" customWidth="1"/>
    <col min="11026" max="11258" width="9.1328125" style="452" customWidth="1"/>
    <col min="11259" max="11259" width="9.86328125" style="452" customWidth="1"/>
    <col min="11260" max="11260" width="3.1328125" style="452" customWidth="1"/>
    <col min="11261" max="11264" width="0.1328125" style="452"/>
    <col min="11265" max="11265" width="5.59765625" style="452" customWidth="1"/>
    <col min="11266" max="11266" width="3.1328125" style="452" customWidth="1"/>
    <col min="11267" max="11267" width="53.3984375" style="452" customWidth="1"/>
    <col min="11268" max="11268" width="8.3984375" style="452" customWidth="1"/>
    <col min="11269" max="11269" width="13.3984375" style="452" bestFit="1" customWidth="1"/>
    <col min="11270" max="11270" width="11.86328125" style="452" customWidth="1"/>
    <col min="11271" max="11271" width="12.1328125" style="452" customWidth="1"/>
    <col min="11272" max="11272" width="10.59765625" style="452" customWidth="1"/>
    <col min="11273" max="11273" width="10.86328125" style="452" bestFit="1" customWidth="1"/>
    <col min="11274" max="11274" width="11.73046875" style="452" bestFit="1" customWidth="1"/>
    <col min="11275" max="11275" width="12.1328125" style="452" bestFit="1" customWidth="1"/>
    <col min="11276" max="11276" width="10.73046875" style="452" bestFit="1" customWidth="1"/>
    <col min="11277" max="11277" width="11.3984375" style="452" bestFit="1" customWidth="1"/>
    <col min="11278" max="11278" width="11.3984375" style="452" customWidth="1"/>
    <col min="11279" max="11279" width="11.265625" style="452" customWidth="1"/>
    <col min="11280" max="11280" width="11.59765625" style="452" customWidth="1"/>
    <col min="11281" max="11281" width="10.3984375" style="452" bestFit="1" customWidth="1"/>
    <col min="11282" max="11514" width="9.1328125" style="452" customWidth="1"/>
    <col min="11515" max="11515" width="9.86328125" style="452" customWidth="1"/>
    <col min="11516" max="11516" width="3.1328125" style="452" customWidth="1"/>
    <col min="11517" max="11520" width="0.1328125" style="452"/>
    <col min="11521" max="11521" width="5.59765625" style="452" customWidth="1"/>
    <col min="11522" max="11522" width="3.1328125" style="452" customWidth="1"/>
    <col min="11523" max="11523" width="53.3984375" style="452" customWidth="1"/>
    <col min="11524" max="11524" width="8.3984375" style="452" customWidth="1"/>
    <col min="11525" max="11525" width="13.3984375" style="452" bestFit="1" customWidth="1"/>
    <col min="11526" max="11526" width="11.86328125" style="452" customWidth="1"/>
    <col min="11527" max="11527" width="12.1328125" style="452" customWidth="1"/>
    <col min="11528" max="11528" width="10.59765625" style="452" customWidth="1"/>
    <col min="11529" max="11529" width="10.86328125" style="452" bestFit="1" customWidth="1"/>
    <col min="11530" max="11530" width="11.73046875" style="452" bestFit="1" customWidth="1"/>
    <col min="11531" max="11531" width="12.1328125" style="452" bestFit="1" customWidth="1"/>
    <col min="11532" max="11532" width="10.73046875" style="452" bestFit="1" customWidth="1"/>
    <col min="11533" max="11533" width="11.3984375" style="452" bestFit="1" customWidth="1"/>
    <col min="11534" max="11534" width="11.3984375" style="452" customWidth="1"/>
    <col min="11535" max="11535" width="11.265625" style="452" customWidth="1"/>
    <col min="11536" max="11536" width="11.59765625" style="452" customWidth="1"/>
    <col min="11537" max="11537" width="10.3984375" style="452" bestFit="1" customWidth="1"/>
    <col min="11538" max="11770" width="9.1328125" style="452" customWidth="1"/>
    <col min="11771" max="11771" width="9.86328125" style="452" customWidth="1"/>
    <col min="11772" max="11772" width="3.1328125" style="452" customWidth="1"/>
    <col min="11773" max="11776" width="0.1328125" style="452"/>
    <col min="11777" max="11777" width="5.59765625" style="452" customWidth="1"/>
    <col min="11778" max="11778" width="3.1328125" style="452" customWidth="1"/>
    <col min="11779" max="11779" width="53.3984375" style="452" customWidth="1"/>
    <col min="11780" max="11780" width="8.3984375" style="452" customWidth="1"/>
    <col min="11781" max="11781" width="13.3984375" style="452" bestFit="1" customWidth="1"/>
    <col min="11782" max="11782" width="11.86328125" style="452" customWidth="1"/>
    <col min="11783" max="11783" width="12.1328125" style="452" customWidth="1"/>
    <col min="11784" max="11784" width="10.59765625" style="452" customWidth="1"/>
    <col min="11785" max="11785" width="10.86328125" style="452" bestFit="1" customWidth="1"/>
    <col min="11786" max="11786" width="11.73046875" style="452" bestFit="1" customWidth="1"/>
    <col min="11787" max="11787" width="12.1328125" style="452" bestFit="1" customWidth="1"/>
    <col min="11788" max="11788" width="10.73046875" style="452" bestFit="1" customWidth="1"/>
    <col min="11789" max="11789" width="11.3984375" style="452" bestFit="1" customWidth="1"/>
    <col min="11790" max="11790" width="11.3984375" style="452" customWidth="1"/>
    <col min="11791" max="11791" width="11.265625" style="452" customWidth="1"/>
    <col min="11792" max="11792" width="11.59765625" style="452" customWidth="1"/>
    <col min="11793" max="11793" width="10.3984375" style="452" bestFit="1" customWidth="1"/>
    <col min="11794" max="12026" width="9.1328125" style="452" customWidth="1"/>
    <col min="12027" max="12027" width="9.86328125" style="452" customWidth="1"/>
    <col min="12028" max="12028" width="3.1328125" style="452" customWidth="1"/>
    <col min="12029" max="12032" width="0.1328125" style="452"/>
    <col min="12033" max="12033" width="5.59765625" style="452" customWidth="1"/>
    <col min="12034" max="12034" width="3.1328125" style="452" customWidth="1"/>
    <col min="12035" max="12035" width="53.3984375" style="452" customWidth="1"/>
    <col min="12036" max="12036" width="8.3984375" style="452" customWidth="1"/>
    <col min="12037" max="12037" width="13.3984375" style="452" bestFit="1" customWidth="1"/>
    <col min="12038" max="12038" width="11.86328125" style="452" customWidth="1"/>
    <col min="12039" max="12039" width="12.1328125" style="452" customWidth="1"/>
    <col min="12040" max="12040" width="10.59765625" style="452" customWidth="1"/>
    <col min="12041" max="12041" width="10.86328125" style="452" bestFit="1" customWidth="1"/>
    <col min="12042" max="12042" width="11.73046875" style="452" bestFit="1" customWidth="1"/>
    <col min="12043" max="12043" width="12.1328125" style="452" bestFit="1" customWidth="1"/>
    <col min="12044" max="12044" width="10.73046875" style="452" bestFit="1" customWidth="1"/>
    <col min="12045" max="12045" width="11.3984375" style="452" bestFit="1" customWidth="1"/>
    <col min="12046" max="12046" width="11.3984375" style="452" customWidth="1"/>
    <col min="12047" max="12047" width="11.265625" style="452" customWidth="1"/>
    <col min="12048" max="12048" width="11.59765625" style="452" customWidth="1"/>
    <col min="12049" max="12049" width="10.3984375" style="452" bestFit="1" customWidth="1"/>
    <col min="12050" max="12282" width="9.1328125" style="452" customWidth="1"/>
    <col min="12283" max="12283" width="9.86328125" style="452" customWidth="1"/>
    <col min="12284" max="12284" width="3.1328125" style="452" customWidth="1"/>
    <col min="12285" max="12288" width="0.1328125" style="452"/>
    <col min="12289" max="12289" width="5.59765625" style="452" customWidth="1"/>
    <col min="12290" max="12290" width="3.1328125" style="452" customWidth="1"/>
    <col min="12291" max="12291" width="53.3984375" style="452" customWidth="1"/>
    <col min="12292" max="12292" width="8.3984375" style="452" customWidth="1"/>
    <col min="12293" max="12293" width="13.3984375" style="452" bestFit="1" customWidth="1"/>
    <col min="12294" max="12294" width="11.86328125" style="452" customWidth="1"/>
    <col min="12295" max="12295" width="12.1328125" style="452" customWidth="1"/>
    <col min="12296" max="12296" width="10.59765625" style="452" customWidth="1"/>
    <col min="12297" max="12297" width="10.86328125" style="452" bestFit="1" customWidth="1"/>
    <col min="12298" max="12298" width="11.73046875" style="452" bestFit="1" customWidth="1"/>
    <col min="12299" max="12299" width="12.1328125" style="452" bestFit="1" customWidth="1"/>
    <col min="12300" max="12300" width="10.73046875" style="452" bestFit="1" customWidth="1"/>
    <col min="12301" max="12301" width="11.3984375" style="452" bestFit="1" customWidth="1"/>
    <col min="12302" max="12302" width="11.3984375" style="452" customWidth="1"/>
    <col min="12303" max="12303" width="11.265625" style="452" customWidth="1"/>
    <col min="12304" max="12304" width="11.59765625" style="452" customWidth="1"/>
    <col min="12305" max="12305" width="10.3984375" style="452" bestFit="1" customWidth="1"/>
    <col min="12306" max="12538" width="9.1328125" style="452" customWidth="1"/>
    <col min="12539" max="12539" width="9.86328125" style="452" customWidth="1"/>
    <col min="12540" max="12540" width="3.1328125" style="452" customWidth="1"/>
    <col min="12541" max="12544" width="0.1328125" style="452"/>
    <col min="12545" max="12545" width="5.59765625" style="452" customWidth="1"/>
    <col min="12546" max="12546" width="3.1328125" style="452" customWidth="1"/>
    <col min="12547" max="12547" width="53.3984375" style="452" customWidth="1"/>
    <col min="12548" max="12548" width="8.3984375" style="452" customWidth="1"/>
    <col min="12549" max="12549" width="13.3984375" style="452" bestFit="1" customWidth="1"/>
    <col min="12550" max="12550" width="11.86328125" style="452" customWidth="1"/>
    <col min="12551" max="12551" width="12.1328125" style="452" customWidth="1"/>
    <col min="12552" max="12552" width="10.59765625" style="452" customWidth="1"/>
    <col min="12553" max="12553" width="10.86328125" style="452" bestFit="1" customWidth="1"/>
    <col min="12554" max="12554" width="11.73046875" style="452" bestFit="1" customWidth="1"/>
    <col min="12555" max="12555" width="12.1328125" style="452" bestFit="1" customWidth="1"/>
    <col min="12556" max="12556" width="10.73046875" style="452" bestFit="1" customWidth="1"/>
    <col min="12557" max="12557" width="11.3984375" style="452" bestFit="1" customWidth="1"/>
    <col min="12558" max="12558" width="11.3984375" style="452" customWidth="1"/>
    <col min="12559" max="12559" width="11.265625" style="452" customWidth="1"/>
    <col min="12560" max="12560" width="11.59765625" style="452" customWidth="1"/>
    <col min="12561" max="12561" width="10.3984375" style="452" bestFit="1" customWidth="1"/>
    <col min="12562" max="12794" width="9.1328125" style="452" customWidth="1"/>
    <col min="12795" max="12795" width="9.86328125" style="452" customWidth="1"/>
    <col min="12796" max="12796" width="3.1328125" style="452" customWidth="1"/>
    <col min="12797" max="12800" width="0.1328125" style="452"/>
    <col min="12801" max="12801" width="5.59765625" style="452" customWidth="1"/>
    <col min="12802" max="12802" width="3.1328125" style="452" customWidth="1"/>
    <col min="12803" max="12803" width="53.3984375" style="452" customWidth="1"/>
    <col min="12804" max="12804" width="8.3984375" style="452" customWidth="1"/>
    <col min="12805" max="12805" width="13.3984375" style="452" bestFit="1" customWidth="1"/>
    <col min="12806" max="12806" width="11.86328125" style="452" customWidth="1"/>
    <col min="12807" max="12807" width="12.1328125" style="452" customWidth="1"/>
    <col min="12808" max="12808" width="10.59765625" style="452" customWidth="1"/>
    <col min="12809" max="12809" width="10.86328125" style="452" bestFit="1" customWidth="1"/>
    <col min="12810" max="12810" width="11.73046875" style="452" bestFit="1" customWidth="1"/>
    <col min="12811" max="12811" width="12.1328125" style="452" bestFit="1" customWidth="1"/>
    <col min="12812" max="12812" width="10.73046875" style="452" bestFit="1" customWidth="1"/>
    <col min="12813" max="12813" width="11.3984375" style="452" bestFit="1" customWidth="1"/>
    <col min="12814" max="12814" width="11.3984375" style="452" customWidth="1"/>
    <col min="12815" max="12815" width="11.265625" style="452" customWidth="1"/>
    <col min="12816" max="12816" width="11.59765625" style="452" customWidth="1"/>
    <col min="12817" max="12817" width="10.3984375" style="452" bestFit="1" customWidth="1"/>
    <col min="12818" max="13050" width="9.1328125" style="452" customWidth="1"/>
    <col min="13051" max="13051" width="9.86328125" style="452" customWidth="1"/>
    <col min="13052" max="13052" width="3.1328125" style="452" customWidth="1"/>
    <col min="13053" max="13056" width="0.1328125" style="452"/>
    <col min="13057" max="13057" width="5.59765625" style="452" customWidth="1"/>
    <col min="13058" max="13058" width="3.1328125" style="452" customWidth="1"/>
    <col min="13059" max="13059" width="53.3984375" style="452" customWidth="1"/>
    <col min="13060" max="13060" width="8.3984375" style="452" customWidth="1"/>
    <col min="13061" max="13061" width="13.3984375" style="452" bestFit="1" customWidth="1"/>
    <col min="13062" max="13062" width="11.86328125" style="452" customWidth="1"/>
    <col min="13063" max="13063" width="12.1328125" style="452" customWidth="1"/>
    <col min="13064" max="13064" width="10.59765625" style="452" customWidth="1"/>
    <col min="13065" max="13065" width="10.86328125" style="452" bestFit="1" customWidth="1"/>
    <col min="13066" max="13066" width="11.73046875" style="452" bestFit="1" customWidth="1"/>
    <col min="13067" max="13067" width="12.1328125" style="452" bestFit="1" customWidth="1"/>
    <col min="13068" max="13068" width="10.73046875" style="452" bestFit="1" customWidth="1"/>
    <col min="13069" max="13069" width="11.3984375" style="452" bestFit="1" customWidth="1"/>
    <col min="13070" max="13070" width="11.3984375" style="452" customWidth="1"/>
    <col min="13071" max="13071" width="11.265625" style="452" customWidth="1"/>
    <col min="13072" max="13072" width="11.59765625" style="452" customWidth="1"/>
    <col min="13073" max="13073" width="10.3984375" style="452" bestFit="1" customWidth="1"/>
    <col min="13074" max="13306" width="9.1328125" style="452" customWidth="1"/>
    <col min="13307" max="13307" width="9.86328125" style="452" customWidth="1"/>
    <col min="13308" max="13308" width="3.1328125" style="452" customWidth="1"/>
    <col min="13309" max="13312" width="0.1328125" style="452"/>
    <col min="13313" max="13313" width="5.59765625" style="452" customWidth="1"/>
    <col min="13314" max="13314" width="3.1328125" style="452" customWidth="1"/>
    <col min="13315" max="13315" width="53.3984375" style="452" customWidth="1"/>
    <col min="13316" max="13316" width="8.3984375" style="452" customWidth="1"/>
    <col min="13317" max="13317" width="13.3984375" style="452" bestFit="1" customWidth="1"/>
    <col min="13318" max="13318" width="11.86328125" style="452" customWidth="1"/>
    <col min="13319" max="13319" width="12.1328125" style="452" customWidth="1"/>
    <col min="13320" max="13320" width="10.59765625" style="452" customWidth="1"/>
    <col min="13321" max="13321" width="10.86328125" style="452" bestFit="1" customWidth="1"/>
    <col min="13322" max="13322" width="11.73046875" style="452" bestFit="1" customWidth="1"/>
    <col min="13323" max="13323" width="12.1328125" style="452" bestFit="1" customWidth="1"/>
    <col min="13324" max="13324" width="10.73046875" style="452" bestFit="1" customWidth="1"/>
    <col min="13325" max="13325" width="11.3984375" style="452" bestFit="1" customWidth="1"/>
    <col min="13326" max="13326" width="11.3984375" style="452" customWidth="1"/>
    <col min="13327" max="13327" width="11.265625" style="452" customWidth="1"/>
    <col min="13328" max="13328" width="11.59765625" style="452" customWidth="1"/>
    <col min="13329" max="13329" width="10.3984375" style="452" bestFit="1" customWidth="1"/>
    <col min="13330" max="13562" width="9.1328125" style="452" customWidth="1"/>
    <col min="13563" max="13563" width="9.86328125" style="452" customWidth="1"/>
    <col min="13564" max="13564" width="3.1328125" style="452" customWidth="1"/>
    <col min="13565" max="13568" width="0.1328125" style="452"/>
    <col min="13569" max="13569" width="5.59765625" style="452" customWidth="1"/>
    <col min="13570" max="13570" width="3.1328125" style="452" customWidth="1"/>
    <col min="13571" max="13571" width="53.3984375" style="452" customWidth="1"/>
    <col min="13572" max="13572" width="8.3984375" style="452" customWidth="1"/>
    <col min="13573" max="13573" width="13.3984375" style="452" bestFit="1" customWidth="1"/>
    <col min="13574" max="13574" width="11.86328125" style="452" customWidth="1"/>
    <col min="13575" max="13575" width="12.1328125" style="452" customWidth="1"/>
    <col min="13576" max="13576" width="10.59765625" style="452" customWidth="1"/>
    <col min="13577" max="13577" width="10.86328125" style="452" bestFit="1" customWidth="1"/>
    <col min="13578" max="13578" width="11.73046875" style="452" bestFit="1" customWidth="1"/>
    <col min="13579" max="13579" width="12.1328125" style="452" bestFit="1" customWidth="1"/>
    <col min="13580" max="13580" width="10.73046875" style="452" bestFit="1" customWidth="1"/>
    <col min="13581" max="13581" width="11.3984375" style="452" bestFit="1" customWidth="1"/>
    <col min="13582" max="13582" width="11.3984375" style="452" customWidth="1"/>
    <col min="13583" max="13583" width="11.265625" style="452" customWidth="1"/>
    <col min="13584" max="13584" width="11.59765625" style="452" customWidth="1"/>
    <col min="13585" max="13585" width="10.3984375" style="452" bestFit="1" customWidth="1"/>
    <col min="13586" max="13818" width="9.1328125" style="452" customWidth="1"/>
    <col min="13819" max="13819" width="9.86328125" style="452" customWidth="1"/>
    <col min="13820" max="13820" width="3.1328125" style="452" customWidth="1"/>
    <col min="13821" max="13824" width="0.1328125" style="452"/>
    <col min="13825" max="13825" width="5.59765625" style="452" customWidth="1"/>
    <col min="13826" max="13826" width="3.1328125" style="452" customWidth="1"/>
    <col min="13827" max="13827" width="53.3984375" style="452" customWidth="1"/>
    <col min="13828" max="13828" width="8.3984375" style="452" customWidth="1"/>
    <col min="13829" max="13829" width="13.3984375" style="452" bestFit="1" customWidth="1"/>
    <col min="13830" max="13830" width="11.86328125" style="452" customWidth="1"/>
    <col min="13831" max="13831" width="12.1328125" style="452" customWidth="1"/>
    <col min="13832" max="13832" width="10.59765625" style="452" customWidth="1"/>
    <col min="13833" max="13833" width="10.86328125" style="452" bestFit="1" customWidth="1"/>
    <col min="13834" max="13834" width="11.73046875" style="452" bestFit="1" customWidth="1"/>
    <col min="13835" max="13835" width="12.1328125" style="452" bestFit="1" customWidth="1"/>
    <col min="13836" max="13836" width="10.73046875" style="452" bestFit="1" customWidth="1"/>
    <col min="13837" max="13837" width="11.3984375" style="452" bestFit="1" customWidth="1"/>
    <col min="13838" max="13838" width="11.3984375" style="452" customWidth="1"/>
    <col min="13839" max="13839" width="11.265625" style="452" customWidth="1"/>
    <col min="13840" max="13840" width="11.59765625" style="452" customWidth="1"/>
    <col min="13841" max="13841" width="10.3984375" style="452" bestFit="1" customWidth="1"/>
    <col min="13842" max="14074" width="9.1328125" style="452" customWidth="1"/>
    <col min="14075" max="14075" width="9.86328125" style="452" customWidth="1"/>
    <col min="14076" max="14076" width="3.1328125" style="452" customWidth="1"/>
    <col min="14077" max="14080" width="0.1328125" style="452"/>
    <col min="14081" max="14081" width="5.59765625" style="452" customWidth="1"/>
    <col min="14082" max="14082" width="3.1328125" style="452" customWidth="1"/>
    <col min="14083" max="14083" width="53.3984375" style="452" customWidth="1"/>
    <col min="14084" max="14084" width="8.3984375" style="452" customWidth="1"/>
    <col min="14085" max="14085" width="13.3984375" style="452" bestFit="1" customWidth="1"/>
    <col min="14086" max="14086" width="11.86328125" style="452" customWidth="1"/>
    <col min="14087" max="14087" width="12.1328125" style="452" customWidth="1"/>
    <col min="14088" max="14088" width="10.59765625" style="452" customWidth="1"/>
    <col min="14089" max="14089" width="10.86328125" style="452" bestFit="1" customWidth="1"/>
    <col min="14090" max="14090" width="11.73046875" style="452" bestFit="1" customWidth="1"/>
    <col min="14091" max="14091" width="12.1328125" style="452" bestFit="1" customWidth="1"/>
    <col min="14092" max="14092" width="10.73046875" style="452" bestFit="1" customWidth="1"/>
    <col min="14093" max="14093" width="11.3984375" style="452" bestFit="1" customWidth="1"/>
    <col min="14094" max="14094" width="11.3984375" style="452" customWidth="1"/>
    <col min="14095" max="14095" width="11.265625" style="452" customWidth="1"/>
    <col min="14096" max="14096" width="11.59765625" style="452" customWidth="1"/>
    <col min="14097" max="14097" width="10.3984375" style="452" bestFit="1" customWidth="1"/>
    <col min="14098" max="14330" width="9.1328125" style="452" customWidth="1"/>
    <col min="14331" max="14331" width="9.86328125" style="452" customWidth="1"/>
    <col min="14332" max="14332" width="3.1328125" style="452" customWidth="1"/>
    <col min="14333" max="14336" width="0.1328125" style="452"/>
    <col min="14337" max="14337" width="5.59765625" style="452" customWidth="1"/>
    <col min="14338" max="14338" width="3.1328125" style="452" customWidth="1"/>
    <col min="14339" max="14339" width="53.3984375" style="452" customWidth="1"/>
    <col min="14340" max="14340" width="8.3984375" style="452" customWidth="1"/>
    <col min="14341" max="14341" width="13.3984375" style="452" bestFit="1" customWidth="1"/>
    <col min="14342" max="14342" width="11.86328125" style="452" customWidth="1"/>
    <col min="14343" max="14343" width="12.1328125" style="452" customWidth="1"/>
    <col min="14344" max="14344" width="10.59765625" style="452" customWidth="1"/>
    <col min="14345" max="14345" width="10.86328125" style="452" bestFit="1" customWidth="1"/>
    <col min="14346" max="14346" width="11.73046875" style="452" bestFit="1" customWidth="1"/>
    <col min="14347" max="14347" width="12.1328125" style="452" bestFit="1" customWidth="1"/>
    <col min="14348" max="14348" width="10.73046875" style="452" bestFit="1" customWidth="1"/>
    <col min="14349" max="14349" width="11.3984375" style="452" bestFit="1" customWidth="1"/>
    <col min="14350" max="14350" width="11.3984375" style="452" customWidth="1"/>
    <col min="14351" max="14351" width="11.265625" style="452" customWidth="1"/>
    <col min="14352" max="14352" width="11.59765625" style="452" customWidth="1"/>
    <col min="14353" max="14353" width="10.3984375" style="452" bestFit="1" customWidth="1"/>
    <col min="14354" max="14586" width="9.1328125" style="452" customWidth="1"/>
    <col min="14587" max="14587" width="9.86328125" style="452" customWidth="1"/>
    <col min="14588" max="14588" width="3.1328125" style="452" customWidth="1"/>
    <col min="14589" max="14592" width="0.1328125" style="452"/>
    <col min="14593" max="14593" width="5.59765625" style="452" customWidth="1"/>
    <col min="14594" max="14594" width="3.1328125" style="452" customWidth="1"/>
    <col min="14595" max="14595" width="53.3984375" style="452" customWidth="1"/>
    <col min="14596" max="14596" width="8.3984375" style="452" customWidth="1"/>
    <col min="14597" max="14597" width="13.3984375" style="452" bestFit="1" customWidth="1"/>
    <col min="14598" max="14598" width="11.86328125" style="452" customWidth="1"/>
    <col min="14599" max="14599" width="12.1328125" style="452" customWidth="1"/>
    <col min="14600" max="14600" width="10.59765625" style="452" customWidth="1"/>
    <col min="14601" max="14601" width="10.86328125" style="452" bestFit="1" customWidth="1"/>
    <col min="14602" max="14602" width="11.73046875" style="452" bestFit="1" customWidth="1"/>
    <col min="14603" max="14603" width="12.1328125" style="452" bestFit="1" customWidth="1"/>
    <col min="14604" max="14604" width="10.73046875" style="452" bestFit="1" customWidth="1"/>
    <col min="14605" max="14605" width="11.3984375" style="452" bestFit="1" customWidth="1"/>
    <col min="14606" max="14606" width="11.3984375" style="452" customWidth="1"/>
    <col min="14607" max="14607" width="11.265625" style="452" customWidth="1"/>
    <col min="14608" max="14608" width="11.59765625" style="452" customWidth="1"/>
    <col min="14609" max="14609" width="10.3984375" style="452" bestFit="1" customWidth="1"/>
    <col min="14610" max="14842" width="9.1328125" style="452" customWidth="1"/>
    <col min="14843" max="14843" width="9.86328125" style="452" customWidth="1"/>
    <col min="14844" max="14844" width="3.1328125" style="452" customWidth="1"/>
    <col min="14845" max="14848" width="0.1328125" style="452"/>
    <col min="14849" max="14849" width="5.59765625" style="452" customWidth="1"/>
    <col min="14850" max="14850" width="3.1328125" style="452" customWidth="1"/>
    <col min="14851" max="14851" width="53.3984375" style="452" customWidth="1"/>
    <col min="14852" max="14852" width="8.3984375" style="452" customWidth="1"/>
    <col min="14853" max="14853" width="13.3984375" style="452" bestFit="1" customWidth="1"/>
    <col min="14854" max="14854" width="11.86328125" style="452" customWidth="1"/>
    <col min="14855" max="14855" width="12.1328125" style="452" customWidth="1"/>
    <col min="14856" max="14856" width="10.59765625" style="452" customWidth="1"/>
    <col min="14857" max="14857" width="10.86328125" style="452" bestFit="1" customWidth="1"/>
    <col min="14858" max="14858" width="11.73046875" style="452" bestFit="1" customWidth="1"/>
    <col min="14859" max="14859" width="12.1328125" style="452" bestFit="1" customWidth="1"/>
    <col min="14860" max="14860" width="10.73046875" style="452" bestFit="1" customWidth="1"/>
    <col min="14861" max="14861" width="11.3984375" style="452" bestFit="1" customWidth="1"/>
    <col min="14862" max="14862" width="11.3984375" style="452" customWidth="1"/>
    <col min="14863" max="14863" width="11.265625" style="452" customWidth="1"/>
    <col min="14864" max="14864" width="11.59765625" style="452" customWidth="1"/>
    <col min="14865" max="14865" width="10.3984375" style="452" bestFit="1" customWidth="1"/>
    <col min="14866" max="15098" width="9.1328125" style="452" customWidth="1"/>
    <col min="15099" max="15099" width="9.86328125" style="452" customWidth="1"/>
    <col min="15100" max="15100" width="3.1328125" style="452" customWidth="1"/>
    <col min="15101" max="15104" width="0.1328125" style="452"/>
    <col min="15105" max="15105" width="5.59765625" style="452" customWidth="1"/>
    <col min="15106" max="15106" width="3.1328125" style="452" customWidth="1"/>
    <col min="15107" max="15107" width="53.3984375" style="452" customWidth="1"/>
    <col min="15108" max="15108" width="8.3984375" style="452" customWidth="1"/>
    <col min="15109" max="15109" width="13.3984375" style="452" bestFit="1" customWidth="1"/>
    <col min="15110" max="15110" width="11.86328125" style="452" customWidth="1"/>
    <col min="15111" max="15111" width="12.1328125" style="452" customWidth="1"/>
    <col min="15112" max="15112" width="10.59765625" style="452" customWidth="1"/>
    <col min="15113" max="15113" width="10.86328125" style="452" bestFit="1" customWidth="1"/>
    <col min="15114" max="15114" width="11.73046875" style="452" bestFit="1" customWidth="1"/>
    <col min="15115" max="15115" width="12.1328125" style="452" bestFit="1" customWidth="1"/>
    <col min="15116" max="15116" width="10.73046875" style="452" bestFit="1" customWidth="1"/>
    <col min="15117" max="15117" width="11.3984375" style="452" bestFit="1" customWidth="1"/>
    <col min="15118" max="15118" width="11.3984375" style="452" customWidth="1"/>
    <col min="15119" max="15119" width="11.265625" style="452" customWidth="1"/>
    <col min="15120" max="15120" width="11.59765625" style="452" customWidth="1"/>
    <col min="15121" max="15121" width="10.3984375" style="452" bestFit="1" customWidth="1"/>
    <col min="15122" max="15354" width="9.1328125" style="452" customWidth="1"/>
    <col min="15355" max="15355" width="9.86328125" style="452" customWidth="1"/>
    <col min="15356" max="15356" width="3.1328125" style="452" customWidth="1"/>
    <col min="15357" max="15360" width="0.1328125" style="452"/>
    <col min="15361" max="15361" width="5.59765625" style="452" customWidth="1"/>
    <col min="15362" max="15362" width="3.1328125" style="452" customWidth="1"/>
    <col min="15363" max="15363" width="53.3984375" style="452" customWidth="1"/>
    <col min="15364" max="15364" width="8.3984375" style="452" customWidth="1"/>
    <col min="15365" max="15365" width="13.3984375" style="452" bestFit="1" customWidth="1"/>
    <col min="15366" max="15366" width="11.86328125" style="452" customWidth="1"/>
    <col min="15367" max="15367" width="12.1328125" style="452" customWidth="1"/>
    <col min="15368" max="15368" width="10.59765625" style="452" customWidth="1"/>
    <col min="15369" max="15369" width="10.86328125" style="452" bestFit="1" customWidth="1"/>
    <col min="15370" max="15370" width="11.73046875" style="452" bestFit="1" customWidth="1"/>
    <col min="15371" max="15371" width="12.1328125" style="452" bestFit="1" customWidth="1"/>
    <col min="15372" max="15372" width="10.73046875" style="452" bestFit="1" customWidth="1"/>
    <col min="15373" max="15373" width="11.3984375" style="452" bestFit="1" customWidth="1"/>
    <col min="15374" max="15374" width="11.3984375" style="452" customWidth="1"/>
    <col min="15375" max="15375" width="11.265625" style="452" customWidth="1"/>
    <col min="15376" max="15376" width="11.59765625" style="452" customWidth="1"/>
    <col min="15377" max="15377" width="10.3984375" style="452" bestFit="1" customWidth="1"/>
    <col min="15378" max="15610" width="9.1328125" style="452" customWidth="1"/>
    <col min="15611" max="15611" width="9.86328125" style="452" customWidth="1"/>
    <col min="15612" max="15612" width="3.1328125" style="452" customWidth="1"/>
    <col min="15613" max="15616" width="0.1328125" style="452"/>
    <col min="15617" max="15617" width="5.59765625" style="452" customWidth="1"/>
    <col min="15618" max="15618" width="3.1328125" style="452" customWidth="1"/>
    <col min="15619" max="15619" width="53.3984375" style="452" customWidth="1"/>
    <col min="15620" max="15620" width="8.3984375" style="452" customWidth="1"/>
    <col min="15621" max="15621" width="13.3984375" style="452" bestFit="1" customWidth="1"/>
    <col min="15622" max="15622" width="11.86328125" style="452" customWidth="1"/>
    <col min="15623" max="15623" width="12.1328125" style="452" customWidth="1"/>
    <col min="15624" max="15624" width="10.59765625" style="452" customWidth="1"/>
    <col min="15625" max="15625" width="10.86328125" style="452" bestFit="1" customWidth="1"/>
    <col min="15626" max="15626" width="11.73046875" style="452" bestFit="1" customWidth="1"/>
    <col min="15627" max="15627" width="12.1328125" style="452" bestFit="1" customWidth="1"/>
    <col min="15628" max="15628" width="10.73046875" style="452" bestFit="1" customWidth="1"/>
    <col min="15629" max="15629" width="11.3984375" style="452" bestFit="1" customWidth="1"/>
    <col min="15630" max="15630" width="11.3984375" style="452" customWidth="1"/>
    <col min="15631" max="15631" width="11.265625" style="452" customWidth="1"/>
    <col min="15632" max="15632" width="11.59765625" style="452" customWidth="1"/>
    <col min="15633" max="15633" width="10.3984375" style="452" bestFit="1" customWidth="1"/>
    <col min="15634" max="15866" width="9.1328125" style="452" customWidth="1"/>
    <col min="15867" max="15867" width="9.86328125" style="452" customWidth="1"/>
    <col min="15868" max="15868" width="3.1328125" style="452" customWidth="1"/>
    <col min="15869" max="15872" width="0.1328125" style="452"/>
    <col min="15873" max="15873" width="5.59765625" style="452" customWidth="1"/>
    <col min="15874" max="15874" width="3.1328125" style="452" customWidth="1"/>
    <col min="15875" max="15875" width="53.3984375" style="452" customWidth="1"/>
    <col min="15876" max="15876" width="8.3984375" style="452" customWidth="1"/>
    <col min="15877" max="15877" width="13.3984375" style="452" bestFit="1" customWidth="1"/>
    <col min="15878" max="15878" width="11.86328125" style="452" customWidth="1"/>
    <col min="15879" max="15879" width="12.1328125" style="452" customWidth="1"/>
    <col min="15880" max="15880" width="10.59765625" style="452" customWidth="1"/>
    <col min="15881" max="15881" width="10.86328125" style="452" bestFit="1" customWidth="1"/>
    <col min="15882" max="15882" width="11.73046875" style="452" bestFit="1" customWidth="1"/>
    <col min="15883" max="15883" width="12.1328125" style="452" bestFit="1" customWidth="1"/>
    <col min="15884" max="15884" width="10.73046875" style="452" bestFit="1" customWidth="1"/>
    <col min="15885" max="15885" width="11.3984375" style="452" bestFit="1" customWidth="1"/>
    <col min="15886" max="15886" width="11.3984375" style="452" customWidth="1"/>
    <col min="15887" max="15887" width="11.265625" style="452" customWidth="1"/>
    <col min="15888" max="15888" width="11.59765625" style="452" customWidth="1"/>
    <col min="15889" max="15889" width="10.3984375" style="452" bestFit="1" customWidth="1"/>
    <col min="15890" max="16122" width="9.1328125" style="452" customWidth="1"/>
    <col min="16123" max="16123" width="9.86328125" style="452" customWidth="1"/>
    <col min="16124" max="16124" width="3.1328125" style="452" customWidth="1"/>
    <col min="16125" max="16128" width="0.1328125" style="452"/>
    <col min="16129" max="16129" width="5.59765625" style="452" customWidth="1"/>
    <col min="16130" max="16130" width="3.1328125" style="452" customWidth="1"/>
    <col min="16131" max="16131" width="53.3984375" style="452" customWidth="1"/>
    <col min="16132" max="16132" width="8.3984375" style="452" customWidth="1"/>
    <col min="16133" max="16133" width="13.3984375" style="452" bestFit="1" customWidth="1"/>
    <col min="16134" max="16134" width="11.86328125" style="452" customWidth="1"/>
    <col min="16135" max="16135" width="12.1328125" style="452" customWidth="1"/>
    <col min="16136" max="16136" width="10.59765625" style="452" customWidth="1"/>
    <col min="16137" max="16137" width="10.86328125" style="452" bestFit="1" customWidth="1"/>
    <col min="16138" max="16138" width="11.73046875" style="452" bestFit="1" customWidth="1"/>
    <col min="16139" max="16139" width="12.1328125" style="452" bestFit="1" customWidth="1"/>
    <col min="16140" max="16140" width="10.73046875" style="452" bestFit="1" customWidth="1"/>
    <col min="16141" max="16141" width="11.3984375" style="452" bestFit="1" customWidth="1"/>
    <col min="16142" max="16142" width="11.3984375" style="452" customWidth="1"/>
    <col min="16143" max="16143" width="11.265625" style="452" customWidth="1"/>
    <col min="16144" max="16144" width="11.59765625" style="452" customWidth="1"/>
    <col min="16145" max="16145" width="10.3984375" style="452" bestFit="1" customWidth="1"/>
    <col min="16146" max="16378" width="9.1328125" style="452" customWidth="1"/>
    <col min="16379" max="16379" width="9.86328125" style="452" customWidth="1"/>
    <col min="16380" max="16380" width="3.1328125" style="452" customWidth="1"/>
    <col min="16381" max="16384" width="0.1328125" style="452"/>
  </cols>
  <sheetData>
    <row r="6" spans="2:16" x14ac:dyDescent="0.4">
      <c r="C6" s="2" t="s">
        <v>0</v>
      </c>
      <c r="D6" s="3"/>
    </row>
    <row r="7" spans="2:16" x14ac:dyDescent="0.4">
      <c r="C7" s="2" t="s">
        <v>1</v>
      </c>
      <c r="D7" s="3"/>
    </row>
    <row r="9" spans="2:16" ht="14.25" x14ac:dyDescent="0.35">
      <c r="B9" s="455"/>
      <c r="C9" s="455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</row>
    <row r="10" spans="2:16" ht="25.5" x14ac:dyDescent="0.35">
      <c r="C10" s="460" t="s">
        <v>101</v>
      </c>
      <c r="D10" s="465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</row>
    <row r="11" spans="2:16" x14ac:dyDescent="0.35">
      <c r="B11" s="2"/>
      <c r="C11" s="313"/>
      <c r="D11" s="313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</row>
    <row r="12" spans="2:16" ht="18" x14ac:dyDescent="0.35">
      <c r="B12" s="309"/>
      <c r="C12" s="466" t="s">
        <v>102</v>
      </c>
      <c r="D12" s="313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</row>
    <row r="13" spans="2:16" ht="15.75" customHeight="1" x14ac:dyDescent="0.35">
      <c r="B13" s="309"/>
      <c r="C13" s="313"/>
      <c r="D13" s="313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</row>
    <row r="14" spans="2:16" ht="24" customHeight="1" x14ac:dyDescent="0.35">
      <c r="B14" s="471"/>
      <c r="C14" s="471"/>
      <c r="D14" s="471"/>
      <c r="E14" s="63" t="s">
        <v>56</v>
      </c>
      <c r="F14" s="63" t="s">
        <v>57</v>
      </c>
      <c r="G14" s="63" t="s">
        <v>58</v>
      </c>
      <c r="H14" s="63" t="s">
        <v>59</v>
      </c>
      <c r="I14" s="63" t="s">
        <v>60</v>
      </c>
      <c r="J14" s="63" t="s">
        <v>61</v>
      </c>
      <c r="K14" s="63" t="s">
        <v>62</v>
      </c>
      <c r="L14" s="63" t="s">
        <v>63</v>
      </c>
      <c r="M14" s="63" t="s">
        <v>64</v>
      </c>
      <c r="N14" s="63" t="s">
        <v>65</v>
      </c>
      <c r="O14" s="64" t="s">
        <v>66</v>
      </c>
      <c r="P14" s="64" t="s">
        <v>67</v>
      </c>
    </row>
    <row r="15" spans="2:16" x14ac:dyDescent="0.35">
      <c r="B15" s="66"/>
      <c r="C15" s="67"/>
      <c r="D15" s="68"/>
      <c r="E15" s="70"/>
      <c r="F15" s="69"/>
      <c r="G15" s="71"/>
      <c r="H15" s="72"/>
      <c r="I15" s="73"/>
      <c r="J15" s="74"/>
      <c r="K15" s="74"/>
      <c r="L15" s="74"/>
      <c r="M15" s="75"/>
      <c r="N15" s="75"/>
      <c r="O15" s="71"/>
      <c r="P15" s="71"/>
    </row>
    <row r="16" spans="2:16" ht="15.75" x14ac:dyDescent="0.35">
      <c r="B16" s="66"/>
      <c r="C16" s="78" t="s">
        <v>103</v>
      </c>
      <c r="D16" s="68"/>
      <c r="E16" s="80"/>
      <c r="F16" s="79"/>
      <c r="G16" s="71"/>
      <c r="H16" s="138"/>
      <c r="I16" s="82"/>
      <c r="J16" s="79"/>
      <c r="K16" s="79"/>
      <c r="L16" s="79"/>
      <c r="M16" s="83"/>
      <c r="N16" s="83"/>
      <c r="O16" s="71"/>
      <c r="P16" s="71"/>
    </row>
    <row r="17" spans="2:16" x14ac:dyDescent="0.35">
      <c r="B17" s="66"/>
      <c r="C17" s="84"/>
      <c r="D17" s="84"/>
      <c r="E17" s="70"/>
      <c r="F17" s="69"/>
      <c r="G17" s="71"/>
      <c r="H17" s="138"/>
      <c r="I17" s="73"/>
      <c r="J17" s="74"/>
      <c r="K17" s="74"/>
      <c r="L17" s="74"/>
      <c r="M17" s="75"/>
      <c r="N17" s="75"/>
      <c r="O17" s="71"/>
      <c r="P17" s="71"/>
    </row>
    <row r="18" spans="2:16" x14ac:dyDescent="0.35">
      <c r="B18" s="66"/>
      <c r="C18" s="84" t="s">
        <v>104</v>
      </c>
      <c r="D18" s="84"/>
      <c r="E18" s="134">
        <v>12454436.078684933</v>
      </c>
      <c r="F18" s="134">
        <v>8156182</v>
      </c>
      <c r="G18" s="134">
        <v>84983247.980000004</v>
      </c>
      <c r="H18" s="134">
        <v>26673025.82519361</v>
      </c>
      <c r="I18" s="134">
        <v>82776370</v>
      </c>
      <c r="J18" s="134">
        <v>11343800.49</v>
      </c>
      <c r="K18" s="139">
        <v>22290023.98</v>
      </c>
      <c r="L18" s="134">
        <v>514978</v>
      </c>
      <c r="M18" s="134">
        <v>82359382.590000004</v>
      </c>
      <c r="N18" s="134">
        <v>13585000</v>
      </c>
      <c r="O18" s="91">
        <f>SUM(E18:N18)</f>
        <v>345136446.94387853</v>
      </c>
      <c r="P18" s="91">
        <v>290715957.01143652</v>
      </c>
    </row>
    <row r="19" spans="2:16" x14ac:dyDescent="0.35">
      <c r="B19" s="66"/>
      <c r="C19" s="84" t="s">
        <v>105</v>
      </c>
      <c r="D19" s="84"/>
      <c r="E19" s="134">
        <v>2653811.3875665776</v>
      </c>
      <c r="F19" s="134">
        <v>1438133</v>
      </c>
      <c r="G19" s="134">
        <v>14588608.469999999</v>
      </c>
      <c r="H19" s="134">
        <v>2563976.4600000046</v>
      </c>
      <c r="I19" s="134">
        <v>9049171</v>
      </c>
      <c r="J19" s="134">
        <v>2769191.2999999989</v>
      </c>
      <c r="K19" s="139">
        <v>0</v>
      </c>
      <c r="L19" s="134">
        <v>28455</v>
      </c>
      <c r="M19" s="134">
        <v>28807884.950000003</v>
      </c>
      <c r="N19" s="134">
        <v>0</v>
      </c>
      <c r="O19" s="91">
        <f>SUM(E19:N19)</f>
        <v>61899231.567566581</v>
      </c>
      <c r="P19" s="91">
        <v>35642761.424768902</v>
      </c>
    </row>
    <row r="20" spans="2:16" x14ac:dyDescent="0.35">
      <c r="B20" s="66"/>
      <c r="C20" s="84" t="s">
        <v>106</v>
      </c>
      <c r="D20" s="84"/>
      <c r="E20" s="134">
        <v>9800624.6911183558</v>
      </c>
      <c r="F20" s="134">
        <v>6718049</v>
      </c>
      <c r="G20" s="134">
        <v>70394639.510000005</v>
      </c>
      <c r="H20" s="134">
        <v>24109049.365193605</v>
      </c>
      <c r="I20" s="134">
        <v>73727199</v>
      </c>
      <c r="J20" s="134">
        <v>8574609.1900000013</v>
      </c>
      <c r="K20" s="134">
        <v>22290023.98</v>
      </c>
      <c r="L20" s="134">
        <v>486523</v>
      </c>
      <c r="M20" s="134">
        <v>53551497.640000001</v>
      </c>
      <c r="N20" s="139">
        <v>13585000</v>
      </c>
      <c r="O20" s="91">
        <f>SUM(E20:N20)</f>
        <v>283237215.37631196</v>
      </c>
      <c r="P20" s="91">
        <v>255073195.58666763</v>
      </c>
    </row>
    <row r="21" spans="2:16" x14ac:dyDescent="0.4">
      <c r="B21" s="76"/>
      <c r="C21" s="76"/>
      <c r="D21" s="76"/>
      <c r="E21" s="140"/>
      <c r="F21" s="76"/>
      <c r="G21" s="76"/>
      <c r="H21" s="76"/>
      <c r="I21" s="76"/>
      <c r="J21" s="76"/>
      <c r="K21" s="76"/>
      <c r="L21" s="76"/>
      <c r="M21" s="76"/>
      <c r="N21" s="76"/>
      <c r="O21" s="141"/>
      <c r="P21" s="141"/>
    </row>
    <row r="22" spans="2:16" ht="15.75" x14ac:dyDescent="0.35">
      <c r="B22" s="66"/>
      <c r="C22" s="78" t="s">
        <v>107</v>
      </c>
      <c r="D22" s="68"/>
      <c r="E22" s="80"/>
      <c r="F22" s="79"/>
      <c r="G22" s="71"/>
      <c r="H22" s="142"/>
      <c r="I22" s="82"/>
      <c r="J22" s="79"/>
      <c r="K22" s="79"/>
      <c r="L22" s="79"/>
      <c r="M22" s="83"/>
      <c r="N22" s="83"/>
      <c r="O22" s="105"/>
      <c r="P22" s="105"/>
    </row>
    <row r="23" spans="2:16" x14ac:dyDescent="0.35">
      <c r="B23" s="66"/>
      <c r="C23" s="84"/>
      <c r="D23" s="84"/>
      <c r="E23" s="70"/>
      <c r="F23" s="69"/>
      <c r="G23" s="71"/>
      <c r="H23" s="142"/>
      <c r="I23" s="143"/>
      <c r="J23" s="144"/>
      <c r="K23" s="144"/>
      <c r="L23" s="74"/>
      <c r="M23" s="75"/>
      <c r="N23" s="75"/>
      <c r="O23" s="105"/>
      <c r="P23" s="105"/>
    </row>
    <row r="24" spans="2:16" x14ac:dyDescent="0.35">
      <c r="B24" s="66"/>
      <c r="C24" s="84" t="s">
        <v>108</v>
      </c>
      <c r="D24" s="84"/>
      <c r="E24" s="134">
        <v>5533545.8700000029</v>
      </c>
      <c r="F24" s="134">
        <v>3061935</v>
      </c>
      <c r="G24" s="134">
        <v>53382097.879999995</v>
      </c>
      <c r="H24" s="134">
        <v>5260189.0600000005</v>
      </c>
      <c r="I24" s="134">
        <v>54772556</v>
      </c>
      <c r="J24" s="134">
        <v>3249001.43</v>
      </c>
      <c r="K24" s="139">
        <v>21239174.669999998</v>
      </c>
      <c r="L24" s="134">
        <v>916820</v>
      </c>
      <c r="M24" s="134">
        <v>58527234.370000005</v>
      </c>
      <c r="N24" s="134">
        <v>2263000</v>
      </c>
      <c r="O24" s="91">
        <f>SUM(E24:N24)</f>
        <v>208205554.28</v>
      </c>
      <c r="P24" s="91">
        <v>200377954.18441379</v>
      </c>
    </row>
    <row r="25" spans="2:16" x14ac:dyDescent="0.35">
      <c r="B25" s="66"/>
      <c r="C25" s="84" t="s">
        <v>109</v>
      </c>
      <c r="D25" s="84"/>
      <c r="E25" s="134">
        <v>1306183.5540000005</v>
      </c>
      <c r="F25" s="134">
        <v>458634</v>
      </c>
      <c r="G25" s="134">
        <v>6168250.1499999985</v>
      </c>
      <c r="H25" s="134">
        <v>1462260.83</v>
      </c>
      <c r="I25" s="134">
        <v>2800397</v>
      </c>
      <c r="J25" s="134">
        <v>2712966.0275000003</v>
      </c>
      <c r="K25" s="139">
        <v>91585.19999999553</v>
      </c>
      <c r="L25" s="134">
        <v>0</v>
      </c>
      <c r="M25" s="134">
        <v>24035614.43</v>
      </c>
      <c r="N25" s="134">
        <v>0</v>
      </c>
      <c r="O25" s="91">
        <f>SUM(E25:N25)</f>
        <v>39035891.191499993</v>
      </c>
      <c r="P25" s="91">
        <v>17062684.614999995</v>
      </c>
    </row>
    <row r="26" spans="2:16" x14ac:dyDescent="0.35">
      <c r="B26" s="66"/>
      <c r="C26" s="84" t="s">
        <v>110</v>
      </c>
      <c r="D26" s="84"/>
      <c r="E26" s="134">
        <v>4227362.3160000024</v>
      </c>
      <c r="F26" s="134">
        <v>2603301</v>
      </c>
      <c r="G26" s="134">
        <v>47213847.729999997</v>
      </c>
      <c r="H26" s="134">
        <v>3797928.2300000004</v>
      </c>
      <c r="I26" s="134">
        <v>51972159</v>
      </c>
      <c r="J26" s="134">
        <v>536035.40249999985</v>
      </c>
      <c r="K26" s="134">
        <v>21147589.470000003</v>
      </c>
      <c r="L26" s="134">
        <v>916820</v>
      </c>
      <c r="M26" s="134">
        <v>34491619.940000005</v>
      </c>
      <c r="N26" s="139">
        <v>2263000</v>
      </c>
      <c r="O26" s="91">
        <f>SUM(E26:N26)</f>
        <v>169169663.08849999</v>
      </c>
      <c r="P26" s="91">
        <v>183315269.56941378</v>
      </c>
    </row>
    <row r="27" spans="2:16" x14ac:dyDescent="0.4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141"/>
      <c r="P27" s="141"/>
    </row>
    <row r="28" spans="2:16" ht="15.75" x14ac:dyDescent="0.35">
      <c r="B28" s="66"/>
      <c r="C28" s="78" t="s">
        <v>111</v>
      </c>
      <c r="D28" s="68"/>
      <c r="E28" s="80"/>
      <c r="F28" s="79"/>
      <c r="G28" s="71"/>
      <c r="H28" s="81"/>
      <c r="I28" s="82"/>
      <c r="J28" s="79"/>
      <c r="K28" s="79"/>
      <c r="L28" s="79"/>
      <c r="M28" s="83"/>
      <c r="N28" s="83"/>
      <c r="O28" s="105"/>
      <c r="P28" s="105"/>
    </row>
    <row r="29" spans="2:16" x14ac:dyDescent="0.35">
      <c r="B29" s="66"/>
      <c r="C29" s="84"/>
      <c r="D29" s="84"/>
      <c r="E29" s="70"/>
      <c r="F29" s="69"/>
      <c r="G29" s="71"/>
      <c r="H29" s="72"/>
      <c r="I29" s="73"/>
      <c r="J29" s="74"/>
      <c r="K29" s="74"/>
      <c r="L29" s="74"/>
      <c r="M29" s="75"/>
      <c r="N29" s="75"/>
      <c r="O29" s="105"/>
      <c r="P29" s="105"/>
    </row>
    <row r="30" spans="2:16" x14ac:dyDescent="0.35">
      <c r="B30" s="66"/>
      <c r="C30" s="84" t="s">
        <v>112</v>
      </c>
      <c r="D30" s="84"/>
      <c r="E30" s="134">
        <v>801046.38599731936</v>
      </c>
      <c r="F30" s="134">
        <v>663917</v>
      </c>
      <c r="G30" s="134">
        <v>6901006.1000000006</v>
      </c>
      <c r="H30" s="134">
        <v>3132707.25</v>
      </c>
      <c r="I30" s="134">
        <v>5686934</v>
      </c>
      <c r="J30" s="134">
        <v>344092.03554221778</v>
      </c>
      <c r="K30" s="134">
        <v>1124657.32</v>
      </c>
      <c r="L30" s="134">
        <v>0</v>
      </c>
      <c r="M30" s="134">
        <v>9851351.4999999981</v>
      </c>
      <c r="N30" s="134">
        <v>0</v>
      </c>
      <c r="O30" s="91">
        <f>SUM(E30:N30)</f>
        <v>28505711.591539532</v>
      </c>
      <c r="P30" s="91">
        <v>17548540.451806813</v>
      </c>
    </row>
    <row r="31" spans="2:16" x14ac:dyDescent="0.35">
      <c r="B31" s="66"/>
      <c r="C31" s="84" t="s">
        <v>113</v>
      </c>
      <c r="D31" s="84"/>
      <c r="E31" s="134">
        <v>648193.42867620895</v>
      </c>
      <c r="F31" s="134">
        <v>433467.00000000006</v>
      </c>
      <c r="G31" s="134">
        <v>2890682.5200000005</v>
      </c>
      <c r="H31" s="134">
        <v>800379.72999999986</v>
      </c>
      <c r="I31" s="134">
        <v>3064161</v>
      </c>
      <c r="J31" s="134">
        <v>1253110.4444577824</v>
      </c>
      <c r="K31" s="134">
        <v>563791.06000000006</v>
      </c>
      <c r="L31" s="134">
        <v>18703</v>
      </c>
      <c r="M31" s="134">
        <v>882225.41000000015</v>
      </c>
      <c r="N31" s="134">
        <v>0</v>
      </c>
      <c r="O31" s="91">
        <f>SUM(E31:N31)</f>
        <v>10554713.593133992</v>
      </c>
      <c r="P31" s="91">
        <v>12305244.007769465</v>
      </c>
    </row>
    <row r="32" spans="2:16" x14ac:dyDescent="0.35">
      <c r="B32" s="66"/>
      <c r="C32" s="84" t="s">
        <v>114</v>
      </c>
      <c r="D32" s="84"/>
      <c r="E32" s="134">
        <v>1411949.3069900079</v>
      </c>
      <c r="F32" s="134">
        <v>793476</v>
      </c>
      <c r="G32" s="134">
        <v>4851193.7192549007</v>
      </c>
      <c r="H32" s="134">
        <v>1544241.7237933713</v>
      </c>
      <c r="I32" s="134">
        <v>4714412.3999999994</v>
      </c>
      <c r="J32" s="134">
        <v>87040.430917808699</v>
      </c>
      <c r="K32" s="134">
        <v>1357237.9128575085</v>
      </c>
      <c r="L32" s="134">
        <v>0</v>
      </c>
      <c r="M32" s="134">
        <v>2806088.1458879979</v>
      </c>
      <c r="N32" s="134">
        <v>182000</v>
      </c>
      <c r="O32" s="91">
        <f>SUM(E32:N32)</f>
        <v>17747639.639701594</v>
      </c>
      <c r="P32" s="91">
        <v>17836933.802005209</v>
      </c>
    </row>
    <row r="33" spans="2:16" x14ac:dyDescent="0.35">
      <c r="B33" s="66"/>
      <c r="C33" s="84" t="s">
        <v>115</v>
      </c>
      <c r="D33" s="84"/>
      <c r="E33" s="134">
        <v>816505.13167273439</v>
      </c>
      <c r="F33" s="134">
        <v>801450.99999999988</v>
      </c>
      <c r="G33" s="134">
        <v>4781794.5362361688</v>
      </c>
      <c r="H33" s="134">
        <v>3110638.9861401133</v>
      </c>
      <c r="I33" s="134">
        <v>5762059.6000000006</v>
      </c>
      <c r="J33" s="134">
        <v>388444.80908219138</v>
      </c>
      <c r="K33" s="134">
        <v>2240725.2322809505</v>
      </c>
      <c r="L33" s="134">
        <v>88103</v>
      </c>
      <c r="M33" s="134">
        <v>3228510.0173119977</v>
      </c>
      <c r="N33" s="134">
        <v>311000</v>
      </c>
      <c r="O33" s="91">
        <f>SUM(E33:N33)</f>
        <v>21529232.312724158</v>
      </c>
      <c r="P33" s="91">
        <v>24517668.525066961</v>
      </c>
    </row>
    <row r="34" spans="2:16" x14ac:dyDescent="0.35">
      <c r="B34" s="66"/>
      <c r="C34" s="84" t="s">
        <v>116</v>
      </c>
      <c r="D34" s="84"/>
      <c r="E34" s="134"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34">
        <v>0</v>
      </c>
      <c r="O34" s="91">
        <f>SUM(E34:N34)</f>
        <v>0</v>
      </c>
      <c r="P34" s="91">
        <v>0</v>
      </c>
    </row>
    <row r="35" spans="2:16" x14ac:dyDescent="0.35">
      <c r="B35" s="66"/>
      <c r="C35" s="84"/>
      <c r="D35" s="84"/>
      <c r="E35" s="80"/>
      <c r="F35" s="79"/>
      <c r="G35" s="71"/>
      <c r="H35" s="81"/>
      <c r="I35" s="82"/>
      <c r="J35" s="79"/>
      <c r="K35" s="79"/>
      <c r="L35" s="79"/>
      <c r="M35" s="83"/>
      <c r="N35" s="83"/>
      <c r="O35" s="105"/>
      <c r="P35" s="105"/>
    </row>
    <row r="36" spans="2:16" x14ac:dyDescent="0.35">
      <c r="B36" s="66"/>
      <c r="C36" s="84" t="s">
        <v>117</v>
      </c>
      <c r="D36" s="84"/>
      <c r="E36" s="134">
        <v>503612.7165986211</v>
      </c>
      <c r="F36" s="134">
        <v>696326</v>
      </c>
      <c r="G36" s="134">
        <v>2433945.4699999988</v>
      </c>
      <c r="H36" s="134">
        <v>0</v>
      </c>
      <c r="I36" s="134">
        <v>3892999</v>
      </c>
      <c r="J36" s="139">
        <v>0</v>
      </c>
      <c r="K36" s="134">
        <v>-156263.87000000011</v>
      </c>
      <c r="L36" s="134">
        <v>0</v>
      </c>
      <c r="M36" s="134">
        <v>740817.8900000006</v>
      </c>
      <c r="N36" s="134">
        <v>0</v>
      </c>
      <c r="O36" s="91">
        <f>SUM(E36:N36)</f>
        <v>8111437.2065986199</v>
      </c>
      <c r="P36" s="91">
        <v>8498474.5993499979</v>
      </c>
    </row>
    <row r="37" spans="2:16" x14ac:dyDescent="0.35">
      <c r="B37" s="66"/>
      <c r="C37" s="84"/>
      <c r="D37" s="84"/>
      <c r="E37" s="70"/>
      <c r="F37" s="69"/>
      <c r="G37" s="71"/>
      <c r="H37" s="72"/>
      <c r="I37" s="73"/>
      <c r="J37" s="74"/>
      <c r="K37" s="74"/>
      <c r="L37" s="74"/>
      <c r="M37" s="75"/>
      <c r="N37" s="75"/>
      <c r="O37" s="105"/>
      <c r="P37" s="105"/>
    </row>
    <row r="38" spans="2:16" x14ac:dyDescent="0.4">
      <c r="B38" s="76"/>
      <c r="C38" s="84" t="s">
        <v>118</v>
      </c>
      <c r="D38" s="76"/>
      <c r="E38" s="134">
        <v>3174081.5367376492</v>
      </c>
      <c r="F38" s="134">
        <v>2034138</v>
      </c>
      <c r="G38" s="134">
        <v>16990731.405491069</v>
      </c>
      <c r="H38" s="134">
        <v>8587967.6899334844</v>
      </c>
      <c r="I38" s="134">
        <v>15334568</v>
      </c>
      <c r="J38" s="134">
        <v>2072687.7200000004</v>
      </c>
      <c r="K38" s="139">
        <v>5442675.3951384593</v>
      </c>
      <c r="L38" s="134">
        <v>106806</v>
      </c>
      <c r="M38" s="134">
        <v>16027357.183199994</v>
      </c>
      <c r="N38" s="134">
        <v>493000</v>
      </c>
      <c r="O38" s="91">
        <f>SUM(E38:N38)</f>
        <v>70264012.930500656</v>
      </c>
      <c r="P38" s="91">
        <v>63709912.187298454</v>
      </c>
    </row>
    <row r="39" spans="2:16" x14ac:dyDescent="0.4">
      <c r="B39" s="76"/>
      <c r="C39" s="84"/>
      <c r="D39" s="76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</row>
    <row r="40" spans="2:16" ht="15.75" x14ac:dyDescent="0.35">
      <c r="B40" s="66"/>
      <c r="C40" s="78" t="s">
        <v>119</v>
      </c>
      <c r="D40" s="68"/>
      <c r="E40" s="80"/>
      <c r="F40" s="79"/>
      <c r="G40" s="71"/>
      <c r="H40" s="81"/>
      <c r="I40" s="82"/>
      <c r="J40" s="79"/>
      <c r="K40" s="79"/>
      <c r="L40" s="79"/>
      <c r="M40" s="83"/>
      <c r="N40" s="83"/>
      <c r="O40" s="105"/>
      <c r="P40" s="105"/>
    </row>
    <row r="41" spans="2:16" x14ac:dyDescent="0.35">
      <c r="B41" s="66"/>
      <c r="C41" s="84"/>
      <c r="D41" s="84"/>
      <c r="E41" s="70"/>
      <c r="F41" s="69"/>
      <c r="G41" s="71"/>
      <c r="H41" s="72"/>
      <c r="I41" s="73"/>
      <c r="J41" s="74"/>
      <c r="K41" s="74"/>
      <c r="L41" s="74"/>
      <c r="M41" s="75"/>
      <c r="N41" s="75"/>
      <c r="O41" s="105"/>
      <c r="P41" s="105"/>
    </row>
    <row r="42" spans="2:16" x14ac:dyDescent="0.35">
      <c r="B42" s="66"/>
      <c r="C42" s="84" t="s">
        <v>120</v>
      </c>
      <c r="D42" s="84"/>
      <c r="E42" s="134">
        <v>871159.35854967497</v>
      </c>
      <c r="F42" s="134">
        <v>790310</v>
      </c>
      <c r="G42" s="134">
        <v>4580819.03</v>
      </c>
      <c r="H42" s="134">
        <v>1060452.0800000003</v>
      </c>
      <c r="I42" s="134">
        <v>722341</v>
      </c>
      <c r="J42" s="134">
        <v>78272.34</v>
      </c>
      <c r="K42" s="134">
        <v>0</v>
      </c>
      <c r="L42" s="134">
        <v>127638</v>
      </c>
      <c r="M42" s="134">
        <v>1235176.03</v>
      </c>
      <c r="N42" s="134">
        <v>347287.6</v>
      </c>
      <c r="O42" s="91">
        <f>SUM(E42:N42)</f>
        <v>9813455.438549675</v>
      </c>
      <c r="P42" s="91">
        <v>9779129.4185894262</v>
      </c>
    </row>
    <row r="43" spans="2:16" x14ac:dyDescent="0.35">
      <c r="B43" s="66"/>
      <c r="C43" s="84" t="s">
        <v>121</v>
      </c>
      <c r="D43" s="84"/>
      <c r="E43" s="134">
        <v>86698.58</v>
      </c>
      <c r="F43" s="134">
        <v>1458649</v>
      </c>
      <c r="G43" s="134">
        <v>546058.05047367141</v>
      </c>
      <c r="H43" s="134" t="s">
        <v>267</v>
      </c>
      <c r="I43" s="134">
        <v>1266025</v>
      </c>
      <c r="J43" s="134">
        <v>0</v>
      </c>
      <c r="K43" s="134">
        <v>0</v>
      </c>
      <c r="L43" s="134">
        <v>0</v>
      </c>
      <c r="M43" s="134">
        <v>751291.27563094208</v>
      </c>
      <c r="N43" s="134">
        <v>16847.867498499549</v>
      </c>
      <c r="O43" s="91">
        <f>SUM(E43:N43)</f>
        <v>4125569.7736031129</v>
      </c>
      <c r="P43" s="91">
        <v>4350205.3344346266</v>
      </c>
    </row>
    <row r="44" spans="2:16" x14ac:dyDescent="0.35">
      <c r="B44" s="66"/>
      <c r="C44" s="84" t="s">
        <v>122</v>
      </c>
      <c r="D44" s="84"/>
      <c r="E44" s="134">
        <v>2437721.09</v>
      </c>
      <c r="F44" s="134">
        <v>461451</v>
      </c>
      <c r="G44" s="134">
        <v>17728998.619526327</v>
      </c>
      <c r="H44" s="134">
        <v>613432.78999999992</v>
      </c>
      <c r="I44" s="134">
        <v>20858557</v>
      </c>
      <c r="J44" s="134">
        <v>1165267.8599999994</v>
      </c>
      <c r="K44" s="134">
        <v>0</v>
      </c>
      <c r="L44" s="134">
        <v>44946</v>
      </c>
      <c r="M44" s="134">
        <v>5322526</v>
      </c>
      <c r="N44" s="134">
        <v>2033832.1204112023</v>
      </c>
      <c r="O44" s="91">
        <f>SUM(E44:N44)</f>
        <v>50666732.479937524</v>
      </c>
      <c r="P44" s="91">
        <v>34385778.557368159</v>
      </c>
    </row>
    <row r="45" spans="2:16" x14ac:dyDescent="0.4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141"/>
      <c r="P45" s="141"/>
    </row>
    <row r="46" spans="2:16" x14ac:dyDescent="0.4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141"/>
      <c r="P46" s="141"/>
    </row>
    <row r="47" spans="2:16" ht="15.75" x14ac:dyDescent="0.35">
      <c r="B47" s="66"/>
      <c r="C47" s="78" t="s">
        <v>123</v>
      </c>
      <c r="D47" s="68"/>
      <c r="E47" s="145"/>
      <c r="F47" s="68"/>
      <c r="G47" s="68"/>
      <c r="H47" s="68"/>
      <c r="I47" s="68"/>
      <c r="J47" s="68"/>
      <c r="K47" s="68"/>
      <c r="L47" s="68"/>
      <c r="M47" s="68"/>
      <c r="N47" s="68"/>
      <c r="O47" s="84"/>
      <c r="P47" s="84"/>
    </row>
    <row r="48" spans="2:16" x14ac:dyDescent="0.35">
      <c r="B48" s="66"/>
      <c r="C48" s="84"/>
      <c r="D48" s="84"/>
      <c r="E48" s="70"/>
      <c r="F48" s="69"/>
      <c r="G48" s="71"/>
      <c r="H48" s="72"/>
      <c r="I48" s="73"/>
      <c r="J48" s="74"/>
      <c r="K48" s="74"/>
      <c r="L48" s="74"/>
      <c r="M48" s="75"/>
      <c r="N48" s="75"/>
      <c r="O48" s="105"/>
      <c r="P48" s="105"/>
    </row>
    <row r="49" spans="2:17" x14ac:dyDescent="0.35">
      <c r="B49" s="66"/>
      <c r="C49" s="84" t="s">
        <v>124</v>
      </c>
      <c r="D49" s="84"/>
      <c r="E49" s="134">
        <v>0</v>
      </c>
      <c r="F49" s="134">
        <v>7849</v>
      </c>
      <c r="G49" s="134">
        <v>3636529.2199999997</v>
      </c>
      <c r="H49" s="134">
        <v>0</v>
      </c>
      <c r="I49" s="134">
        <v>0</v>
      </c>
      <c r="J49" s="134">
        <v>0</v>
      </c>
      <c r="K49" s="134">
        <v>0</v>
      </c>
      <c r="L49" s="134">
        <v>0</v>
      </c>
      <c r="M49" s="134">
        <v>0</v>
      </c>
      <c r="N49" s="139">
        <v>-481439.54399999994</v>
      </c>
      <c r="O49" s="91">
        <f>SUM(E49:N49)</f>
        <v>3162938.676</v>
      </c>
      <c r="P49" s="91">
        <v>3554144.7</v>
      </c>
    </row>
    <row r="50" spans="2:17" x14ac:dyDescent="0.35">
      <c r="B50" s="66"/>
      <c r="C50" s="84" t="s">
        <v>125</v>
      </c>
      <c r="D50" s="84"/>
      <c r="E50" s="134">
        <v>-130.94999999999999</v>
      </c>
      <c r="F50" s="134">
        <v>-38153</v>
      </c>
      <c r="G50" s="134">
        <v>558.44000000000028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34">
        <v>-1291409.4639999999</v>
      </c>
      <c r="O50" s="91">
        <f>SUM(E50:N50)</f>
        <v>-1329134.9739999999</v>
      </c>
      <c r="P50" s="91">
        <v>1229592.3600000001</v>
      </c>
    </row>
    <row r="51" spans="2:17" x14ac:dyDescent="0.4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141"/>
      <c r="P51" s="141"/>
    </row>
    <row r="52" spans="2:17" ht="15.75" x14ac:dyDescent="0.35">
      <c r="B52" s="66"/>
      <c r="C52" s="78" t="s">
        <v>126</v>
      </c>
      <c r="D52" s="68"/>
      <c r="E52" s="80"/>
      <c r="F52" s="79"/>
      <c r="G52" s="71"/>
      <c r="H52" s="81"/>
      <c r="I52" s="82"/>
      <c r="J52" s="82"/>
      <c r="K52" s="79"/>
      <c r="L52" s="79"/>
      <c r="M52" s="83"/>
      <c r="N52" s="83"/>
      <c r="O52" s="105"/>
      <c r="P52" s="105"/>
    </row>
    <row r="53" spans="2:17" x14ac:dyDescent="0.35">
      <c r="B53" s="66"/>
      <c r="C53" s="84"/>
      <c r="D53" s="84"/>
      <c r="E53" s="70"/>
      <c r="F53" s="69"/>
      <c r="G53" s="71"/>
      <c r="H53" s="72"/>
      <c r="I53" s="73"/>
      <c r="J53" s="73"/>
      <c r="K53" s="74"/>
      <c r="L53" s="74"/>
      <c r="M53" s="75"/>
      <c r="N53" s="75"/>
      <c r="O53" s="105"/>
      <c r="P53" s="105"/>
    </row>
    <row r="54" spans="2:17" x14ac:dyDescent="0.35">
      <c r="B54" s="66"/>
      <c r="C54" s="84" t="s">
        <v>127</v>
      </c>
      <c r="D54" s="84"/>
      <c r="E54" s="134">
        <v>1001306.0481715542</v>
      </c>
      <c r="F54" s="134">
        <v>730734</v>
      </c>
      <c r="G54" s="134">
        <v>15904378.567759804</v>
      </c>
      <c r="H54" s="134">
        <v>1444975.3602601264</v>
      </c>
      <c r="I54" s="134">
        <v>11334420</v>
      </c>
      <c r="J54" s="134">
        <v>2396443.2100000009</v>
      </c>
      <c r="K54" s="134">
        <v>0</v>
      </c>
      <c r="L54" s="134">
        <v>232832.00000000009</v>
      </c>
      <c r="M54" s="134">
        <v>5047914.1581999063</v>
      </c>
      <c r="N54" s="134">
        <v>209543.7</v>
      </c>
      <c r="O54" s="91">
        <f>SUM(E54:N54)</f>
        <v>38302547.044391394</v>
      </c>
      <c r="P54" s="91">
        <v>28076972.332371291</v>
      </c>
      <c r="Q54" s="459"/>
    </row>
    <row r="55" spans="2:17" x14ac:dyDescent="0.35">
      <c r="B55" s="66"/>
      <c r="C55" s="84" t="s">
        <v>128</v>
      </c>
      <c r="D55" s="84"/>
      <c r="E55" s="134">
        <v>1001306.0481715542</v>
      </c>
      <c r="F55" s="134">
        <v>608391</v>
      </c>
      <c r="G55" s="134">
        <v>14666954.877759805</v>
      </c>
      <c r="H55" s="134">
        <v>1064821.4802601265</v>
      </c>
      <c r="I55" s="134">
        <v>9838556</v>
      </c>
      <c r="J55" s="134">
        <v>1992155.310000001</v>
      </c>
      <c r="K55" s="134">
        <v>0</v>
      </c>
      <c r="L55" s="134">
        <v>225107.33000000007</v>
      </c>
      <c r="M55" s="134">
        <v>3808384.8293499062</v>
      </c>
      <c r="N55" s="139">
        <v>210000</v>
      </c>
      <c r="O55" s="91">
        <f>SUM(E55:N55)</f>
        <v>33415676.875541396</v>
      </c>
      <c r="P55" s="91">
        <v>24073605.249071289</v>
      </c>
    </row>
    <row r="56" spans="2:17" x14ac:dyDescent="0.4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</row>
    <row r="57" spans="2:17" x14ac:dyDescent="0.35">
      <c r="E57" s="459"/>
      <c r="O57" s="459"/>
      <c r="P57" s="459"/>
    </row>
    <row r="58" spans="2:17" ht="14.25" x14ac:dyDescent="0.45">
      <c r="B58" s="467"/>
      <c r="C58" s="458"/>
      <c r="D58" s="419"/>
      <c r="E58" s="439"/>
      <c r="F58" s="439"/>
      <c r="G58" s="439"/>
      <c r="H58" s="439"/>
      <c r="I58" s="425"/>
      <c r="J58" s="3"/>
      <c r="K58" s="101"/>
      <c r="L58" s="101"/>
    </row>
    <row r="59" spans="2:17" ht="14.25" x14ac:dyDescent="0.45">
      <c r="C59" s="102"/>
      <c r="D59" s="60"/>
      <c r="E59" s="60"/>
      <c r="F59" s="60"/>
      <c r="G59" s="60"/>
      <c r="H59" s="60"/>
      <c r="I59" s="425"/>
      <c r="J59" s="101"/>
      <c r="K59" s="101"/>
      <c r="L59" s="101"/>
    </row>
    <row r="60" spans="2:17" ht="14.25" x14ac:dyDescent="0.45">
      <c r="C60" s="468"/>
      <c r="D60" s="440"/>
      <c r="E60" s="440"/>
      <c r="F60" s="440"/>
      <c r="G60" s="440"/>
      <c r="H60" s="440"/>
      <c r="I60" s="425"/>
      <c r="J60" s="101"/>
      <c r="K60" s="101"/>
      <c r="L60" s="101"/>
      <c r="M60" s="146"/>
      <c r="N60" s="146"/>
    </row>
    <row r="61" spans="2:17" x14ac:dyDescent="0.35">
      <c r="C61" s="469"/>
      <c r="D61" s="147"/>
      <c r="E61" s="147"/>
      <c r="F61" s="147"/>
      <c r="G61" s="147"/>
      <c r="H61" s="147"/>
      <c r="I61" s="147"/>
      <c r="J61" s="147"/>
      <c r="K61" s="147"/>
      <c r="L61" s="147"/>
    </row>
    <row r="62" spans="2:17" x14ac:dyDescent="0.35">
      <c r="C62" s="469"/>
      <c r="D62" s="147"/>
      <c r="E62" s="147"/>
      <c r="F62" s="147"/>
      <c r="G62" s="147"/>
      <c r="H62" s="147"/>
      <c r="I62" s="147"/>
      <c r="J62" s="147"/>
      <c r="K62" s="147"/>
      <c r="L62" s="147"/>
    </row>
    <row r="63" spans="2:17" x14ac:dyDescent="0.35">
      <c r="C63" s="467"/>
    </row>
  </sheetData>
  <mergeCells count="1">
    <mergeCell ref="B14:D14"/>
  </mergeCells>
  <pageMargins left="0.16" right="0.17" top="0.23622047244094491" bottom="0.74803149606299213" header="0.15748031496062992" footer="0.3149606299212598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EA85B-0CB5-4D94-A401-BEFC89B9F0EE}">
  <sheetPr>
    <tabColor rgb="FF7030A0"/>
  </sheetPr>
  <dimension ref="A1:AA73"/>
  <sheetViews>
    <sheetView workbookViewId="0">
      <selection activeCell="B11" sqref="B11"/>
    </sheetView>
  </sheetViews>
  <sheetFormatPr defaultColWidth="20.73046875" defaultRowHeight="13.15" x14ac:dyDescent="0.4"/>
  <cols>
    <col min="1" max="1" width="7.86328125" style="224" customWidth="1"/>
    <col min="2" max="2" width="20.73046875" style="224" customWidth="1"/>
    <col min="3" max="3" width="9.59765625" style="224" bestFit="1" customWidth="1"/>
    <col min="4" max="4" width="10.86328125" style="224" customWidth="1"/>
    <col min="5" max="5" width="9.59765625" style="224" bestFit="1" customWidth="1"/>
    <col min="6" max="6" width="10.1328125" style="224" bestFit="1" customWidth="1"/>
    <col min="7" max="7" width="8.73046875" style="224" bestFit="1" customWidth="1"/>
    <col min="8" max="8" width="7.59765625" style="224" bestFit="1" customWidth="1"/>
    <col min="9" max="9" width="8.73046875" style="224" bestFit="1" customWidth="1"/>
    <col min="10" max="10" width="12.265625" style="224" customWidth="1"/>
    <col min="11" max="14" width="20.73046875" style="225"/>
    <col min="15" max="256" width="20.73046875" style="224"/>
    <col min="257" max="257" width="7.86328125" style="224" customWidth="1"/>
    <col min="258" max="258" width="20.73046875" style="224"/>
    <col min="259" max="259" width="9.59765625" style="224" bestFit="1" customWidth="1"/>
    <col min="260" max="260" width="10.86328125" style="224" customWidth="1"/>
    <col min="261" max="261" width="9.59765625" style="224" bestFit="1" customWidth="1"/>
    <col min="262" max="262" width="10.1328125" style="224" bestFit="1" customWidth="1"/>
    <col min="263" max="263" width="8.73046875" style="224" bestFit="1" customWidth="1"/>
    <col min="264" max="264" width="7.59765625" style="224" bestFit="1" customWidth="1"/>
    <col min="265" max="265" width="8.73046875" style="224" bestFit="1" customWidth="1"/>
    <col min="266" max="266" width="12.265625" style="224" customWidth="1"/>
    <col min="267" max="512" width="20.73046875" style="224"/>
    <col min="513" max="513" width="7.86328125" style="224" customWidth="1"/>
    <col min="514" max="514" width="20.73046875" style="224"/>
    <col min="515" max="515" width="9.59765625" style="224" bestFit="1" customWidth="1"/>
    <col min="516" max="516" width="10.86328125" style="224" customWidth="1"/>
    <col min="517" max="517" width="9.59765625" style="224" bestFit="1" customWidth="1"/>
    <col min="518" max="518" width="10.1328125" style="224" bestFit="1" customWidth="1"/>
    <col min="519" max="519" width="8.73046875" style="224" bestFit="1" customWidth="1"/>
    <col min="520" max="520" width="7.59765625" style="224" bestFit="1" customWidth="1"/>
    <col min="521" max="521" width="8.73046875" style="224" bestFit="1" customWidth="1"/>
    <col min="522" max="522" width="12.265625" style="224" customWidth="1"/>
    <col min="523" max="768" width="20.73046875" style="224"/>
    <col min="769" max="769" width="7.86328125" style="224" customWidth="1"/>
    <col min="770" max="770" width="20.73046875" style="224"/>
    <col min="771" max="771" width="9.59765625" style="224" bestFit="1" customWidth="1"/>
    <col min="772" max="772" width="10.86328125" style="224" customWidth="1"/>
    <col min="773" max="773" width="9.59765625" style="224" bestFit="1" customWidth="1"/>
    <col min="774" max="774" width="10.1328125" style="224" bestFit="1" customWidth="1"/>
    <col min="775" max="775" width="8.73046875" style="224" bestFit="1" customWidth="1"/>
    <col min="776" max="776" width="7.59765625" style="224" bestFit="1" customWidth="1"/>
    <col min="777" max="777" width="8.73046875" style="224" bestFit="1" customWidth="1"/>
    <col min="778" max="778" width="12.265625" style="224" customWidth="1"/>
    <col min="779" max="1024" width="20.73046875" style="224"/>
    <col min="1025" max="1025" width="7.86328125" style="224" customWidth="1"/>
    <col min="1026" max="1026" width="20.73046875" style="224"/>
    <col min="1027" max="1027" width="9.59765625" style="224" bestFit="1" customWidth="1"/>
    <col min="1028" max="1028" width="10.86328125" style="224" customWidth="1"/>
    <col min="1029" max="1029" width="9.59765625" style="224" bestFit="1" customWidth="1"/>
    <col min="1030" max="1030" width="10.1328125" style="224" bestFit="1" customWidth="1"/>
    <col min="1031" max="1031" width="8.73046875" style="224" bestFit="1" customWidth="1"/>
    <col min="1032" max="1032" width="7.59765625" style="224" bestFit="1" customWidth="1"/>
    <col min="1033" max="1033" width="8.73046875" style="224" bestFit="1" customWidth="1"/>
    <col min="1034" max="1034" width="12.265625" style="224" customWidth="1"/>
    <col min="1035" max="1280" width="20.73046875" style="224"/>
    <col min="1281" max="1281" width="7.86328125" style="224" customWidth="1"/>
    <col min="1282" max="1282" width="20.73046875" style="224"/>
    <col min="1283" max="1283" width="9.59765625" style="224" bestFit="1" customWidth="1"/>
    <col min="1284" max="1284" width="10.86328125" style="224" customWidth="1"/>
    <col min="1285" max="1285" width="9.59765625" style="224" bestFit="1" customWidth="1"/>
    <col min="1286" max="1286" width="10.1328125" style="224" bestFit="1" customWidth="1"/>
    <col min="1287" max="1287" width="8.73046875" style="224" bestFit="1" customWidth="1"/>
    <col min="1288" max="1288" width="7.59765625" style="224" bestFit="1" customWidth="1"/>
    <col min="1289" max="1289" width="8.73046875" style="224" bestFit="1" customWidth="1"/>
    <col min="1290" max="1290" width="12.265625" style="224" customWidth="1"/>
    <col min="1291" max="1536" width="20.73046875" style="224"/>
    <col min="1537" max="1537" width="7.86328125" style="224" customWidth="1"/>
    <col min="1538" max="1538" width="20.73046875" style="224"/>
    <col min="1539" max="1539" width="9.59765625" style="224" bestFit="1" customWidth="1"/>
    <col min="1540" max="1540" width="10.86328125" style="224" customWidth="1"/>
    <col min="1541" max="1541" width="9.59765625" style="224" bestFit="1" customWidth="1"/>
    <col min="1542" max="1542" width="10.1328125" style="224" bestFit="1" customWidth="1"/>
    <col min="1543" max="1543" width="8.73046875" style="224" bestFit="1" customWidth="1"/>
    <col min="1544" max="1544" width="7.59765625" style="224" bestFit="1" customWidth="1"/>
    <col min="1545" max="1545" width="8.73046875" style="224" bestFit="1" customWidth="1"/>
    <col min="1546" max="1546" width="12.265625" style="224" customWidth="1"/>
    <col min="1547" max="1792" width="20.73046875" style="224"/>
    <col min="1793" max="1793" width="7.86328125" style="224" customWidth="1"/>
    <col min="1794" max="1794" width="20.73046875" style="224"/>
    <col min="1795" max="1795" width="9.59765625" style="224" bestFit="1" customWidth="1"/>
    <col min="1796" max="1796" width="10.86328125" style="224" customWidth="1"/>
    <col min="1797" max="1797" width="9.59765625" style="224" bestFit="1" customWidth="1"/>
    <col min="1798" max="1798" width="10.1328125" style="224" bestFit="1" customWidth="1"/>
    <col min="1799" max="1799" width="8.73046875" style="224" bestFit="1" customWidth="1"/>
    <col min="1800" max="1800" width="7.59765625" style="224" bestFit="1" customWidth="1"/>
    <col min="1801" max="1801" width="8.73046875" style="224" bestFit="1" customWidth="1"/>
    <col min="1802" max="1802" width="12.265625" style="224" customWidth="1"/>
    <col min="1803" max="2048" width="20.73046875" style="224"/>
    <col min="2049" max="2049" width="7.86328125" style="224" customWidth="1"/>
    <col min="2050" max="2050" width="20.73046875" style="224"/>
    <col min="2051" max="2051" width="9.59765625" style="224" bestFit="1" customWidth="1"/>
    <col min="2052" max="2052" width="10.86328125" style="224" customWidth="1"/>
    <col min="2053" max="2053" width="9.59765625" style="224" bestFit="1" customWidth="1"/>
    <col min="2054" max="2054" width="10.1328125" style="224" bestFit="1" customWidth="1"/>
    <col min="2055" max="2055" width="8.73046875" style="224" bestFit="1" customWidth="1"/>
    <col min="2056" max="2056" width="7.59765625" style="224" bestFit="1" customWidth="1"/>
    <col min="2057" max="2057" width="8.73046875" style="224" bestFit="1" customWidth="1"/>
    <col min="2058" max="2058" width="12.265625" style="224" customWidth="1"/>
    <col min="2059" max="2304" width="20.73046875" style="224"/>
    <col min="2305" max="2305" width="7.86328125" style="224" customWidth="1"/>
    <col min="2306" max="2306" width="20.73046875" style="224"/>
    <col min="2307" max="2307" width="9.59765625" style="224" bestFit="1" customWidth="1"/>
    <col min="2308" max="2308" width="10.86328125" style="224" customWidth="1"/>
    <col min="2309" max="2309" width="9.59765625" style="224" bestFit="1" customWidth="1"/>
    <col min="2310" max="2310" width="10.1328125" style="224" bestFit="1" customWidth="1"/>
    <col min="2311" max="2311" width="8.73046875" style="224" bestFit="1" customWidth="1"/>
    <col min="2312" max="2312" width="7.59765625" style="224" bestFit="1" customWidth="1"/>
    <col min="2313" max="2313" width="8.73046875" style="224" bestFit="1" customWidth="1"/>
    <col min="2314" max="2314" width="12.265625" style="224" customWidth="1"/>
    <col min="2315" max="2560" width="20.73046875" style="224"/>
    <col min="2561" max="2561" width="7.86328125" style="224" customWidth="1"/>
    <col min="2562" max="2562" width="20.73046875" style="224"/>
    <col min="2563" max="2563" width="9.59765625" style="224" bestFit="1" customWidth="1"/>
    <col min="2564" max="2564" width="10.86328125" style="224" customWidth="1"/>
    <col min="2565" max="2565" width="9.59765625" style="224" bestFit="1" customWidth="1"/>
    <col min="2566" max="2566" width="10.1328125" style="224" bestFit="1" customWidth="1"/>
    <col min="2567" max="2567" width="8.73046875" style="224" bestFit="1" customWidth="1"/>
    <col min="2568" max="2568" width="7.59765625" style="224" bestFit="1" customWidth="1"/>
    <col min="2569" max="2569" width="8.73046875" style="224" bestFit="1" customWidth="1"/>
    <col min="2570" max="2570" width="12.265625" style="224" customWidth="1"/>
    <col min="2571" max="2816" width="20.73046875" style="224"/>
    <col min="2817" max="2817" width="7.86328125" style="224" customWidth="1"/>
    <col min="2818" max="2818" width="20.73046875" style="224"/>
    <col min="2819" max="2819" width="9.59765625" style="224" bestFit="1" customWidth="1"/>
    <col min="2820" max="2820" width="10.86328125" style="224" customWidth="1"/>
    <col min="2821" max="2821" width="9.59765625" style="224" bestFit="1" customWidth="1"/>
    <col min="2822" max="2822" width="10.1328125" style="224" bestFit="1" customWidth="1"/>
    <col min="2823" max="2823" width="8.73046875" style="224" bestFit="1" customWidth="1"/>
    <col min="2824" max="2824" width="7.59765625" style="224" bestFit="1" customWidth="1"/>
    <col min="2825" max="2825" width="8.73046875" style="224" bestFit="1" customWidth="1"/>
    <col min="2826" max="2826" width="12.265625" style="224" customWidth="1"/>
    <col min="2827" max="3072" width="20.73046875" style="224"/>
    <col min="3073" max="3073" width="7.86328125" style="224" customWidth="1"/>
    <col min="3074" max="3074" width="20.73046875" style="224"/>
    <col min="3075" max="3075" width="9.59765625" style="224" bestFit="1" customWidth="1"/>
    <col min="3076" max="3076" width="10.86328125" style="224" customWidth="1"/>
    <col min="3077" max="3077" width="9.59765625" style="224" bestFit="1" customWidth="1"/>
    <col min="3078" max="3078" width="10.1328125" style="224" bestFit="1" customWidth="1"/>
    <col min="3079" max="3079" width="8.73046875" style="224" bestFit="1" customWidth="1"/>
    <col min="3080" max="3080" width="7.59765625" style="224" bestFit="1" customWidth="1"/>
    <col min="3081" max="3081" width="8.73046875" style="224" bestFit="1" customWidth="1"/>
    <col min="3082" max="3082" width="12.265625" style="224" customWidth="1"/>
    <col min="3083" max="3328" width="20.73046875" style="224"/>
    <col min="3329" max="3329" width="7.86328125" style="224" customWidth="1"/>
    <col min="3330" max="3330" width="20.73046875" style="224"/>
    <col min="3331" max="3331" width="9.59765625" style="224" bestFit="1" customWidth="1"/>
    <col min="3332" max="3332" width="10.86328125" style="224" customWidth="1"/>
    <col min="3333" max="3333" width="9.59765625" style="224" bestFit="1" customWidth="1"/>
    <col min="3334" max="3334" width="10.1328125" style="224" bestFit="1" customWidth="1"/>
    <col min="3335" max="3335" width="8.73046875" style="224" bestFit="1" customWidth="1"/>
    <col min="3336" max="3336" width="7.59765625" style="224" bestFit="1" customWidth="1"/>
    <col min="3337" max="3337" width="8.73046875" style="224" bestFit="1" customWidth="1"/>
    <col min="3338" max="3338" width="12.265625" style="224" customWidth="1"/>
    <col min="3339" max="3584" width="20.73046875" style="224"/>
    <col min="3585" max="3585" width="7.86328125" style="224" customWidth="1"/>
    <col min="3586" max="3586" width="20.73046875" style="224"/>
    <col min="3587" max="3587" width="9.59765625" style="224" bestFit="1" customWidth="1"/>
    <col min="3588" max="3588" width="10.86328125" style="224" customWidth="1"/>
    <col min="3589" max="3589" width="9.59765625" style="224" bestFit="1" customWidth="1"/>
    <col min="3590" max="3590" width="10.1328125" style="224" bestFit="1" customWidth="1"/>
    <col min="3591" max="3591" width="8.73046875" style="224" bestFit="1" customWidth="1"/>
    <col min="3592" max="3592" width="7.59765625" style="224" bestFit="1" customWidth="1"/>
    <col min="3593" max="3593" width="8.73046875" style="224" bestFit="1" customWidth="1"/>
    <col min="3594" max="3594" width="12.265625" style="224" customWidth="1"/>
    <col min="3595" max="3840" width="20.73046875" style="224"/>
    <col min="3841" max="3841" width="7.86328125" style="224" customWidth="1"/>
    <col min="3842" max="3842" width="20.73046875" style="224"/>
    <col min="3843" max="3843" width="9.59765625" style="224" bestFit="1" customWidth="1"/>
    <col min="3844" max="3844" width="10.86328125" style="224" customWidth="1"/>
    <col min="3845" max="3845" width="9.59765625" style="224" bestFit="1" customWidth="1"/>
    <col min="3846" max="3846" width="10.1328125" style="224" bestFit="1" customWidth="1"/>
    <col min="3847" max="3847" width="8.73046875" style="224" bestFit="1" customWidth="1"/>
    <col min="3848" max="3848" width="7.59765625" style="224" bestFit="1" customWidth="1"/>
    <col min="3849" max="3849" width="8.73046875" style="224" bestFit="1" customWidth="1"/>
    <col min="3850" max="3850" width="12.265625" style="224" customWidth="1"/>
    <col min="3851" max="4096" width="20.73046875" style="224"/>
    <col min="4097" max="4097" width="7.86328125" style="224" customWidth="1"/>
    <col min="4098" max="4098" width="20.73046875" style="224"/>
    <col min="4099" max="4099" width="9.59765625" style="224" bestFit="1" customWidth="1"/>
    <col min="4100" max="4100" width="10.86328125" style="224" customWidth="1"/>
    <col min="4101" max="4101" width="9.59765625" style="224" bestFit="1" customWidth="1"/>
    <col min="4102" max="4102" width="10.1328125" style="224" bestFit="1" customWidth="1"/>
    <col min="4103" max="4103" width="8.73046875" style="224" bestFit="1" customWidth="1"/>
    <col min="4104" max="4104" width="7.59765625" style="224" bestFit="1" customWidth="1"/>
    <col min="4105" max="4105" width="8.73046875" style="224" bestFit="1" customWidth="1"/>
    <col min="4106" max="4106" width="12.265625" style="224" customWidth="1"/>
    <col min="4107" max="4352" width="20.73046875" style="224"/>
    <col min="4353" max="4353" width="7.86328125" style="224" customWidth="1"/>
    <col min="4354" max="4354" width="20.73046875" style="224"/>
    <col min="4355" max="4355" width="9.59765625" style="224" bestFit="1" customWidth="1"/>
    <col min="4356" max="4356" width="10.86328125" style="224" customWidth="1"/>
    <col min="4357" max="4357" width="9.59765625" style="224" bestFit="1" customWidth="1"/>
    <col min="4358" max="4358" width="10.1328125" style="224" bestFit="1" customWidth="1"/>
    <col min="4359" max="4359" width="8.73046875" style="224" bestFit="1" customWidth="1"/>
    <col min="4360" max="4360" width="7.59765625" style="224" bestFit="1" customWidth="1"/>
    <col min="4361" max="4361" width="8.73046875" style="224" bestFit="1" customWidth="1"/>
    <col min="4362" max="4362" width="12.265625" style="224" customWidth="1"/>
    <col min="4363" max="4608" width="20.73046875" style="224"/>
    <col min="4609" max="4609" width="7.86328125" style="224" customWidth="1"/>
    <col min="4610" max="4610" width="20.73046875" style="224"/>
    <col min="4611" max="4611" width="9.59765625" style="224" bestFit="1" customWidth="1"/>
    <col min="4612" max="4612" width="10.86328125" style="224" customWidth="1"/>
    <col min="4613" max="4613" width="9.59765625" style="224" bestFit="1" customWidth="1"/>
    <col min="4614" max="4614" width="10.1328125" style="224" bestFit="1" customWidth="1"/>
    <col min="4615" max="4615" width="8.73046875" style="224" bestFit="1" customWidth="1"/>
    <col min="4616" max="4616" width="7.59765625" style="224" bestFit="1" customWidth="1"/>
    <col min="4617" max="4617" width="8.73046875" style="224" bestFit="1" customWidth="1"/>
    <col min="4618" max="4618" width="12.265625" style="224" customWidth="1"/>
    <col min="4619" max="4864" width="20.73046875" style="224"/>
    <col min="4865" max="4865" width="7.86328125" style="224" customWidth="1"/>
    <col min="4866" max="4866" width="20.73046875" style="224"/>
    <col min="4867" max="4867" width="9.59765625" style="224" bestFit="1" customWidth="1"/>
    <col min="4868" max="4868" width="10.86328125" style="224" customWidth="1"/>
    <col min="4869" max="4869" width="9.59765625" style="224" bestFit="1" customWidth="1"/>
    <col min="4870" max="4870" width="10.1328125" style="224" bestFit="1" customWidth="1"/>
    <col min="4871" max="4871" width="8.73046875" style="224" bestFit="1" customWidth="1"/>
    <col min="4872" max="4872" width="7.59765625" style="224" bestFit="1" customWidth="1"/>
    <col min="4873" max="4873" width="8.73046875" style="224" bestFit="1" customWidth="1"/>
    <col min="4874" max="4874" width="12.265625" style="224" customWidth="1"/>
    <col min="4875" max="5120" width="20.73046875" style="224"/>
    <col min="5121" max="5121" width="7.86328125" style="224" customWidth="1"/>
    <col min="5122" max="5122" width="20.73046875" style="224"/>
    <col min="5123" max="5123" width="9.59765625" style="224" bestFit="1" customWidth="1"/>
    <col min="5124" max="5124" width="10.86328125" style="224" customWidth="1"/>
    <col min="5125" max="5125" width="9.59765625" style="224" bestFit="1" customWidth="1"/>
    <col min="5126" max="5126" width="10.1328125" style="224" bestFit="1" customWidth="1"/>
    <col min="5127" max="5127" width="8.73046875" style="224" bestFit="1" customWidth="1"/>
    <col min="5128" max="5128" width="7.59765625" style="224" bestFit="1" customWidth="1"/>
    <col min="5129" max="5129" width="8.73046875" style="224" bestFit="1" customWidth="1"/>
    <col min="5130" max="5130" width="12.265625" style="224" customWidth="1"/>
    <col min="5131" max="5376" width="20.73046875" style="224"/>
    <col min="5377" max="5377" width="7.86328125" style="224" customWidth="1"/>
    <col min="5378" max="5378" width="20.73046875" style="224"/>
    <col min="5379" max="5379" width="9.59765625" style="224" bestFit="1" customWidth="1"/>
    <col min="5380" max="5380" width="10.86328125" style="224" customWidth="1"/>
    <col min="5381" max="5381" width="9.59765625" style="224" bestFit="1" customWidth="1"/>
    <col min="5382" max="5382" width="10.1328125" style="224" bestFit="1" customWidth="1"/>
    <col min="5383" max="5383" width="8.73046875" style="224" bestFit="1" customWidth="1"/>
    <col min="5384" max="5384" width="7.59765625" style="224" bestFit="1" customWidth="1"/>
    <col min="5385" max="5385" width="8.73046875" style="224" bestFit="1" customWidth="1"/>
    <col min="5386" max="5386" width="12.265625" style="224" customWidth="1"/>
    <col min="5387" max="5632" width="20.73046875" style="224"/>
    <col min="5633" max="5633" width="7.86328125" style="224" customWidth="1"/>
    <col min="5634" max="5634" width="20.73046875" style="224"/>
    <col min="5635" max="5635" width="9.59765625" style="224" bestFit="1" customWidth="1"/>
    <col min="5636" max="5636" width="10.86328125" style="224" customWidth="1"/>
    <col min="5637" max="5637" width="9.59765625" style="224" bestFit="1" customWidth="1"/>
    <col min="5638" max="5638" width="10.1328125" style="224" bestFit="1" customWidth="1"/>
    <col min="5639" max="5639" width="8.73046875" style="224" bestFit="1" customWidth="1"/>
    <col min="5640" max="5640" width="7.59765625" style="224" bestFit="1" customWidth="1"/>
    <col min="5641" max="5641" width="8.73046875" style="224" bestFit="1" customWidth="1"/>
    <col min="5642" max="5642" width="12.265625" style="224" customWidth="1"/>
    <col min="5643" max="5888" width="20.73046875" style="224"/>
    <col min="5889" max="5889" width="7.86328125" style="224" customWidth="1"/>
    <col min="5890" max="5890" width="20.73046875" style="224"/>
    <col min="5891" max="5891" width="9.59765625" style="224" bestFit="1" customWidth="1"/>
    <col min="5892" max="5892" width="10.86328125" style="224" customWidth="1"/>
    <col min="5893" max="5893" width="9.59765625" style="224" bestFit="1" customWidth="1"/>
    <col min="5894" max="5894" width="10.1328125" style="224" bestFit="1" customWidth="1"/>
    <col min="5895" max="5895" width="8.73046875" style="224" bestFit="1" customWidth="1"/>
    <col min="5896" max="5896" width="7.59765625" style="224" bestFit="1" customWidth="1"/>
    <col min="5897" max="5897" width="8.73046875" style="224" bestFit="1" customWidth="1"/>
    <col min="5898" max="5898" width="12.265625" style="224" customWidth="1"/>
    <col min="5899" max="6144" width="20.73046875" style="224"/>
    <col min="6145" max="6145" width="7.86328125" style="224" customWidth="1"/>
    <col min="6146" max="6146" width="20.73046875" style="224"/>
    <col min="6147" max="6147" width="9.59765625" style="224" bestFit="1" customWidth="1"/>
    <col min="6148" max="6148" width="10.86328125" style="224" customWidth="1"/>
    <col min="6149" max="6149" width="9.59765625" style="224" bestFit="1" customWidth="1"/>
    <col min="6150" max="6150" width="10.1328125" style="224" bestFit="1" customWidth="1"/>
    <col min="6151" max="6151" width="8.73046875" style="224" bestFit="1" customWidth="1"/>
    <col min="6152" max="6152" width="7.59765625" style="224" bestFit="1" customWidth="1"/>
    <col min="6153" max="6153" width="8.73046875" style="224" bestFit="1" customWidth="1"/>
    <col min="6154" max="6154" width="12.265625" style="224" customWidth="1"/>
    <col min="6155" max="6400" width="20.73046875" style="224"/>
    <col min="6401" max="6401" width="7.86328125" style="224" customWidth="1"/>
    <col min="6402" max="6402" width="20.73046875" style="224"/>
    <col min="6403" max="6403" width="9.59765625" style="224" bestFit="1" customWidth="1"/>
    <col min="6404" max="6404" width="10.86328125" style="224" customWidth="1"/>
    <col min="6405" max="6405" width="9.59765625" style="224" bestFit="1" customWidth="1"/>
    <col min="6406" max="6406" width="10.1328125" style="224" bestFit="1" customWidth="1"/>
    <col min="6407" max="6407" width="8.73046875" style="224" bestFit="1" customWidth="1"/>
    <col min="6408" max="6408" width="7.59765625" style="224" bestFit="1" customWidth="1"/>
    <col min="6409" max="6409" width="8.73046875" style="224" bestFit="1" customWidth="1"/>
    <col min="6410" max="6410" width="12.265625" style="224" customWidth="1"/>
    <col min="6411" max="6656" width="20.73046875" style="224"/>
    <col min="6657" max="6657" width="7.86328125" style="224" customWidth="1"/>
    <col min="6658" max="6658" width="20.73046875" style="224"/>
    <col min="6659" max="6659" width="9.59765625" style="224" bestFit="1" customWidth="1"/>
    <col min="6660" max="6660" width="10.86328125" style="224" customWidth="1"/>
    <col min="6661" max="6661" width="9.59765625" style="224" bestFit="1" customWidth="1"/>
    <col min="6662" max="6662" width="10.1328125" style="224" bestFit="1" customWidth="1"/>
    <col min="6663" max="6663" width="8.73046875" style="224" bestFit="1" customWidth="1"/>
    <col min="6664" max="6664" width="7.59765625" style="224" bestFit="1" customWidth="1"/>
    <col min="6665" max="6665" width="8.73046875" style="224" bestFit="1" customWidth="1"/>
    <col min="6666" max="6666" width="12.265625" style="224" customWidth="1"/>
    <col min="6667" max="6912" width="20.73046875" style="224"/>
    <col min="6913" max="6913" width="7.86328125" style="224" customWidth="1"/>
    <col min="6914" max="6914" width="20.73046875" style="224"/>
    <col min="6915" max="6915" width="9.59765625" style="224" bestFit="1" customWidth="1"/>
    <col min="6916" max="6916" width="10.86328125" style="224" customWidth="1"/>
    <col min="6917" max="6917" width="9.59765625" style="224" bestFit="1" customWidth="1"/>
    <col min="6918" max="6918" width="10.1328125" style="224" bestFit="1" customWidth="1"/>
    <col min="6919" max="6919" width="8.73046875" style="224" bestFit="1" customWidth="1"/>
    <col min="6920" max="6920" width="7.59765625" style="224" bestFit="1" customWidth="1"/>
    <col min="6921" max="6921" width="8.73046875" style="224" bestFit="1" customWidth="1"/>
    <col min="6922" max="6922" width="12.265625" style="224" customWidth="1"/>
    <col min="6923" max="7168" width="20.73046875" style="224"/>
    <col min="7169" max="7169" width="7.86328125" style="224" customWidth="1"/>
    <col min="7170" max="7170" width="20.73046875" style="224"/>
    <col min="7171" max="7171" width="9.59765625" style="224" bestFit="1" customWidth="1"/>
    <col min="7172" max="7172" width="10.86328125" style="224" customWidth="1"/>
    <col min="7173" max="7173" width="9.59765625" style="224" bestFit="1" customWidth="1"/>
    <col min="7174" max="7174" width="10.1328125" style="224" bestFit="1" customWidth="1"/>
    <col min="7175" max="7175" width="8.73046875" style="224" bestFit="1" customWidth="1"/>
    <col min="7176" max="7176" width="7.59765625" style="224" bestFit="1" customWidth="1"/>
    <col min="7177" max="7177" width="8.73046875" style="224" bestFit="1" customWidth="1"/>
    <col min="7178" max="7178" width="12.265625" style="224" customWidth="1"/>
    <col min="7179" max="7424" width="20.73046875" style="224"/>
    <col min="7425" max="7425" width="7.86328125" style="224" customWidth="1"/>
    <col min="7426" max="7426" width="20.73046875" style="224"/>
    <col min="7427" max="7427" width="9.59765625" style="224" bestFit="1" customWidth="1"/>
    <col min="7428" max="7428" width="10.86328125" style="224" customWidth="1"/>
    <col min="7429" max="7429" width="9.59765625" style="224" bestFit="1" customWidth="1"/>
    <col min="7430" max="7430" width="10.1328125" style="224" bestFit="1" customWidth="1"/>
    <col min="7431" max="7431" width="8.73046875" style="224" bestFit="1" customWidth="1"/>
    <col min="7432" max="7432" width="7.59765625" style="224" bestFit="1" customWidth="1"/>
    <col min="7433" max="7433" width="8.73046875" style="224" bestFit="1" customWidth="1"/>
    <col min="7434" max="7434" width="12.265625" style="224" customWidth="1"/>
    <col min="7435" max="7680" width="20.73046875" style="224"/>
    <col min="7681" max="7681" width="7.86328125" style="224" customWidth="1"/>
    <col min="7682" max="7682" width="20.73046875" style="224"/>
    <col min="7683" max="7683" width="9.59765625" style="224" bestFit="1" customWidth="1"/>
    <col min="7684" max="7684" width="10.86328125" style="224" customWidth="1"/>
    <col min="7685" max="7685" width="9.59765625" style="224" bestFit="1" customWidth="1"/>
    <col min="7686" max="7686" width="10.1328125" style="224" bestFit="1" customWidth="1"/>
    <col min="7687" max="7687" width="8.73046875" style="224" bestFit="1" customWidth="1"/>
    <col min="7688" max="7688" width="7.59765625" style="224" bestFit="1" customWidth="1"/>
    <col min="7689" max="7689" width="8.73046875" style="224" bestFit="1" customWidth="1"/>
    <col min="7690" max="7690" width="12.265625" style="224" customWidth="1"/>
    <col min="7691" max="7936" width="20.73046875" style="224"/>
    <col min="7937" max="7937" width="7.86328125" style="224" customWidth="1"/>
    <col min="7938" max="7938" width="20.73046875" style="224"/>
    <col min="7939" max="7939" width="9.59765625" style="224" bestFit="1" customWidth="1"/>
    <col min="7940" max="7940" width="10.86328125" style="224" customWidth="1"/>
    <col min="7941" max="7941" width="9.59765625" style="224" bestFit="1" customWidth="1"/>
    <col min="7942" max="7942" width="10.1328125" style="224" bestFit="1" customWidth="1"/>
    <col min="7943" max="7943" width="8.73046875" style="224" bestFit="1" customWidth="1"/>
    <col min="7944" max="7944" width="7.59765625" style="224" bestFit="1" customWidth="1"/>
    <col min="7945" max="7945" width="8.73046875" style="224" bestFit="1" customWidth="1"/>
    <col min="7946" max="7946" width="12.265625" style="224" customWidth="1"/>
    <col min="7947" max="8192" width="20.73046875" style="224"/>
    <col min="8193" max="8193" width="7.86328125" style="224" customWidth="1"/>
    <col min="8194" max="8194" width="20.73046875" style="224"/>
    <col min="8195" max="8195" width="9.59765625" style="224" bestFit="1" customWidth="1"/>
    <col min="8196" max="8196" width="10.86328125" style="224" customWidth="1"/>
    <col min="8197" max="8197" width="9.59765625" style="224" bestFit="1" customWidth="1"/>
    <col min="8198" max="8198" width="10.1328125" style="224" bestFit="1" customWidth="1"/>
    <col min="8199" max="8199" width="8.73046875" style="224" bestFit="1" customWidth="1"/>
    <col min="8200" max="8200" width="7.59765625" style="224" bestFit="1" customWidth="1"/>
    <col min="8201" max="8201" width="8.73046875" style="224" bestFit="1" customWidth="1"/>
    <col min="8202" max="8202" width="12.265625" style="224" customWidth="1"/>
    <col min="8203" max="8448" width="20.73046875" style="224"/>
    <col min="8449" max="8449" width="7.86328125" style="224" customWidth="1"/>
    <col min="8450" max="8450" width="20.73046875" style="224"/>
    <col min="8451" max="8451" width="9.59765625" style="224" bestFit="1" customWidth="1"/>
    <col min="8452" max="8452" width="10.86328125" style="224" customWidth="1"/>
    <col min="8453" max="8453" width="9.59765625" style="224" bestFit="1" customWidth="1"/>
    <col min="8454" max="8454" width="10.1328125" style="224" bestFit="1" customWidth="1"/>
    <col min="8455" max="8455" width="8.73046875" style="224" bestFit="1" customWidth="1"/>
    <col min="8456" max="8456" width="7.59765625" style="224" bestFit="1" customWidth="1"/>
    <col min="8457" max="8457" width="8.73046875" style="224" bestFit="1" customWidth="1"/>
    <col min="8458" max="8458" width="12.265625" style="224" customWidth="1"/>
    <col min="8459" max="8704" width="20.73046875" style="224"/>
    <col min="8705" max="8705" width="7.86328125" style="224" customWidth="1"/>
    <col min="8706" max="8706" width="20.73046875" style="224"/>
    <col min="8707" max="8707" width="9.59765625" style="224" bestFit="1" customWidth="1"/>
    <col min="8708" max="8708" width="10.86328125" style="224" customWidth="1"/>
    <col min="8709" max="8709" width="9.59765625" style="224" bestFit="1" customWidth="1"/>
    <col min="8710" max="8710" width="10.1328125" style="224" bestFit="1" customWidth="1"/>
    <col min="8711" max="8711" width="8.73046875" style="224" bestFit="1" customWidth="1"/>
    <col min="8712" max="8712" width="7.59765625" style="224" bestFit="1" customWidth="1"/>
    <col min="8713" max="8713" width="8.73046875" style="224" bestFit="1" customWidth="1"/>
    <col min="8714" max="8714" width="12.265625" style="224" customWidth="1"/>
    <col min="8715" max="8960" width="20.73046875" style="224"/>
    <col min="8961" max="8961" width="7.86328125" style="224" customWidth="1"/>
    <col min="8962" max="8962" width="20.73046875" style="224"/>
    <col min="8963" max="8963" width="9.59765625" style="224" bestFit="1" customWidth="1"/>
    <col min="8964" max="8964" width="10.86328125" style="224" customWidth="1"/>
    <col min="8965" max="8965" width="9.59765625" style="224" bestFit="1" customWidth="1"/>
    <col min="8966" max="8966" width="10.1328125" style="224" bestFit="1" customWidth="1"/>
    <col min="8967" max="8967" width="8.73046875" style="224" bestFit="1" customWidth="1"/>
    <col min="8968" max="8968" width="7.59765625" style="224" bestFit="1" customWidth="1"/>
    <col min="8969" max="8969" width="8.73046875" style="224" bestFit="1" customWidth="1"/>
    <col min="8970" max="8970" width="12.265625" style="224" customWidth="1"/>
    <col min="8971" max="9216" width="20.73046875" style="224"/>
    <col min="9217" max="9217" width="7.86328125" style="224" customWidth="1"/>
    <col min="9218" max="9218" width="20.73046875" style="224"/>
    <col min="9219" max="9219" width="9.59765625" style="224" bestFit="1" customWidth="1"/>
    <col min="9220" max="9220" width="10.86328125" style="224" customWidth="1"/>
    <col min="9221" max="9221" width="9.59765625" style="224" bestFit="1" customWidth="1"/>
    <col min="9222" max="9222" width="10.1328125" style="224" bestFit="1" customWidth="1"/>
    <col min="9223" max="9223" width="8.73046875" style="224" bestFit="1" customWidth="1"/>
    <col min="9224" max="9224" width="7.59765625" style="224" bestFit="1" customWidth="1"/>
    <col min="9225" max="9225" width="8.73046875" style="224" bestFit="1" customWidth="1"/>
    <col min="9226" max="9226" width="12.265625" style="224" customWidth="1"/>
    <col min="9227" max="9472" width="20.73046875" style="224"/>
    <col min="9473" max="9473" width="7.86328125" style="224" customWidth="1"/>
    <col min="9474" max="9474" width="20.73046875" style="224"/>
    <col min="9475" max="9475" width="9.59765625" style="224" bestFit="1" customWidth="1"/>
    <col min="9476" max="9476" width="10.86328125" style="224" customWidth="1"/>
    <col min="9477" max="9477" width="9.59765625" style="224" bestFit="1" customWidth="1"/>
    <col min="9478" max="9478" width="10.1328125" style="224" bestFit="1" customWidth="1"/>
    <col min="9479" max="9479" width="8.73046875" style="224" bestFit="1" customWidth="1"/>
    <col min="9480" max="9480" width="7.59765625" style="224" bestFit="1" customWidth="1"/>
    <col min="9481" max="9481" width="8.73046875" style="224" bestFit="1" customWidth="1"/>
    <col min="9482" max="9482" width="12.265625" style="224" customWidth="1"/>
    <col min="9483" max="9728" width="20.73046875" style="224"/>
    <col min="9729" max="9729" width="7.86328125" style="224" customWidth="1"/>
    <col min="9730" max="9730" width="20.73046875" style="224"/>
    <col min="9731" max="9731" width="9.59765625" style="224" bestFit="1" customWidth="1"/>
    <col min="9732" max="9732" width="10.86328125" style="224" customWidth="1"/>
    <col min="9733" max="9733" width="9.59765625" style="224" bestFit="1" customWidth="1"/>
    <col min="9734" max="9734" width="10.1328125" style="224" bestFit="1" customWidth="1"/>
    <col min="9735" max="9735" width="8.73046875" style="224" bestFit="1" customWidth="1"/>
    <col min="9736" max="9736" width="7.59765625" style="224" bestFit="1" customWidth="1"/>
    <col min="9737" max="9737" width="8.73046875" style="224" bestFit="1" customWidth="1"/>
    <col min="9738" max="9738" width="12.265625" style="224" customWidth="1"/>
    <col min="9739" max="9984" width="20.73046875" style="224"/>
    <col min="9985" max="9985" width="7.86328125" style="224" customWidth="1"/>
    <col min="9986" max="9986" width="20.73046875" style="224"/>
    <col min="9987" max="9987" width="9.59765625" style="224" bestFit="1" customWidth="1"/>
    <col min="9988" max="9988" width="10.86328125" style="224" customWidth="1"/>
    <col min="9989" max="9989" width="9.59765625" style="224" bestFit="1" customWidth="1"/>
    <col min="9990" max="9990" width="10.1328125" style="224" bestFit="1" customWidth="1"/>
    <col min="9991" max="9991" width="8.73046875" style="224" bestFit="1" customWidth="1"/>
    <col min="9992" max="9992" width="7.59765625" style="224" bestFit="1" customWidth="1"/>
    <col min="9993" max="9993" width="8.73046875" style="224" bestFit="1" customWidth="1"/>
    <col min="9994" max="9994" width="12.265625" style="224" customWidth="1"/>
    <col min="9995" max="10240" width="20.73046875" style="224"/>
    <col min="10241" max="10241" width="7.86328125" style="224" customWidth="1"/>
    <col min="10242" max="10242" width="20.73046875" style="224"/>
    <col min="10243" max="10243" width="9.59765625" style="224" bestFit="1" customWidth="1"/>
    <col min="10244" max="10244" width="10.86328125" style="224" customWidth="1"/>
    <col min="10245" max="10245" width="9.59765625" style="224" bestFit="1" customWidth="1"/>
    <col min="10246" max="10246" width="10.1328125" style="224" bestFit="1" customWidth="1"/>
    <col min="10247" max="10247" width="8.73046875" style="224" bestFit="1" customWidth="1"/>
    <col min="10248" max="10248" width="7.59765625" style="224" bestFit="1" customWidth="1"/>
    <col min="10249" max="10249" width="8.73046875" style="224" bestFit="1" customWidth="1"/>
    <col min="10250" max="10250" width="12.265625" style="224" customWidth="1"/>
    <col min="10251" max="10496" width="20.73046875" style="224"/>
    <col min="10497" max="10497" width="7.86328125" style="224" customWidth="1"/>
    <col min="10498" max="10498" width="20.73046875" style="224"/>
    <col min="10499" max="10499" width="9.59765625" style="224" bestFit="1" customWidth="1"/>
    <col min="10500" max="10500" width="10.86328125" style="224" customWidth="1"/>
    <col min="10501" max="10501" width="9.59765625" style="224" bestFit="1" customWidth="1"/>
    <col min="10502" max="10502" width="10.1328125" style="224" bestFit="1" customWidth="1"/>
    <col min="10503" max="10503" width="8.73046875" style="224" bestFit="1" customWidth="1"/>
    <col min="10504" max="10504" width="7.59765625" style="224" bestFit="1" customWidth="1"/>
    <col min="10505" max="10505" width="8.73046875" style="224" bestFit="1" customWidth="1"/>
    <col min="10506" max="10506" width="12.265625" style="224" customWidth="1"/>
    <col min="10507" max="10752" width="20.73046875" style="224"/>
    <col min="10753" max="10753" width="7.86328125" style="224" customWidth="1"/>
    <col min="10754" max="10754" width="20.73046875" style="224"/>
    <col min="10755" max="10755" width="9.59765625" style="224" bestFit="1" customWidth="1"/>
    <col min="10756" max="10756" width="10.86328125" style="224" customWidth="1"/>
    <col min="10757" max="10757" width="9.59765625" style="224" bestFit="1" customWidth="1"/>
    <col min="10758" max="10758" width="10.1328125" style="224" bestFit="1" customWidth="1"/>
    <col min="10759" max="10759" width="8.73046875" style="224" bestFit="1" customWidth="1"/>
    <col min="10760" max="10760" width="7.59765625" style="224" bestFit="1" customWidth="1"/>
    <col min="10761" max="10761" width="8.73046875" style="224" bestFit="1" customWidth="1"/>
    <col min="10762" max="10762" width="12.265625" style="224" customWidth="1"/>
    <col min="10763" max="11008" width="20.73046875" style="224"/>
    <col min="11009" max="11009" width="7.86328125" style="224" customWidth="1"/>
    <col min="11010" max="11010" width="20.73046875" style="224"/>
    <col min="11011" max="11011" width="9.59765625" style="224" bestFit="1" customWidth="1"/>
    <col min="11012" max="11012" width="10.86328125" style="224" customWidth="1"/>
    <col min="11013" max="11013" width="9.59765625" style="224" bestFit="1" customWidth="1"/>
    <col min="11014" max="11014" width="10.1328125" style="224" bestFit="1" customWidth="1"/>
    <col min="11015" max="11015" width="8.73046875" style="224" bestFit="1" customWidth="1"/>
    <col min="11016" max="11016" width="7.59765625" style="224" bestFit="1" customWidth="1"/>
    <col min="11017" max="11017" width="8.73046875" style="224" bestFit="1" customWidth="1"/>
    <col min="11018" max="11018" width="12.265625" style="224" customWidth="1"/>
    <col min="11019" max="11264" width="20.73046875" style="224"/>
    <col min="11265" max="11265" width="7.86328125" style="224" customWidth="1"/>
    <col min="11266" max="11266" width="20.73046875" style="224"/>
    <col min="11267" max="11267" width="9.59765625" style="224" bestFit="1" customWidth="1"/>
    <col min="11268" max="11268" width="10.86328125" style="224" customWidth="1"/>
    <col min="11269" max="11269" width="9.59765625" style="224" bestFit="1" customWidth="1"/>
    <col min="11270" max="11270" width="10.1328125" style="224" bestFit="1" customWidth="1"/>
    <col min="11271" max="11271" width="8.73046875" style="224" bestFit="1" customWidth="1"/>
    <col min="11272" max="11272" width="7.59765625" style="224" bestFit="1" customWidth="1"/>
    <col min="11273" max="11273" width="8.73046875" style="224" bestFit="1" customWidth="1"/>
    <col min="11274" max="11274" width="12.265625" style="224" customWidth="1"/>
    <col min="11275" max="11520" width="20.73046875" style="224"/>
    <col min="11521" max="11521" width="7.86328125" style="224" customWidth="1"/>
    <col min="11522" max="11522" width="20.73046875" style="224"/>
    <col min="11523" max="11523" width="9.59765625" style="224" bestFit="1" customWidth="1"/>
    <col min="11524" max="11524" width="10.86328125" style="224" customWidth="1"/>
    <col min="11525" max="11525" width="9.59765625" style="224" bestFit="1" customWidth="1"/>
    <col min="11526" max="11526" width="10.1328125" style="224" bestFit="1" customWidth="1"/>
    <col min="11527" max="11527" width="8.73046875" style="224" bestFit="1" customWidth="1"/>
    <col min="11528" max="11528" width="7.59765625" style="224" bestFit="1" customWidth="1"/>
    <col min="11529" max="11529" width="8.73046875" style="224" bestFit="1" customWidth="1"/>
    <col min="11530" max="11530" width="12.265625" style="224" customWidth="1"/>
    <col min="11531" max="11776" width="20.73046875" style="224"/>
    <col min="11777" max="11777" width="7.86328125" style="224" customWidth="1"/>
    <col min="11778" max="11778" width="20.73046875" style="224"/>
    <col min="11779" max="11779" width="9.59765625" style="224" bestFit="1" customWidth="1"/>
    <col min="11780" max="11780" width="10.86328125" style="224" customWidth="1"/>
    <col min="11781" max="11781" width="9.59765625" style="224" bestFit="1" customWidth="1"/>
    <col min="11782" max="11782" width="10.1328125" style="224" bestFit="1" customWidth="1"/>
    <col min="11783" max="11783" width="8.73046875" style="224" bestFit="1" customWidth="1"/>
    <col min="11784" max="11784" width="7.59765625" style="224" bestFit="1" customWidth="1"/>
    <col min="11785" max="11785" width="8.73046875" style="224" bestFit="1" customWidth="1"/>
    <col min="11786" max="11786" width="12.265625" style="224" customWidth="1"/>
    <col min="11787" max="12032" width="20.73046875" style="224"/>
    <col min="12033" max="12033" width="7.86328125" style="224" customWidth="1"/>
    <col min="12034" max="12034" width="20.73046875" style="224"/>
    <col min="12035" max="12035" width="9.59765625" style="224" bestFit="1" customWidth="1"/>
    <col min="12036" max="12036" width="10.86328125" style="224" customWidth="1"/>
    <col min="12037" max="12037" width="9.59765625" style="224" bestFit="1" customWidth="1"/>
    <col min="12038" max="12038" width="10.1328125" style="224" bestFit="1" customWidth="1"/>
    <col min="12039" max="12039" width="8.73046875" style="224" bestFit="1" customWidth="1"/>
    <col min="12040" max="12040" width="7.59765625" style="224" bestFit="1" customWidth="1"/>
    <col min="12041" max="12041" width="8.73046875" style="224" bestFit="1" customWidth="1"/>
    <col min="12042" max="12042" width="12.265625" style="224" customWidth="1"/>
    <col min="12043" max="12288" width="20.73046875" style="224"/>
    <col min="12289" max="12289" width="7.86328125" style="224" customWidth="1"/>
    <col min="12290" max="12290" width="20.73046875" style="224"/>
    <col min="12291" max="12291" width="9.59765625" style="224" bestFit="1" customWidth="1"/>
    <col min="12292" max="12292" width="10.86328125" style="224" customWidth="1"/>
    <col min="12293" max="12293" width="9.59765625" style="224" bestFit="1" customWidth="1"/>
    <col min="12294" max="12294" width="10.1328125" style="224" bestFit="1" customWidth="1"/>
    <col min="12295" max="12295" width="8.73046875" style="224" bestFit="1" customWidth="1"/>
    <col min="12296" max="12296" width="7.59765625" style="224" bestFit="1" customWidth="1"/>
    <col min="12297" max="12297" width="8.73046875" style="224" bestFit="1" customWidth="1"/>
    <col min="12298" max="12298" width="12.265625" style="224" customWidth="1"/>
    <col min="12299" max="12544" width="20.73046875" style="224"/>
    <col min="12545" max="12545" width="7.86328125" style="224" customWidth="1"/>
    <col min="12546" max="12546" width="20.73046875" style="224"/>
    <col min="12547" max="12547" width="9.59765625" style="224" bestFit="1" customWidth="1"/>
    <col min="12548" max="12548" width="10.86328125" style="224" customWidth="1"/>
    <col min="12549" max="12549" width="9.59765625" style="224" bestFit="1" customWidth="1"/>
    <col min="12550" max="12550" width="10.1328125" style="224" bestFit="1" customWidth="1"/>
    <col min="12551" max="12551" width="8.73046875" style="224" bestFit="1" customWidth="1"/>
    <col min="12552" max="12552" width="7.59765625" style="224" bestFit="1" customWidth="1"/>
    <col min="12553" max="12553" width="8.73046875" style="224" bestFit="1" customWidth="1"/>
    <col min="12554" max="12554" width="12.265625" style="224" customWidth="1"/>
    <col min="12555" max="12800" width="20.73046875" style="224"/>
    <col min="12801" max="12801" width="7.86328125" style="224" customWidth="1"/>
    <col min="12802" max="12802" width="20.73046875" style="224"/>
    <col min="12803" max="12803" width="9.59765625" style="224" bestFit="1" customWidth="1"/>
    <col min="12804" max="12804" width="10.86328125" style="224" customWidth="1"/>
    <col min="12805" max="12805" width="9.59765625" style="224" bestFit="1" customWidth="1"/>
    <col min="12806" max="12806" width="10.1328125" style="224" bestFit="1" customWidth="1"/>
    <col min="12807" max="12807" width="8.73046875" style="224" bestFit="1" customWidth="1"/>
    <col min="12808" max="12808" width="7.59765625" style="224" bestFit="1" customWidth="1"/>
    <col min="12809" max="12809" width="8.73046875" style="224" bestFit="1" customWidth="1"/>
    <col min="12810" max="12810" width="12.265625" style="224" customWidth="1"/>
    <col min="12811" max="13056" width="20.73046875" style="224"/>
    <col min="13057" max="13057" width="7.86328125" style="224" customWidth="1"/>
    <col min="13058" max="13058" width="20.73046875" style="224"/>
    <col min="13059" max="13059" width="9.59765625" style="224" bestFit="1" customWidth="1"/>
    <col min="13060" max="13060" width="10.86328125" style="224" customWidth="1"/>
    <col min="13061" max="13061" width="9.59765625" style="224" bestFit="1" customWidth="1"/>
    <col min="13062" max="13062" width="10.1328125" style="224" bestFit="1" customWidth="1"/>
    <col min="13063" max="13063" width="8.73046875" style="224" bestFit="1" customWidth="1"/>
    <col min="13064" max="13064" width="7.59765625" style="224" bestFit="1" customWidth="1"/>
    <col min="13065" max="13065" width="8.73046875" style="224" bestFit="1" customWidth="1"/>
    <col min="13066" max="13066" width="12.265625" style="224" customWidth="1"/>
    <col min="13067" max="13312" width="20.73046875" style="224"/>
    <col min="13313" max="13313" width="7.86328125" style="224" customWidth="1"/>
    <col min="13314" max="13314" width="20.73046875" style="224"/>
    <col min="13315" max="13315" width="9.59765625" style="224" bestFit="1" customWidth="1"/>
    <col min="13316" max="13316" width="10.86328125" style="224" customWidth="1"/>
    <col min="13317" max="13317" width="9.59765625" style="224" bestFit="1" customWidth="1"/>
    <col min="13318" max="13318" width="10.1328125" style="224" bestFit="1" customWidth="1"/>
    <col min="13319" max="13319" width="8.73046875" style="224" bestFit="1" customWidth="1"/>
    <col min="13320" max="13320" width="7.59765625" style="224" bestFit="1" customWidth="1"/>
    <col min="13321" max="13321" width="8.73046875" style="224" bestFit="1" customWidth="1"/>
    <col min="13322" max="13322" width="12.265625" style="224" customWidth="1"/>
    <col min="13323" max="13568" width="20.73046875" style="224"/>
    <col min="13569" max="13569" width="7.86328125" style="224" customWidth="1"/>
    <col min="13570" max="13570" width="20.73046875" style="224"/>
    <col min="13571" max="13571" width="9.59765625" style="224" bestFit="1" customWidth="1"/>
    <col min="13572" max="13572" width="10.86328125" style="224" customWidth="1"/>
    <col min="13573" max="13573" width="9.59765625" style="224" bestFit="1" customWidth="1"/>
    <col min="13574" max="13574" width="10.1328125" style="224" bestFit="1" customWidth="1"/>
    <col min="13575" max="13575" width="8.73046875" style="224" bestFit="1" customWidth="1"/>
    <col min="13576" max="13576" width="7.59765625" style="224" bestFit="1" customWidth="1"/>
    <col min="13577" max="13577" width="8.73046875" style="224" bestFit="1" customWidth="1"/>
    <col min="13578" max="13578" width="12.265625" style="224" customWidth="1"/>
    <col min="13579" max="13824" width="20.73046875" style="224"/>
    <col min="13825" max="13825" width="7.86328125" style="224" customWidth="1"/>
    <col min="13826" max="13826" width="20.73046875" style="224"/>
    <col min="13827" max="13827" width="9.59765625" style="224" bestFit="1" customWidth="1"/>
    <col min="13828" max="13828" width="10.86328125" style="224" customWidth="1"/>
    <col min="13829" max="13829" width="9.59765625" style="224" bestFit="1" customWidth="1"/>
    <col min="13830" max="13830" width="10.1328125" style="224" bestFit="1" customWidth="1"/>
    <col min="13831" max="13831" width="8.73046875" style="224" bestFit="1" customWidth="1"/>
    <col min="13832" max="13832" width="7.59765625" style="224" bestFit="1" customWidth="1"/>
    <col min="13833" max="13833" width="8.73046875" style="224" bestFit="1" customWidth="1"/>
    <col min="13834" max="13834" width="12.265625" style="224" customWidth="1"/>
    <col min="13835" max="14080" width="20.73046875" style="224"/>
    <col min="14081" max="14081" width="7.86328125" style="224" customWidth="1"/>
    <col min="14082" max="14082" width="20.73046875" style="224"/>
    <col min="14083" max="14083" width="9.59765625" style="224" bestFit="1" customWidth="1"/>
    <col min="14084" max="14084" width="10.86328125" style="224" customWidth="1"/>
    <col min="14085" max="14085" width="9.59765625" style="224" bestFit="1" customWidth="1"/>
    <col min="14086" max="14086" width="10.1328125" style="224" bestFit="1" customWidth="1"/>
    <col min="14087" max="14087" width="8.73046875" style="224" bestFit="1" customWidth="1"/>
    <col min="14088" max="14088" width="7.59765625" style="224" bestFit="1" customWidth="1"/>
    <col min="14089" max="14089" width="8.73046875" style="224" bestFit="1" customWidth="1"/>
    <col min="14090" max="14090" width="12.265625" style="224" customWidth="1"/>
    <col min="14091" max="14336" width="20.73046875" style="224"/>
    <col min="14337" max="14337" width="7.86328125" style="224" customWidth="1"/>
    <col min="14338" max="14338" width="20.73046875" style="224"/>
    <col min="14339" max="14339" width="9.59765625" style="224" bestFit="1" customWidth="1"/>
    <col min="14340" max="14340" width="10.86328125" style="224" customWidth="1"/>
    <col min="14341" max="14341" width="9.59765625" style="224" bestFit="1" customWidth="1"/>
    <col min="14342" max="14342" width="10.1328125" style="224" bestFit="1" customWidth="1"/>
    <col min="14343" max="14343" width="8.73046875" style="224" bestFit="1" customWidth="1"/>
    <col min="14344" max="14344" width="7.59765625" style="224" bestFit="1" customWidth="1"/>
    <col min="14345" max="14345" width="8.73046875" style="224" bestFit="1" customWidth="1"/>
    <col min="14346" max="14346" width="12.265625" style="224" customWidth="1"/>
    <col min="14347" max="14592" width="20.73046875" style="224"/>
    <col min="14593" max="14593" width="7.86328125" style="224" customWidth="1"/>
    <col min="14594" max="14594" width="20.73046875" style="224"/>
    <col min="14595" max="14595" width="9.59765625" style="224" bestFit="1" customWidth="1"/>
    <col min="14596" max="14596" width="10.86328125" style="224" customWidth="1"/>
    <col min="14597" max="14597" width="9.59765625" style="224" bestFit="1" customWidth="1"/>
    <col min="14598" max="14598" width="10.1328125" style="224" bestFit="1" customWidth="1"/>
    <col min="14599" max="14599" width="8.73046875" style="224" bestFit="1" customWidth="1"/>
    <col min="14600" max="14600" width="7.59765625" style="224" bestFit="1" customWidth="1"/>
    <col min="14601" max="14601" width="8.73046875" style="224" bestFit="1" customWidth="1"/>
    <col min="14602" max="14602" width="12.265625" style="224" customWidth="1"/>
    <col min="14603" max="14848" width="20.73046875" style="224"/>
    <col min="14849" max="14849" width="7.86328125" style="224" customWidth="1"/>
    <col min="14850" max="14850" width="20.73046875" style="224"/>
    <col min="14851" max="14851" width="9.59765625" style="224" bestFit="1" customWidth="1"/>
    <col min="14852" max="14852" width="10.86328125" style="224" customWidth="1"/>
    <col min="14853" max="14853" width="9.59765625" style="224" bestFit="1" customWidth="1"/>
    <col min="14854" max="14854" width="10.1328125" style="224" bestFit="1" customWidth="1"/>
    <col min="14855" max="14855" width="8.73046875" style="224" bestFit="1" customWidth="1"/>
    <col min="14856" max="14856" width="7.59765625" style="224" bestFit="1" customWidth="1"/>
    <col min="14857" max="14857" width="8.73046875" style="224" bestFit="1" customWidth="1"/>
    <col min="14858" max="14858" width="12.265625" style="224" customWidth="1"/>
    <col min="14859" max="15104" width="20.73046875" style="224"/>
    <col min="15105" max="15105" width="7.86328125" style="224" customWidth="1"/>
    <col min="15106" max="15106" width="20.73046875" style="224"/>
    <col min="15107" max="15107" width="9.59765625" style="224" bestFit="1" customWidth="1"/>
    <col min="15108" max="15108" width="10.86328125" style="224" customWidth="1"/>
    <col min="15109" max="15109" width="9.59765625" style="224" bestFit="1" customWidth="1"/>
    <col min="15110" max="15110" width="10.1328125" style="224" bestFit="1" customWidth="1"/>
    <col min="15111" max="15111" width="8.73046875" style="224" bestFit="1" customWidth="1"/>
    <col min="15112" max="15112" width="7.59765625" style="224" bestFit="1" customWidth="1"/>
    <col min="15113" max="15113" width="8.73046875" style="224" bestFit="1" customWidth="1"/>
    <col min="15114" max="15114" width="12.265625" style="224" customWidth="1"/>
    <col min="15115" max="15360" width="20.73046875" style="224"/>
    <col min="15361" max="15361" width="7.86328125" style="224" customWidth="1"/>
    <col min="15362" max="15362" width="20.73046875" style="224"/>
    <col min="15363" max="15363" width="9.59765625" style="224" bestFit="1" customWidth="1"/>
    <col min="15364" max="15364" width="10.86328125" style="224" customWidth="1"/>
    <col min="15365" max="15365" width="9.59765625" style="224" bestFit="1" customWidth="1"/>
    <col min="15366" max="15366" width="10.1328125" style="224" bestFit="1" customWidth="1"/>
    <col min="15367" max="15367" width="8.73046875" style="224" bestFit="1" customWidth="1"/>
    <col min="15368" max="15368" width="7.59765625" style="224" bestFit="1" customWidth="1"/>
    <col min="15369" max="15369" width="8.73046875" style="224" bestFit="1" customWidth="1"/>
    <col min="15370" max="15370" width="12.265625" style="224" customWidth="1"/>
    <col min="15371" max="15616" width="20.73046875" style="224"/>
    <col min="15617" max="15617" width="7.86328125" style="224" customWidth="1"/>
    <col min="15618" max="15618" width="20.73046875" style="224"/>
    <col min="15619" max="15619" width="9.59765625" style="224" bestFit="1" customWidth="1"/>
    <col min="15620" max="15620" width="10.86328125" style="224" customWidth="1"/>
    <col min="15621" max="15621" width="9.59765625" style="224" bestFit="1" customWidth="1"/>
    <col min="15622" max="15622" width="10.1328125" style="224" bestFit="1" customWidth="1"/>
    <col min="15623" max="15623" width="8.73046875" style="224" bestFit="1" customWidth="1"/>
    <col min="15624" max="15624" width="7.59765625" style="224" bestFit="1" customWidth="1"/>
    <col min="15625" max="15625" width="8.73046875" style="224" bestFit="1" customWidth="1"/>
    <col min="15626" max="15626" width="12.265625" style="224" customWidth="1"/>
    <col min="15627" max="15872" width="20.73046875" style="224"/>
    <col min="15873" max="15873" width="7.86328125" style="224" customWidth="1"/>
    <col min="15874" max="15874" width="20.73046875" style="224"/>
    <col min="15875" max="15875" width="9.59765625" style="224" bestFit="1" customWidth="1"/>
    <col min="15876" max="15876" width="10.86328125" style="224" customWidth="1"/>
    <col min="15877" max="15877" width="9.59765625" style="224" bestFit="1" customWidth="1"/>
    <col min="15878" max="15878" width="10.1328125" style="224" bestFit="1" customWidth="1"/>
    <col min="15879" max="15879" width="8.73046875" style="224" bestFit="1" customWidth="1"/>
    <col min="15880" max="15880" width="7.59765625" style="224" bestFit="1" customWidth="1"/>
    <col min="15881" max="15881" width="8.73046875" style="224" bestFit="1" customWidth="1"/>
    <col min="15882" max="15882" width="12.265625" style="224" customWidth="1"/>
    <col min="15883" max="16128" width="20.73046875" style="224"/>
    <col min="16129" max="16129" width="7.86328125" style="224" customWidth="1"/>
    <col min="16130" max="16130" width="20.73046875" style="224"/>
    <col min="16131" max="16131" width="9.59765625" style="224" bestFit="1" customWidth="1"/>
    <col min="16132" max="16132" width="10.86328125" style="224" customWidth="1"/>
    <col min="16133" max="16133" width="9.59765625" style="224" bestFit="1" customWidth="1"/>
    <col min="16134" max="16134" width="10.1328125" style="224" bestFit="1" customWidth="1"/>
    <col min="16135" max="16135" width="8.73046875" style="224" bestFit="1" customWidth="1"/>
    <col min="16136" max="16136" width="7.59765625" style="224" bestFit="1" customWidth="1"/>
    <col min="16137" max="16137" width="8.73046875" style="224" bestFit="1" customWidth="1"/>
    <col min="16138" max="16138" width="12.265625" style="224" customWidth="1"/>
    <col min="16139" max="16384" width="20.73046875" style="224"/>
  </cols>
  <sheetData>
    <row r="1" spans="1:11" x14ac:dyDescent="0.4">
      <c r="A1" s="223"/>
    </row>
    <row r="7" spans="1:11" x14ac:dyDescent="0.4">
      <c r="B7" s="148" t="s">
        <v>0</v>
      </c>
      <c r="C7" s="226"/>
      <c r="D7" s="226"/>
      <c r="E7" s="226"/>
    </row>
    <row r="8" spans="1:11" x14ac:dyDescent="0.4">
      <c r="B8" s="227" t="s">
        <v>1</v>
      </c>
      <c r="C8" s="226"/>
      <c r="D8" s="226"/>
      <c r="E8" s="226"/>
    </row>
    <row r="9" spans="1:11" x14ac:dyDescent="0.4">
      <c r="B9" s="227"/>
      <c r="C9" s="226"/>
      <c r="D9" s="226"/>
      <c r="E9" s="226"/>
    </row>
    <row r="10" spans="1:11" ht="18" x14ac:dyDescent="0.55000000000000004">
      <c r="B10" s="228" t="s">
        <v>169</v>
      </c>
      <c r="C10" s="229"/>
      <c r="E10" s="230" t="s">
        <v>3</v>
      </c>
    </row>
    <row r="11" spans="1:11" x14ac:dyDescent="0.4">
      <c r="B11" s="231" t="s">
        <v>170</v>
      </c>
      <c r="C11" s="226"/>
      <c r="D11" s="226"/>
      <c r="E11" s="226"/>
    </row>
    <row r="12" spans="1:11" x14ac:dyDescent="0.4">
      <c r="B12" s="231"/>
      <c r="C12" s="226"/>
      <c r="D12" s="226"/>
      <c r="E12" s="226"/>
    </row>
    <row r="13" spans="1:11" ht="18" x14ac:dyDescent="0.55000000000000004">
      <c r="B13" s="228" t="s">
        <v>171</v>
      </c>
      <c r="C13" s="228"/>
      <c r="D13" s="228"/>
      <c r="E13" s="226"/>
      <c r="F13" s="226"/>
      <c r="G13" s="226"/>
      <c r="H13" s="226"/>
      <c r="I13" s="226"/>
      <c r="J13" s="232"/>
      <c r="K13" s="226"/>
    </row>
    <row r="14" spans="1:11" x14ac:dyDescent="0.4">
      <c r="B14" s="227" t="s">
        <v>172</v>
      </c>
      <c r="C14" s="226"/>
      <c r="D14" s="226"/>
      <c r="E14" s="226"/>
      <c r="F14" s="226"/>
      <c r="G14" s="226"/>
      <c r="H14" s="226"/>
      <c r="I14" s="226"/>
      <c r="J14" s="232"/>
      <c r="K14" s="226"/>
    </row>
    <row r="17" spans="2:13" x14ac:dyDescent="0.4">
      <c r="B17" s="233" t="s">
        <v>173</v>
      </c>
      <c r="C17" s="234" t="s">
        <v>40</v>
      </c>
      <c r="D17" s="235" t="s">
        <v>135</v>
      </c>
      <c r="E17" s="235" t="s">
        <v>136</v>
      </c>
      <c r="F17" s="235" t="s">
        <v>137</v>
      </c>
      <c r="G17" s="235" t="s">
        <v>138</v>
      </c>
      <c r="H17" s="235" t="s">
        <v>139</v>
      </c>
      <c r="I17" s="235" t="s">
        <v>140</v>
      </c>
      <c r="J17" s="236" t="s">
        <v>32</v>
      </c>
    </row>
    <row r="18" spans="2:13" x14ac:dyDescent="0.4">
      <c r="B18" s="237">
        <v>2017</v>
      </c>
      <c r="C18" s="238">
        <v>103965619.901509</v>
      </c>
      <c r="D18" s="239">
        <v>114413264.19800666</v>
      </c>
      <c r="E18" s="239">
        <v>903670.50328415981</v>
      </c>
      <c r="F18" s="240">
        <v>26121524.13061206</v>
      </c>
      <c r="G18" s="239">
        <v>19270791.562521834</v>
      </c>
      <c r="H18" s="239">
        <v>-119206.30196910427</v>
      </c>
      <c r="I18" s="239">
        <v>1348244.3266435659</v>
      </c>
      <c r="J18" s="241">
        <f>SUM(C18:I18)</f>
        <v>265903908.3206082</v>
      </c>
      <c r="K18" s="242"/>
    </row>
    <row r="19" spans="2:13" x14ac:dyDescent="0.4">
      <c r="B19" s="243">
        <v>2016</v>
      </c>
      <c r="C19" s="238">
        <v>93666848.726029232</v>
      </c>
      <c r="D19" s="238">
        <v>107362608.11846167</v>
      </c>
      <c r="E19" s="238">
        <v>902247.2935775962</v>
      </c>
      <c r="F19" s="238">
        <v>39802139.455292642</v>
      </c>
      <c r="G19" s="238">
        <v>13283616.459427023</v>
      </c>
      <c r="H19" s="238">
        <v>86460.547657004048</v>
      </c>
      <c r="I19" s="238">
        <v>-58304.494792880316</v>
      </c>
      <c r="J19" s="241">
        <f>SUM(C19:I19)</f>
        <v>255045616.10565227</v>
      </c>
      <c r="K19" s="244"/>
      <c r="L19" s="245"/>
      <c r="M19" s="246"/>
    </row>
    <row r="20" spans="2:13" x14ac:dyDescent="0.4">
      <c r="E20" s="247"/>
      <c r="F20" s="247"/>
      <c r="G20" s="247"/>
      <c r="H20" s="247"/>
      <c r="I20" s="247"/>
      <c r="J20" s="247"/>
      <c r="K20" s="247"/>
      <c r="M20" s="246"/>
    </row>
    <row r="21" spans="2:13" x14ac:dyDescent="0.4">
      <c r="B21" s="233" t="s">
        <v>174</v>
      </c>
      <c r="C21" s="234" t="s">
        <v>40</v>
      </c>
      <c r="D21" s="235" t="s">
        <v>135</v>
      </c>
      <c r="E21" s="248" t="s">
        <v>136</v>
      </c>
      <c r="F21" s="248" t="s">
        <v>137</v>
      </c>
      <c r="G21" s="248" t="s">
        <v>138</v>
      </c>
      <c r="H21" s="248" t="s">
        <v>139</v>
      </c>
      <c r="I21" s="248" t="s">
        <v>140</v>
      </c>
      <c r="J21" s="249" t="s">
        <v>32</v>
      </c>
      <c r="K21" s="244"/>
      <c r="L21" s="250"/>
      <c r="M21" s="246"/>
    </row>
    <row r="22" spans="2:13" x14ac:dyDescent="0.4">
      <c r="B22" s="237">
        <v>2017</v>
      </c>
      <c r="C22" s="251">
        <v>132060968.56377193</v>
      </c>
      <c r="D22" s="251">
        <v>167180108.07914135</v>
      </c>
      <c r="E22" s="241">
        <v>3615065.3762958762</v>
      </c>
      <c r="F22" s="241">
        <v>105043827.60987823</v>
      </c>
      <c r="G22" s="241">
        <v>39989444.515063196</v>
      </c>
      <c r="H22" s="241">
        <v>156496.01541666666</v>
      </c>
      <c r="I22" s="241">
        <v>6690717.9715181617</v>
      </c>
      <c r="J22" s="241">
        <f>SUM(C22:I22)</f>
        <v>454736628.13108546</v>
      </c>
      <c r="K22" s="244"/>
      <c r="L22" s="250"/>
      <c r="M22" s="246"/>
    </row>
    <row r="23" spans="2:13" x14ac:dyDescent="0.4">
      <c r="B23" s="243">
        <v>2016</v>
      </c>
      <c r="C23" s="251">
        <v>118203943.49920142</v>
      </c>
      <c r="D23" s="251">
        <v>162902830.1639379</v>
      </c>
      <c r="E23" s="251">
        <v>3495504.5120421243</v>
      </c>
      <c r="F23" s="251">
        <v>104030957.89377515</v>
      </c>
      <c r="G23" s="251">
        <v>39509668.340160444</v>
      </c>
      <c r="H23" s="251">
        <v>192127.82</v>
      </c>
      <c r="I23" s="251">
        <v>8056390.7020833334</v>
      </c>
      <c r="J23" s="241">
        <f>SUM(C23:I23)</f>
        <v>436391422.93120039</v>
      </c>
      <c r="M23" s="246"/>
    </row>
    <row r="24" spans="2:13" x14ac:dyDescent="0.4">
      <c r="K24" s="224"/>
      <c r="L24" s="250"/>
      <c r="M24" s="246"/>
    </row>
    <row r="25" spans="2:13" x14ac:dyDescent="0.4">
      <c r="B25" s="233" t="s">
        <v>175</v>
      </c>
      <c r="C25" s="234" t="s">
        <v>40</v>
      </c>
      <c r="D25" s="235" t="s">
        <v>135</v>
      </c>
      <c r="E25" s="235" t="s">
        <v>136</v>
      </c>
      <c r="F25" s="235" t="s">
        <v>137</v>
      </c>
      <c r="G25" s="235" t="s">
        <v>138</v>
      </c>
      <c r="H25" s="235" t="s">
        <v>139</v>
      </c>
      <c r="I25" s="235" t="s">
        <v>140</v>
      </c>
      <c r="J25" s="236" t="s">
        <v>32</v>
      </c>
      <c r="M25" s="246"/>
    </row>
    <row r="26" spans="2:13" x14ac:dyDescent="0.4">
      <c r="B26" s="237">
        <v>2017</v>
      </c>
      <c r="C26" s="252">
        <f t="shared" ref="C26:J27" si="0">C18/C22</f>
        <v>0.78725471297224547</v>
      </c>
      <c r="D26" s="252">
        <f t="shared" si="0"/>
        <v>0.6843712778546871</v>
      </c>
      <c r="E26" s="252">
        <f t="shared" si="0"/>
        <v>0.24997348850440226</v>
      </c>
      <c r="F26" s="253">
        <f>F18/F22</f>
        <v>0.2486726228943662</v>
      </c>
      <c r="G26" s="252">
        <f t="shared" si="0"/>
        <v>0.48189695546440825</v>
      </c>
      <c r="H26" s="252">
        <f t="shared" si="0"/>
        <v>-0.76172100389725916</v>
      </c>
      <c r="I26" s="252">
        <f>I18/I22</f>
        <v>0.20150966344463053</v>
      </c>
      <c r="J26" s="252">
        <f>J18/J22</f>
        <v>0.58474266613059578</v>
      </c>
    </row>
    <row r="27" spans="2:13" x14ac:dyDescent="0.4">
      <c r="B27" s="243">
        <v>2016</v>
      </c>
      <c r="C27" s="252">
        <f t="shared" si="0"/>
        <v>0.79241729127812088</v>
      </c>
      <c r="D27" s="252">
        <f t="shared" si="0"/>
        <v>0.65905919504539545</v>
      </c>
      <c r="E27" s="252">
        <f t="shared" si="0"/>
        <v>0.25811647230587903</v>
      </c>
      <c r="F27" s="252">
        <f t="shared" si="0"/>
        <v>0.38259899034991257</v>
      </c>
      <c r="G27" s="252">
        <f t="shared" si="0"/>
        <v>0.33621179365670878</v>
      </c>
      <c r="H27" s="252">
        <f t="shared" si="0"/>
        <v>0.45001576376083402</v>
      </c>
      <c r="I27" s="252">
        <f t="shared" si="0"/>
        <v>-7.2370490643909723E-3</v>
      </c>
      <c r="J27" s="252">
        <f t="shared" si="0"/>
        <v>0.58444232105327532</v>
      </c>
      <c r="K27" s="254"/>
      <c r="L27" s="250"/>
    </row>
    <row r="28" spans="2:13" x14ac:dyDescent="0.4">
      <c r="K28" s="255"/>
    </row>
    <row r="29" spans="2:13" x14ac:dyDescent="0.4">
      <c r="B29" s="196" t="s">
        <v>165</v>
      </c>
      <c r="C29" s="256"/>
      <c r="D29" s="256"/>
      <c r="E29" s="256"/>
      <c r="F29" s="256"/>
      <c r="G29" s="256"/>
      <c r="H29" s="256"/>
      <c r="I29" s="256"/>
      <c r="J29" s="256"/>
      <c r="K29" s="224"/>
    </row>
    <row r="30" spans="2:13" x14ac:dyDescent="0.4">
      <c r="B30" s="153" t="s">
        <v>166</v>
      </c>
      <c r="K30" s="224"/>
    </row>
    <row r="31" spans="2:13" x14ac:dyDescent="0.4">
      <c r="B31" s="201"/>
    </row>
    <row r="32" spans="2:13" x14ac:dyDescent="0.4">
      <c r="B32" s="257"/>
      <c r="C32" s="223"/>
      <c r="D32" s="223"/>
      <c r="E32" s="223"/>
      <c r="F32" s="223"/>
      <c r="G32" s="223"/>
      <c r="H32" s="223"/>
      <c r="I32" s="223"/>
      <c r="J32" s="223"/>
      <c r="K32" s="254"/>
    </row>
    <row r="33" spans="1:27" s="225" customFormat="1" x14ac:dyDescent="0.4">
      <c r="A33" s="224"/>
      <c r="B33" s="257"/>
      <c r="C33" s="223"/>
      <c r="D33" s="223"/>
      <c r="E33" s="223"/>
      <c r="F33" s="223"/>
      <c r="G33" s="223"/>
      <c r="H33" s="223"/>
      <c r="I33" s="223"/>
      <c r="J33" s="223"/>
      <c r="K33" s="25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</row>
    <row r="34" spans="1:27" s="225" customFormat="1" x14ac:dyDescent="0.4">
      <c r="A34" s="224"/>
      <c r="B34" s="257"/>
      <c r="C34" s="223"/>
      <c r="D34" s="223"/>
      <c r="E34" s="223"/>
      <c r="F34" s="223"/>
      <c r="G34" s="223"/>
      <c r="H34" s="223"/>
      <c r="I34" s="223"/>
      <c r="J34" s="223"/>
      <c r="K34" s="25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</row>
    <row r="35" spans="1:27" s="225" customFormat="1" x14ac:dyDescent="0.4">
      <c r="A35" s="224"/>
      <c r="B35" s="257"/>
      <c r="C35" s="223"/>
      <c r="D35" s="223"/>
      <c r="E35" s="223"/>
      <c r="F35" s="223"/>
      <c r="G35" s="223"/>
      <c r="H35" s="223"/>
      <c r="I35" s="223"/>
      <c r="J35" s="223"/>
      <c r="K35" s="25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</row>
    <row r="36" spans="1:27" s="225" customFormat="1" x14ac:dyDescent="0.4">
      <c r="A36" s="224"/>
      <c r="B36" s="257"/>
      <c r="C36" s="223"/>
      <c r="D36" s="223"/>
      <c r="E36" s="223"/>
      <c r="F36" s="223"/>
      <c r="G36" s="223"/>
      <c r="H36" s="223"/>
      <c r="I36" s="223"/>
      <c r="J36" s="223"/>
      <c r="K36" s="25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</row>
    <row r="40" spans="1:27" s="225" customFormat="1" x14ac:dyDescent="0.4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M40" s="250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</row>
    <row r="42" spans="1:27" s="225" customFormat="1" x14ac:dyDescent="0.4">
      <c r="A42" s="224"/>
      <c r="B42" s="148" t="s">
        <v>0</v>
      </c>
      <c r="C42" s="226"/>
      <c r="D42" s="226"/>
      <c r="E42" s="226"/>
      <c r="F42" s="224"/>
      <c r="G42" s="224"/>
      <c r="H42" s="224"/>
      <c r="I42" s="224"/>
      <c r="J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</row>
    <row r="43" spans="1:27" s="225" customFormat="1" x14ac:dyDescent="0.4">
      <c r="A43" s="224"/>
      <c r="B43" s="227" t="s">
        <v>1</v>
      </c>
      <c r="C43" s="226"/>
      <c r="D43" s="226"/>
      <c r="E43" s="226"/>
      <c r="F43" s="224"/>
      <c r="G43" s="224"/>
      <c r="H43" s="224"/>
      <c r="I43" s="224"/>
      <c r="J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</row>
    <row r="44" spans="1:27" s="225" customFormat="1" x14ac:dyDescent="0.4">
      <c r="A44" s="224"/>
      <c r="B44" s="227"/>
      <c r="C44" s="226"/>
      <c r="D44" s="226"/>
      <c r="E44" s="226"/>
      <c r="F44" s="224"/>
      <c r="G44" s="224"/>
      <c r="H44" s="224"/>
      <c r="I44" s="224"/>
      <c r="J44" s="224"/>
      <c r="M44" s="250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</row>
    <row r="45" spans="1:27" s="225" customFormat="1" ht="18" x14ac:dyDescent="0.55000000000000004">
      <c r="A45" s="224"/>
      <c r="B45" s="228" t="s">
        <v>176</v>
      </c>
      <c r="C45" s="229"/>
      <c r="D45" s="224"/>
      <c r="E45" s="258" t="s">
        <v>3</v>
      </c>
      <c r="F45" s="224"/>
      <c r="G45" s="224"/>
      <c r="H45" s="224"/>
      <c r="I45" s="224"/>
      <c r="J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</row>
    <row r="46" spans="1:27" s="225" customFormat="1" x14ac:dyDescent="0.4">
      <c r="A46" s="224"/>
      <c r="B46" s="231" t="s">
        <v>177</v>
      </c>
      <c r="C46" s="226"/>
      <c r="D46" s="226"/>
      <c r="E46" s="226"/>
      <c r="F46" s="224"/>
      <c r="G46" s="224"/>
      <c r="H46" s="224"/>
      <c r="I46" s="224"/>
      <c r="J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</row>
    <row r="47" spans="1:27" s="225" customFormat="1" x14ac:dyDescent="0.4">
      <c r="A47" s="224"/>
      <c r="B47" s="231"/>
      <c r="C47" s="226"/>
      <c r="D47" s="226"/>
      <c r="E47" s="226"/>
      <c r="F47" s="224"/>
      <c r="G47" s="224"/>
      <c r="H47" s="224"/>
      <c r="I47" s="224"/>
      <c r="J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</row>
    <row r="48" spans="1:27" s="225" customFormat="1" ht="18" x14ac:dyDescent="0.55000000000000004">
      <c r="A48" s="224"/>
      <c r="B48" s="259" t="s">
        <v>178</v>
      </c>
      <c r="C48" s="228"/>
      <c r="D48" s="228"/>
      <c r="E48" s="226"/>
      <c r="F48" s="226"/>
      <c r="G48" s="226"/>
      <c r="H48" s="226"/>
      <c r="I48" s="226"/>
      <c r="J48" s="232"/>
      <c r="K48" s="226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</row>
    <row r="49" spans="1:27" s="225" customFormat="1" x14ac:dyDescent="0.4">
      <c r="A49" s="224"/>
      <c r="B49" s="227" t="s">
        <v>179</v>
      </c>
      <c r="C49" s="224"/>
      <c r="D49" s="224"/>
      <c r="E49" s="224"/>
      <c r="F49" s="224"/>
      <c r="G49" s="224"/>
      <c r="H49" s="224"/>
      <c r="I49" s="224"/>
      <c r="J49" s="224"/>
      <c r="K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</row>
    <row r="50" spans="1:27" s="225" customFormat="1" x14ac:dyDescent="0.4">
      <c r="A50" s="224"/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</row>
    <row r="51" spans="1:27" s="225" customFormat="1" x14ac:dyDescent="0.4">
      <c r="A51" s="224"/>
      <c r="B51" s="224"/>
      <c r="C51" s="224"/>
      <c r="D51" s="224"/>
      <c r="E51" s="224"/>
      <c r="F51" s="224"/>
      <c r="G51" s="224"/>
      <c r="H51" s="224"/>
      <c r="I51" s="224"/>
      <c r="J51" s="224"/>
      <c r="K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</row>
    <row r="52" spans="1:27" s="225" customFormat="1" x14ac:dyDescent="0.4">
      <c r="A52" s="224"/>
      <c r="B52" s="233" t="s">
        <v>180</v>
      </c>
      <c r="C52" s="234" t="s">
        <v>40</v>
      </c>
      <c r="D52" s="235" t="s">
        <v>135</v>
      </c>
      <c r="E52" s="235" t="s">
        <v>136</v>
      </c>
      <c r="F52" s="235" t="s">
        <v>137</v>
      </c>
      <c r="G52" s="235" t="s">
        <v>138</v>
      </c>
      <c r="H52" s="235" t="s">
        <v>139</v>
      </c>
      <c r="I52" s="235" t="s">
        <v>140</v>
      </c>
      <c r="J52" s="236" t="s">
        <v>32</v>
      </c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</row>
    <row r="53" spans="1:27" s="225" customFormat="1" x14ac:dyDescent="0.4">
      <c r="A53" s="224"/>
      <c r="B53" s="237">
        <v>2017</v>
      </c>
      <c r="C53" s="251">
        <v>66282282.008868285</v>
      </c>
      <c r="D53" s="251">
        <v>108034180.06800666</v>
      </c>
      <c r="E53" s="251">
        <v>659640.72968415986</v>
      </c>
      <c r="F53" s="251">
        <v>17076163.910255581</v>
      </c>
      <c r="G53" s="251">
        <v>14845984.887321826</v>
      </c>
      <c r="H53" s="251">
        <v>-21375.911969104283</v>
      </c>
      <c r="I53" s="251">
        <v>1020786.8566435662</v>
      </c>
      <c r="J53" s="251">
        <f>SUM(C53:I53)</f>
        <v>207897662.54881099</v>
      </c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</row>
    <row r="54" spans="1:27" s="225" customFormat="1" x14ac:dyDescent="0.4">
      <c r="A54" s="224"/>
      <c r="B54" s="243">
        <v>2016</v>
      </c>
      <c r="C54" s="251">
        <v>61891573.616180003</v>
      </c>
      <c r="D54" s="251">
        <v>101507581.56846167</v>
      </c>
      <c r="E54" s="251">
        <v>713127.25357759639</v>
      </c>
      <c r="F54" s="251">
        <v>11578904.562575053</v>
      </c>
      <c r="G54" s="251">
        <v>11714993.899427027</v>
      </c>
      <c r="H54" s="251">
        <v>39710.547657004034</v>
      </c>
      <c r="I54" s="251">
        <v>91729.925207119304</v>
      </c>
      <c r="J54" s="251">
        <f>SUM(C54:I54)</f>
        <v>187537621.37308544</v>
      </c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</row>
    <row r="56" spans="1:27" s="225" customFormat="1" x14ac:dyDescent="0.4">
      <c r="A56" s="224"/>
      <c r="B56" s="233" t="s">
        <v>181</v>
      </c>
      <c r="C56" s="234" t="s">
        <v>40</v>
      </c>
      <c r="D56" s="235" t="s">
        <v>135</v>
      </c>
      <c r="E56" s="235" t="s">
        <v>136</v>
      </c>
      <c r="F56" s="235" t="s">
        <v>137</v>
      </c>
      <c r="G56" s="235" t="s">
        <v>138</v>
      </c>
      <c r="H56" s="235" t="s">
        <v>139</v>
      </c>
      <c r="I56" s="235" t="s">
        <v>140</v>
      </c>
      <c r="J56" s="236" t="s">
        <v>32</v>
      </c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</row>
    <row r="57" spans="1:27" s="225" customFormat="1" x14ac:dyDescent="0.4">
      <c r="A57" s="224"/>
      <c r="B57" s="237">
        <v>2017</v>
      </c>
      <c r="C57" s="251">
        <v>84274354.205215216</v>
      </c>
      <c r="D57" s="251">
        <v>155357516.09590816</v>
      </c>
      <c r="E57" s="251">
        <v>2041265.471654688</v>
      </c>
      <c r="F57" s="251">
        <v>47053272.424047865</v>
      </c>
      <c r="G57" s="251">
        <v>31098154.463496272</v>
      </c>
      <c r="H57" s="251">
        <v>65276.754583333342</v>
      </c>
      <c r="I57" s="251">
        <v>1385968.1226925885</v>
      </c>
      <c r="J57" s="251">
        <f>SUM(C57:I57)</f>
        <v>321275807.53759813</v>
      </c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</row>
    <row r="58" spans="1:27" s="225" customFormat="1" x14ac:dyDescent="0.4">
      <c r="A58" s="224"/>
      <c r="B58" s="243">
        <v>2016</v>
      </c>
      <c r="C58" s="251">
        <v>76413181.112285361</v>
      </c>
      <c r="D58" s="251">
        <v>148646461.2463302</v>
      </c>
      <c r="E58" s="251">
        <v>2018992.5287789775</v>
      </c>
      <c r="F58" s="251">
        <v>42076900.235880032</v>
      </c>
      <c r="G58" s="251">
        <v>28343882.508771531</v>
      </c>
      <c r="H58" s="251">
        <v>63205.117499999978</v>
      </c>
      <c r="I58" s="251">
        <v>1555072.0019908259</v>
      </c>
      <c r="J58" s="251">
        <f>SUM(C58:I58)</f>
        <v>299117694.75153697</v>
      </c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</row>
    <row r="60" spans="1:27" s="225" customFormat="1" x14ac:dyDescent="0.4">
      <c r="A60" s="224"/>
      <c r="B60" s="233" t="s">
        <v>182</v>
      </c>
      <c r="C60" s="234" t="s">
        <v>40</v>
      </c>
      <c r="D60" s="235" t="s">
        <v>135</v>
      </c>
      <c r="E60" s="235" t="s">
        <v>136</v>
      </c>
      <c r="F60" s="235" t="s">
        <v>137</v>
      </c>
      <c r="G60" s="235" t="s">
        <v>138</v>
      </c>
      <c r="H60" s="235" t="s">
        <v>139</v>
      </c>
      <c r="I60" s="235" t="s">
        <v>140</v>
      </c>
      <c r="J60" s="236" t="s">
        <v>32</v>
      </c>
      <c r="K60" s="255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</row>
    <row r="61" spans="1:27" s="225" customFormat="1" x14ac:dyDescent="0.4">
      <c r="A61" s="224"/>
      <c r="B61" s="237">
        <v>2017</v>
      </c>
      <c r="C61" s="252">
        <f t="shared" ref="C61:I62" si="1">C53/C57</f>
        <v>0.78650596179551013</v>
      </c>
      <c r="D61" s="252">
        <f>D53/D57</f>
        <v>0.69539075278027107</v>
      </c>
      <c r="E61" s="252">
        <f t="shared" si="1"/>
        <v>0.32315283770975795</v>
      </c>
      <c r="F61" s="252">
        <f t="shared" si="1"/>
        <v>0.36291129246790366</v>
      </c>
      <c r="G61" s="252">
        <f t="shared" si="1"/>
        <v>0.47739118746575088</v>
      </c>
      <c r="H61" s="252">
        <f t="shared" si="1"/>
        <v>-0.32746591195515784</v>
      </c>
      <c r="I61" s="252">
        <f>I53/I57</f>
        <v>0.73651539305278779</v>
      </c>
      <c r="J61" s="252">
        <f>J53/J57</f>
        <v>0.64710027232436795</v>
      </c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</row>
    <row r="62" spans="1:27" s="225" customFormat="1" x14ac:dyDescent="0.4">
      <c r="A62" s="224"/>
      <c r="B62" s="243">
        <v>2016</v>
      </c>
      <c r="C62" s="252">
        <f t="shared" si="1"/>
        <v>0.80995939071340872</v>
      </c>
      <c r="D62" s="252">
        <f t="shared" si="1"/>
        <v>0.68287923383690841</v>
      </c>
      <c r="E62" s="252">
        <f t="shared" si="1"/>
        <v>0.35320945640590018</v>
      </c>
      <c r="F62" s="252">
        <f t="shared" si="1"/>
        <v>0.27518435287924159</v>
      </c>
      <c r="G62" s="252">
        <f t="shared" si="1"/>
        <v>0.41331648534041193</v>
      </c>
      <c r="H62" s="252">
        <f t="shared" si="1"/>
        <v>0.62828057644231172</v>
      </c>
      <c r="I62" s="252">
        <f t="shared" si="1"/>
        <v>5.8987574266455386E-2</v>
      </c>
      <c r="J62" s="252">
        <f>J54/J58</f>
        <v>0.62696933235215035</v>
      </c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4"/>
    </row>
    <row r="64" spans="1:27" s="225" customFormat="1" ht="12.75" customHeight="1" x14ac:dyDescent="0.4">
      <c r="A64" s="224"/>
      <c r="B64" s="260" t="s">
        <v>183</v>
      </c>
      <c r="C64" s="256"/>
      <c r="D64" s="256"/>
      <c r="E64" s="256"/>
      <c r="F64" s="256"/>
      <c r="G64" s="256"/>
      <c r="H64" s="256"/>
      <c r="I64" s="256"/>
      <c r="J64" s="256"/>
      <c r="K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</row>
    <row r="65" spans="1:27" s="225" customFormat="1" x14ac:dyDescent="0.4">
      <c r="A65" s="224"/>
      <c r="B65" s="153" t="s">
        <v>166</v>
      </c>
      <c r="C65" s="224"/>
      <c r="D65" s="224"/>
      <c r="E65" s="224"/>
      <c r="F65" s="224"/>
      <c r="G65" s="224"/>
      <c r="H65" s="224"/>
      <c r="I65" s="224"/>
      <c r="J65" s="224"/>
      <c r="K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  <c r="AA65" s="224"/>
    </row>
    <row r="66" spans="1:27" s="225" customFormat="1" x14ac:dyDescent="0.4">
      <c r="A66" s="224"/>
      <c r="B66" s="201"/>
      <c r="C66" s="224"/>
      <c r="D66" s="224"/>
      <c r="E66" s="224"/>
      <c r="F66" s="224"/>
      <c r="G66" s="224"/>
      <c r="H66" s="224"/>
      <c r="I66" s="224"/>
      <c r="J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</row>
    <row r="67" spans="1:27" s="225" customFormat="1" x14ac:dyDescent="0.4">
      <c r="A67" s="224"/>
      <c r="B67" s="202"/>
      <c r="C67" s="224"/>
      <c r="D67" s="224"/>
      <c r="E67" s="224"/>
      <c r="F67" s="224"/>
      <c r="G67" s="224"/>
      <c r="H67" s="224"/>
      <c r="I67" s="224"/>
      <c r="J67" s="224"/>
      <c r="K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</row>
    <row r="68" spans="1:27" x14ac:dyDescent="0.4">
      <c r="B68" s="201"/>
    </row>
    <row r="69" spans="1:27" x14ac:dyDescent="0.4">
      <c r="B69" s="201"/>
    </row>
    <row r="71" spans="1:27" x14ac:dyDescent="0.4">
      <c r="C71" s="261"/>
      <c r="D71" s="225"/>
      <c r="E71" s="225"/>
      <c r="F71" s="225"/>
      <c r="G71" s="225"/>
      <c r="H71" s="225"/>
      <c r="I71" s="225"/>
      <c r="J71" s="225"/>
    </row>
    <row r="72" spans="1:27" x14ac:dyDescent="0.4">
      <c r="B72" s="262"/>
      <c r="C72" s="262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4"/>
      <c r="P72" s="264"/>
      <c r="Q72" s="264"/>
      <c r="R72" s="264"/>
      <c r="S72" s="264"/>
      <c r="T72" s="264"/>
      <c r="U72" s="264"/>
      <c r="V72" s="264"/>
      <c r="W72" s="264"/>
      <c r="X72" s="264"/>
      <c r="Y72" s="264"/>
      <c r="Z72" s="264"/>
      <c r="AA72" s="264"/>
    </row>
    <row r="73" spans="1:27" x14ac:dyDescent="0.4">
      <c r="K73" s="265"/>
      <c r="L73" s="265"/>
      <c r="M73" s="265"/>
      <c r="N73" s="265"/>
      <c r="O73" s="266"/>
      <c r="P73" s="266"/>
      <c r="Q73" s="266"/>
      <c r="R73" s="266"/>
      <c r="S73" s="267"/>
      <c r="T73" s="267"/>
      <c r="U73" s="267"/>
      <c r="V73" s="267"/>
      <c r="W73" s="267"/>
      <c r="X73" s="267"/>
      <c r="Y73" s="268"/>
      <c r="Z73" s="268"/>
      <c r="AA73" s="268"/>
    </row>
  </sheetData>
  <pageMargins left="0.23622047244094491" right="0.15748031496062992" top="0.79" bottom="0.74803149606299213" header="0.15748031496062992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76084-9619-45F0-B9E9-E76BCB95337D}">
  <sheetPr>
    <tabColor rgb="FF7030A0"/>
  </sheetPr>
  <dimension ref="A1:AA64"/>
  <sheetViews>
    <sheetView workbookViewId="0">
      <selection activeCell="B14" sqref="B14"/>
    </sheetView>
  </sheetViews>
  <sheetFormatPr defaultColWidth="44.265625" defaultRowHeight="12.75" x14ac:dyDescent="0.35"/>
  <cols>
    <col min="1" max="1" width="6.59765625" style="270" customWidth="1"/>
    <col min="2" max="2" width="30.265625" style="270" customWidth="1"/>
    <col min="3" max="4" width="9.59765625" style="270" bestFit="1" customWidth="1"/>
    <col min="5" max="5" width="8.73046875" style="270" bestFit="1" customWidth="1"/>
    <col min="6" max="6" width="9.86328125" style="270" customWidth="1"/>
    <col min="7" max="7" width="9.265625" style="270" customWidth="1"/>
    <col min="8" max="8" width="7.86328125" style="270" bestFit="1" customWidth="1"/>
    <col min="9" max="9" width="8.73046875" style="270" bestFit="1" customWidth="1"/>
    <col min="10" max="10" width="13.59765625" style="270" customWidth="1"/>
    <col min="11" max="14" width="44.265625" style="271"/>
    <col min="15" max="256" width="44.265625" style="270"/>
    <col min="257" max="257" width="6.59765625" style="270" customWidth="1"/>
    <col min="258" max="258" width="30.265625" style="270" customWidth="1"/>
    <col min="259" max="260" width="9.59765625" style="270" bestFit="1" customWidth="1"/>
    <col min="261" max="261" width="8.73046875" style="270" bestFit="1" customWidth="1"/>
    <col min="262" max="262" width="9.86328125" style="270" customWidth="1"/>
    <col min="263" max="263" width="9.265625" style="270" customWidth="1"/>
    <col min="264" max="264" width="7.86328125" style="270" bestFit="1" customWidth="1"/>
    <col min="265" max="265" width="8.73046875" style="270" bestFit="1" customWidth="1"/>
    <col min="266" max="266" width="13.59765625" style="270" customWidth="1"/>
    <col min="267" max="512" width="44.265625" style="270"/>
    <col min="513" max="513" width="6.59765625" style="270" customWidth="1"/>
    <col min="514" max="514" width="30.265625" style="270" customWidth="1"/>
    <col min="515" max="516" width="9.59765625" style="270" bestFit="1" customWidth="1"/>
    <col min="517" max="517" width="8.73046875" style="270" bestFit="1" customWidth="1"/>
    <col min="518" max="518" width="9.86328125" style="270" customWidth="1"/>
    <col min="519" max="519" width="9.265625" style="270" customWidth="1"/>
    <col min="520" max="520" width="7.86328125" style="270" bestFit="1" customWidth="1"/>
    <col min="521" max="521" width="8.73046875" style="270" bestFit="1" customWidth="1"/>
    <col min="522" max="522" width="13.59765625" style="270" customWidth="1"/>
    <col min="523" max="768" width="44.265625" style="270"/>
    <col min="769" max="769" width="6.59765625" style="270" customWidth="1"/>
    <col min="770" max="770" width="30.265625" style="270" customWidth="1"/>
    <col min="771" max="772" width="9.59765625" style="270" bestFit="1" customWidth="1"/>
    <col min="773" max="773" width="8.73046875" style="270" bestFit="1" customWidth="1"/>
    <col min="774" max="774" width="9.86328125" style="270" customWidth="1"/>
    <col min="775" max="775" width="9.265625" style="270" customWidth="1"/>
    <col min="776" max="776" width="7.86328125" style="270" bestFit="1" customWidth="1"/>
    <col min="777" max="777" width="8.73046875" style="270" bestFit="1" customWidth="1"/>
    <col min="778" max="778" width="13.59765625" style="270" customWidth="1"/>
    <col min="779" max="1024" width="44.265625" style="270"/>
    <col min="1025" max="1025" width="6.59765625" style="270" customWidth="1"/>
    <col min="1026" max="1026" width="30.265625" style="270" customWidth="1"/>
    <col min="1027" max="1028" width="9.59765625" style="270" bestFit="1" customWidth="1"/>
    <col min="1029" max="1029" width="8.73046875" style="270" bestFit="1" customWidth="1"/>
    <col min="1030" max="1030" width="9.86328125" style="270" customWidth="1"/>
    <col min="1031" max="1031" width="9.265625" style="270" customWidth="1"/>
    <col min="1032" max="1032" width="7.86328125" style="270" bestFit="1" customWidth="1"/>
    <col min="1033" max="1033" width="8.73046875" style="270" bestFit="1" customWidth="1"/>
    <col min="1034" max="1034" width="13.59765625" style="270" customWidth="1"/>
    <col min="1035" max="1280" width="44.265625" style="270"/>
    <col min="1281" max="1281" width="6.59765625" style="270" customWidth="1"/>
    <col min="1282" max="1282" width="30.265625" style="270" customWidth="1"/>
    <col min="1283" max="1284" width="9.59765625" style="270" bestFit="1" customWidth="1"/>
    <col min="1285" max="1285" width="8.73046875" style="270" bestFit="1" customWidth="1"/>
    <col min="1286" max="1286" width="9.86328125" style="270" customWidth="1"/>
    <col min="1287" max="1287" width="9.265625" style="270" customWidth="1"/>
    <col min="1288" max="1288" width="7.86328125" style="270" bestFit="1" customWidth="1"/>
    <col min="1289" max="1289" width="8.73046875" style="270" bestFit="1" customWidth="1"/>
    <col min="1290" max="1290" width="13.59765625" style="270" customWidth="1"/>
    <col min="1291" max="1536" width="44.265625" style="270"/>
    <col min="1537" max="1537" width="6.59765625" style="270" customWidth="1"/>
    <col min="1538" max="1538" width="30.265625" style="270" customWidth="1"/>
    <col min="1539" max="1540" width="9.59765625" style="270" bestFit="1" customWidth="1"/>
    <col min="1541" max="1541" width="8.73046875" style="270" bestFit="1" customWidth="1"/>
    <col min="1542" max="1542" width="9.86328125" style="270" customWidth="1"/>
    <col min="1543" max="1543" width="9.265625" style="270" customWidth="1"/>
    <col min="1544" max="1544" width="7.86328125" style="270" bestFit="1" customWidth="1"/>
    <col min="1545" max="1545" width="8.73046875" style="270" bestFit="1" customWidth="1"/>
    <col min="1546" max="1546" width="13.59765625" style="270" customWidth="1"/>
    <col min="1547" max="1792" width="44.265625" style="270"/>
    <col min="1793" max="1793" width="6.59765625" style="270" customWidth="1"/>
    <col min="1794" max="1794" width="30.265625" style="270" customWidth="1"/>
    <col min="1795" max="1796" width="9.59765625" style="270" bestFit="1" customWidth="1"/>
    <col min="1797" max="1797" width="8.73046875" style="270" bestFit="1" customWidth="1"/>
    <col min="1798" max="1798" width="9.86328125" style="270" customWidth="1"/>
    <col min="1799" max="1799" width="9.265625" style="270" customWidth="1"/>
    <col min="1800" max="1800" width="7.86328125" style="270" bestFit="1" customWidth="1"/>
    <col min="1801" max="1801" width="8.73046875" style="270" bestFit="1" customWidth="1"/>
    <col min="1802" max="1802" width="13.59765625" style="270" customWidth="1"/>
    <col min="1803" max="2048" width="44.265625" style="270"/>
    <col min="2049" max="2049" width="6.59765625" style="270" customWidth="1"/>
    <col min="2050" max="2050" width="30.265625" style="270" customWidth="1"/>
    <col min="2051" max="2052" width="9.59765625" style="270" bestFit="1" customWidth="1"/>
    <col min="2053" max="2053" width="8.73046875" style="270" bestFit="1" customWidth="1"/>
    <col min="2054" max="2054" width="9.86328125" style="270" customWidth="1"/>
    <col min="2055" max="2055" width="9.265625" style="270" customWidth="1"/>
    <col min="2056" max="2056" width="7.86328125" style="270" bestFit="1" customWidth="1"/>
    <col min="2057" max="2057" width="8.73046875" style="270" bestFit="1" customWidth="1"/>
    <col min="2058" max="2058" width="13.59765625" style="270" customWidth="1"/>
    <col min="2059" max="2304" width="44.265625" style="270"/>
    <col min="2305" max="2305" width="6.59765625" style="270" customWidth="1"/>
    <col min="2306" max="2306" width="30.265625" style="270" customWidth="1"/>
    <col min="2307" max="2308" width="9.59765625" style="270" bestFit="1" customWidth="1"/>
    <col min="2309" max="2309" width="8.73046875" style="270" bestFit="1" customWidth="1"/>
    <col min="2310" max="2310" width="9.86328125" style="270" customWidth="1"/>
    <col min="2311" max="2311" width="9.265625" style="270" customWidth="1"/>
    <col min="2312" max="2312" width="7.86328125" style="270" bestFit="1" customWidth="1"/>
    <col min="2313" max="2313" width="8.73046875" style="270" bestFit="1" customWidth="1"/>
    <col min="2314" max="2314" width="13.59765625" style="270" customWidth="1"/>
    <col min="2315" max="2560" width="44.265625" style="270"/>
    <col min="2561" max="2561" width="6.59765625" style="270" customWidth="1"/>
    <col min="2562" max="2562" width="30.265625" style="270" customWidth="1"/>
    <col min="2563" max="2564" width="9.59765625" style="270" bestFit="1" customWidth="1"/>
    <col min="2565" max="2565" width="8.73046875" style="270" bestFit="1" customWidth="1"/>
    <col min="2566" max="2566" width="9.86328125" style="270" customWidth="1"/>
    <col min="2567" max="2567" width="9.265625" style="270" customWidth="1"/>
    <col min="2568" max="2568" width="7.86328125" style="270" bestFit="1" customWidth="1"/>
    <col min="2569" max="2569" width="8.73046875" style="270" bestFit="1" customWidth="1"/>
    <col min="2570" max="2570" width="13.59765625" style="270" customWidth="1"/>
    <col min="2571" max="2816" width="44.265625" style="270"/>
    <col min="2817" max="2817" width="6.59765625" style="270" customWidth="1"/>
    <col min="2818" max="2818" width="30.265625" style="270" customWidth="1"/>
    <col min="2819" max="2820" width="9.59765625" style="270" bestFit="1" customWidth="1"/>
    <col min="2821" max="2821" width="8.73046875" style="270" bestFit="1" customWidth="1"/>
    <col min="2822" max="2822" width="9.86328125" style="270" customWidth="1"/>
    <col min="2823" max="2823" width="9.265625" style="270" customWidth="1"/>
    <col min="2824" max="2824" width="7.86328125" style="270" bestFit="1" customWidth="1"/>
    <col min="2825" max="2825" width="8.73046875" style="270" bestFit="1" customWidth="1"/>
    <col min="2826" max="2826" width="13.59765625" style="270" customWidth="1"/>
    <col min="2827" max="3072" width="44.265625" style="270"/>
    <col min="3073" max="3073" width="6.59765625" style="270" customWidth="1"/>
    <col min="3074" max="3074" width="30.265625" style="270" customWidth="1"/>
    <col min="3075" max="3076" width="9.59765625" style="270" bestFit="1" customWidth="1"/>
    <col min="3077" max="3077" width="8.73046875" style="270" bestFit="1" customWidth="1"/>
    <col min="3078" max="3078" width="9.86328125" style="270" customWidth="1"/>
    <col min="3079" max="3079" width="9.265625" style="270" customWidth="1"/>
    <col min="3080" max="3080" width="7.86328125" style="270" bestFit="1" customWidth="1"/>
    <col min="3081" max="3081" width="8.73046875" style="270" bestFit="1" customWidth="1"/>
    <col min="3082" max="3082" width="13.59765625" style="270" customWidth="1"/>
    <col min="3083" max="3328" width="44.265625" style="270"/>
    <col min="3329" max="3329" width="6.59765625" style="270" customWidth="1"/>
    <col min="3330" max="3330" width="30.265625" style="270" customWidth="1"/>
    <col min="3331" max="3332" width="9.59765625" style="270" bestFit="1" customWidth="1"/>
    <col min="3333" max="3333" width="8.73046875" style="270" bestFit="1" customWidth="1"/>
    <col min="3334" max="3334" width="9.86328125" style="270" customWidth="1"/>
    <col min="3335" max="3335" width="9.265625" style="270" customWidth="1"/>
    <col min="3336" max="3336" width="7.86328125" style="270" bestFit="1" customWidth="1"/>
    <col min="3337" max="3337" width="8.73046875" style="270" bestFit="1" customWidth="1"/>
    <col min="3338" max="3338" width="13.59765625" style="270" customWidth="1"/>
    <col min="3339" max="3584" width="44.265625" style="270"/>
    <col min="3585" max="3585" width="6.59765625" style="270" customWidth="1"/>
    <col min="3586" max="3586" width="30.265625" style="270" customWidth="1"/>
    <col min="3587" max="3588" width="9.59765625" style="270" bestFit="1" customWidth="1"/>
    <col min="3589" max="3589" width="8.73046875" style="270" bestFit="1" customWidth="1"/>
    <col min="3590" max="3590" width="9.86328125" style="270" customWidth="1"/>
    <col min="3591" max="3591" width="9.265625" style="270" customWidth="1"/>
    <col min="3592" max="3592" width="7.86328125" style="270" bestFit="1" customWidth="1"/>
    <col min="3593" max="3593" width="8.73046875" style="270" bestFit="1" customWidth="1"/>
    <col min="3594" max="3594" width="13.59765625" style="270" customWidth="1"/>
    <col min="3595" max="3840" width="44.265625" style="270"/>
    <col min="3841" max="3841" width="6.59765625" style="270" customWidth="1"/>
    <col min="3842" max="3842" width="30.265625" style="270" customWidth="1"/>
    <col min="3843" max="3844" width="9.59765625" style="270" bestFit="1" customWidth="1"/>
    <col min="3845" max="3845" width="8.73046875" style="270" bestFit="1" customWidth="1"/>
    <col min="3846" max="3846" width="9.86328125" style="270" customWidth="1"/>
    <col min="3847" max="3847" width="9.265625" style="270" customWidth="1"/>
    <col min="3848" max="3848" width="7.86328125" style="270" bestFit="1" customWidth="1"/>
    <col min="3849" max="3849" width="8.73046875" style="270" bestFit="1" customWidth="1"/>
    <col min="3850" max="3850" width="13.59765625" style="270" customWidth="1"/>
    <col min="3851" max="4096" width="44.265625" style="270"/>
    <col min="4097" max="4097" width="6.59765625" style="270" customWidth="1"/>
    <col min="4098" max="4098" width="30.265625" style="270" customWidth="1"/>
    <col min="4099" max="4100" width="9.59765625" style="270" bestFit="1" customWidth="1"/>
    <col min="4101" max="4101" width="8.73046875" style="270" bestFit="1" customWidth="1"/>
    <col min="4102" max="4102" width="9.86328125" style="270" customWidth="1"/>
    <col min="4103" max="4103" width="9.265625" style="270" customWidth="1"/>
    <col min="4104" max="4104" width="7.86328125" style="270" bestFit="1" customWidth="1"/>
    <col min="4105" max="4105" width="8.73046875" style="270" bestFit="1" customWidth="1"/>
    <col min="4106" max="4106" width="13.59765625" style="270" customWidth="1"/>
    <col min="4107" max="4352" width="44.265625" style="270"/>
    <col min="4353" max="4353" width="6.59765625" style="270" customWidth="1"/>
    <col min="4354" max="4354" width="30.265625" style="270" customWidth="1"/>
    <col min="4355" max="4356" width="9.59765625" style="270" bestFit="1" customWidth="1"/>
    <col min="4357" max="4357" width="8.73046875" style="270" bestFit="1" customWidth="1"/>
    <col min="4358" max="4358" width="9.86328125" style="270" customWidth="1"/>
    <col min="4359" max="4359" width="9.265625" style="270" customWidth="1"/>
    <col min="4360" max="4360" width="7.86328125" style="270" bestFit="1" customWidth="1"/>
    <col min="4361" max="4361" width="8.73046875" style="270" bestFit="1" customWidth="1"/>
    <col min="4362" max="4362" width="13.59765625" style="270" customWidth="1"/>
    <col min="4363" max="4608" width="44.265625" style="270"/>
    <col min="4609" max="4609" width="6.59765625" style="270" customWidth="1"/>
    <col min="4610" max="4610" width="30.265625" style="270" customWidth="1"/>
    <col min="4611" max="4612" width="9.59765625" style="270" bestFit="1" customWidth="1"/>
    <col min="4613" max="4613" width="8.73046875" style="270" bestFit="1" customWidth="1"/>
    <col min="4614" max="4614" width="9.86328125" style="270" customWidth="1"/>
    <col min="4615" max="4615" width="9.265625" style="270" customWidth="1"/>
    <col min="4616" max="4616" width="7.86328125" style="270" bestFit="1" customWidth="1"/>
    <col min="4617" max="4617" width="8.73046875" style="270" bestFit="1" customWidth="1"/>
    <col min="4618" max="4618" width="13.59765625" style="270" customWidth="1"/>
    <col min="4619" max="4864" width="44.265625" style="270"/>
    <col min="4865" max="4865" width="6.59765625" style="270" customWidth="1"/>
    <col min="4866" max="4866" width="30.265625" style="270" customWidth="1"/>
    <col min="4867" max="4868" width="9.59765625" style="270" bestFit="1" customWidth="1"/>
    <col min="4869" max="4869" width="8.73046875" style="270" bestFit="1" customWidth="1"/>
    <col min="4870" max="4870" width="9.86328125" style="270" customWidth="1"/>
    <col min="4871" max="4871" width="9.265625" style="270" customWidth="1"/>
    <col min="4872" max="4872" width="7.86328125" style="270" bestFit="1" customWidth="1"/>
    <col min="4873" max="4873" width="8.73046875" style="270" bestFit="1" customWidth="1"/>
    <col min="4874" max="4874" width="13.59765625" style="270" customWidth="1"/>
    <col min="4875" max="5120" width="44.265625" style="270"/>
    <col min="5121" max="5121" width="6.59765625" style="270" customWidth="1"/>
    <col min="5122" max="5122" width="30.265625" style="270" customWidth="1"/>
    <col min="5123" max="5124" width="9.59765625" style="270" bestFit="1" customWidth="1"/>
    <col min="5125" max="5125" width="8.73046875" style="270" bestFit="1" customWidth="1"/>
    <col min="5126" max="5126" width="9.86328125" style="270" customWidth="1"/>
    <col min="5127" max="5127" width="9.265625" style="270" customWidth="1"/>
    <col min="5128" max="5128" width="7.86328125" style="270" bestFit="1" customWidth="1"/>
    <col min="5129" max="5129" width="8.73046875" style="270" bestFit="1" customWidth="1"/>
    <col min="5130" max="5130" width="13.59765625" style="270" customWidth="1"/>
    <col min="5131" max="5376" width="44.265625" style="270"/>
    <col min="5377" max="5377" width="6.59765625" style="270" customWidth="1"/>
    <col min="5378" max="5378" width="30.265625" style="270" customWidth="1"/>
    <col min="5379" max="5380" width="9.59765625" style="270" bestFit="1" customWidth="1"/>
    <col min="5381" max="5381" width="8.73046875" style="270" bestFit="1" customWidth="1"/>
    <col min="5382" max="5382" width="9.86328125" style="270" customWidth="1"/>
    <col min="5383" max="5383" width="9.265625" style="270" customWidth="1"/>
    <col min="5384" max="5384" width="7.86328125" style="270" bestFit="1" customWidth="1"/>
    <col min="5385" max="5385" width="8.73046875" style="270" bestFit="1" customWidth="1"/>
    <col min="5386" max="5386" width="13.59765625" style="270" customWidth="1"/>
    <col min="5387" max="5632" width="44.265625" style="270"/>
    <col min="5633" max="5633" width="6.59765625" style="270" customWidth="1"/>
    <col min="5634" max="5634" width="30.265625" style="270" customWidth="1"/>
    <col min="5635" max="5636" width="9.59765625" style="270" bestFit="1" customWidth="1"/>
    <col min="5637" max="5637" width="8.73046875" style="270" bestFit="1" customWidth="1"/>
    <col min="5638" max="5638" width="9.86328125" style="270" customWidth="1"/>
    <col min="5639" max="5639" width="9.265625" style="270" customWidth="1"/>
    <col min="5640" max="5640" width="7.86328125" style="270" bestFit="1" customWidth="1"/>
    <col min="5641" max="5641" width="8.73046875" style="270" bestFit="1" customWidth="1"/>
    <col min="5642" max="5642" width="13.59765625" style="270" customWidth="1"/>
    <col min="5643" max="5888" width="44.265625" style="270"/>
    <col min="5889" max="5889" width="6.59765625" style="270" customWidth="1"/>
    <col min="5890" max="5890" width="30.265625" style="270" customWidth="1"/>
    <col min="5891" max="5892" width="9.59765625" style="270" bestFit="1" customWidth="1"/>
    <col min="5893" max="5893" width="8.73046875" style="270" bestFit="1" customWidth="1"/>
    <col min="5894" max="5894" width="9.86328125" style="270" customWidth="1"/>
    <col min="5895" max="5895" width="9.265625" style="270" customWidth="1"/>
    <col min="5896" max="5896" width="7.86328125" style="270" bestFit="1" customWidth="1"/>
    <col min="5897" max="5897" width="8.73046875" style="270" bestFit="1" customWidth="1"/>
    <col min="5898" max="5898" width="13.59765625" style="270" customWidth="1"/>
    <col min="5899" max="6144" width="44.265625" style="270"/>
    <col min="6145" max="6145" width="6.59765625" style="270" customWidth="1"/>
    <col min="6146" max="6146" width="30.265625" style="270" customWidth="1"/>
    <col min="6147" max="6148" width="9.59765625" style="270" bestFit="1" customWidth="1"/>
    <col min="6149" max="6149" width="8.73046875" style="270" bestFit="1" customWidth="1"/>
    <col min="6150" max="6150" width="9.86328125" style="270" customWidth="1"/>
    <col min="6151" max="6151" width="9.265625" style="270" customWidth="1"/>
    <col min="6152" max="6152" width="7.86328125" style="270" bestFit="1" customWidth="1"/>
    <col min="6153" max="6153" width="8.73046875" style="270" bestFit="1" customWidth="1"/>
    <col min="6154" max="6154" width="13.59765625" style="270" customWidth="1"/>
    <col min="6155" max="6400" width="44.265625" style="270"/>
    <col min="6401" max="6401" width="6.59765625" style="270" customWidth="1"/>
    <col min="6402" max="6402" width="30.265625" style="270" customWidth="1"/>
    <col min="6403" max="6404" width="9.59765625" style="270" bestFit="1" customWidth="1"/>
    <col min="6405" max="6405" width="8.73046875" style="270" bestFit="1" customWidth="1"/>
    <col min="6406" max="6406" width="9.86328125" style="270" customWidth="1"/>
    <col min="6407" max="6407" width="9.265625" style="270" customWidth="1"/>
    <col min="6408" max="6408" width="7.86328125" style="270" bestFit="1" customWidth="1"/>
    <col min="6409" max="6409" width="8.73046875" style="270" bestFit="1" customWidth="1"/>
    <col min="6410" max="6410" width="13.59765625" style="270" customWidth="1"/>
    <col min="6411" max="6656" width="44.265625" style="270"/>
    <col min="6657" max="6657" width="6.59765625" style="270" customWidth="1"/>
    <col min="6658" max="6658" width="30.265625" style="270" customWidth="1"/>
    <col min="6659" max="6660" width="9.59765625" style="270" bestFit="1" customWidth="1"/>
    <col min="6661" max="6661" width="8.73046875" style="270" bestFit="1" customWidth="1"/>
    <col min="6662" max="6662" width="9.86328125" style="270" customWidth="1"/>
    <col min="6663" max="6663" width="9.265625" style="270" customWidth="1"/>
    <col min="6664" max="6664" width="7.86328125" style="270" bestFit="1" customWidth="1"/>
    <col min="6665" max="6665" width="8.73046875" style="270" bestFit="1" customWidth="1"/>
    <col min="6666" max="6666" width="13.59765625" style="270" customWidth="1"/>
    <col min="6667" max="6912" width="44.265625" style="270"/>
    <col min="6913" max="6913" width="6.59765625" style="270" customWidth="1"/>
    <col min="6914" max="6914" width="30.265625" style="270" customWidth="1"/>
    <col min="6915" max="6916" width="9.59765625" style="270" bestFit="1" customWidth="1"/>
    <col min="6917" max="6917" width="8.73046875" style="270" bestFit="1" customWidth="1"/>
    <col min="6918" max="6918" width="9.86328125" style="270" customWidth="1"/>
    <col min="6919" max="6919" width="9.265625" style="270" customWidth="1"/>
    <col min="6920" max="6920" width="7.86328125" style="270" bestFit="1" customWidth="1"/>
    <col min="6921" max="6921" width="8.73046875" style="270" bestFit="1" customWidth="1"/>
    <col min="6922" max="6922" width="13.59765625" style="270" customWidth="1"/>
    <col min="6923" max="7168" width="44.265625" style="270"/>
    <col min="7169" max="7169" width="6.59765625" style="270" customWidth="1"/>
    <col min="7170" max="7170" width="30.265625" style="270" customWidth="1"/>
    <col min="7171" max="7172" width="9.59765625" style="270" bestFit="1" customWidth="1"/>
    <col min="7173" max="7173" width="8.73046875" style="270" bestFit="1" customWidth="1"/>
    <col min="7174" max="7174" width="9.86328125" style="270" customWidth="1"/>
    <col min="7175" max="7175" width="9.265625" style="270" customWidth="1"/>
    <col min="7176" max="7176" width="7.86328125" style="270" bestFit="1" customWidth="1"/>
    <col min="7177" max="7177" width="8.73046875" style="270" bestFit="1" customWidth="1"/>
    <col min="7178" max="7178" width="13.59765625" style="270" customWidth="1"/>
    <col min="7179" max="7424" width="44.265625" style="270"/>
    <col min="7425" max="7425" width="6.59765625" style="270" customWidth="1"/>
    <col min="7426" max="7426" width="30.265625" style="270" customWidth="1"/>
    <col min="7427" max="7428" width="9.59765625" style="270" bestFit="1" customWidth="1"/>
    <col min="7429" max="7429" width="8.73046875" style="270" bestFit="1" customWidth="1"/>
    <col min="7430" max="7430" width="9.86328125" style="270" customWidth="1"/>
    <col min="7431" max="7431" width="9.265625" style="270" customWidth="1"/>
    <col min="7432" max="7432" width="7.86328125" style="270" bestFit="1" customWidth="1"/>
    <col min="7433" max="7433" width="8.73046875" style="270" bestFit="1" customWidth="1"/>
    <col min="7434" max="7434" width="13.59765625" style="270" customWidth="1"/>
    <col min="7435" max="7680" width="44.265625" style="270"/>
    <col min="7681" max="7681" width="6.59765625" style="270" customWidth="1"/>
    <col min="7682" max="7682" width="30.265625" style="270" customWidth="1"/>
    <col min="7683" max="7684" width="9.59765625" style="270" bestFit="1" customWidth="1"/>
    <col min="7685" max="7685" width="8.73046875" style="270" bestFit="1" customWidth="1"/>
    <col min="7686" max="7686" width="9.86328125" style="270" customWidth="1"/>
    <col min="7687" max="7687" width="9.265625" style="270" customWidth="1"/>
    <col min="7688" max="7688" width="7.86328125" style="270" bestFit="1" customWidth="1"/>
    <col min="7689" max="7689" width="8.73046875" style="270" bestFit="1" customWidth="1"/>
    <col min="7690" max="7690" width="13.59765625" style="270" customWidth="1"/>
    <col min="7691" max="7936" width="44.265625" style="270"/>
    <col min="7937" max="7937" width="6.59765625" style="270" customWidth="1"/>
    <col min="7938" max="7938" width="30.265625" style="270" customWidth="1"/>
    <col min="7939" max="7940" width="9.59765625" style="270" bestFit="1" customWidth="1"/>
    <col min="7941" max="7941" width="8.73046875" style="270" bestFit="1" customWidth="1"/>
    <col min="7942" max="7942" width="9.86328125" style="270" customWidth="1"/>
    <col min="7943" max="7943" width="9.265625" style="270" customWidth="1"/>
    <col min="7944" max="7944" width="7.86328125" style="270" bestFit="1" customWidth="1"/>
    <col min="7945" max="7945" width="8.73046875" style="270" bestFit="1" customWidth="1"/>
    <col min="7946" max="7946" width="13.59765625" style="270" customWidth="1"/>
    <col min="7947" max="8192" width="44.265625" style="270"/>
    <col min="8193" max="8193" width="6.59765625" style="270" customWidth="1"/>
    <col min="8194" max="8194" width="30.265625" style="270" customWidth="1"/>
    <col min="8195" max="8196" width="9.59765625" style="270" bestFit="1" customWidth="1"/>
    <col min="8197" max="8197" width="8.73046875" style="270" bestFit="1" customWidth="1"/>
    <col min="8198" max="8198" width="9.86328125" style="270" customWidth="1"/>
    <col min="8199" max="8199" width="9.265625" style="270" customWidth="1"/>
    <col min="8200" max="8200" width="7.86328125" style="270" bestFit="1" customWidth="1"/>
    <col min="8201" max="8201" width="8.73046875" style="270" bestFit="1" customWidth="1"/>
    <col min="8202" max="8202" width="13.59765625" style="270" customWidth="1"/>
    <col min="8203" max="8448" width="44.265625" style="270"/>
    <col min="8449" max="8449" width="6.59765625" style="270" customWidth="1"/>
    <col min="8450" max="8450" width="30.265625" style="270" customWidth="1"/>
    <col min="8451" max="8452" width="9.59765625" style="270" bestFit="1" customWidth="1"/>
    <col min="8453" max="8453" width="8.73046875" style="270" bestFit="1" customWidth="1"/>
    <col min="8454" max="8454" width="9.86328125" style="270" customWidth="1"/>
    <col min="8455" max="8455" width="9.265625" style="270" customWidth="1"/>
    <col min="8456" max="8456" width="7.86328125" style="270" bestFit="1" customWidth="1"/>
    <col min="8457" max="8457" width="8.73046875" style="270" bestFit="1" customWidth="1"/>
    <col min="8458" max="8458" width="13.59765625" style="270" customWidth="1"/>
    <col min="8459" max="8704" width="44.265625" style="270"/>
    <col min="8705" max="8705" width="6.59765625" style="270" customWidth="1"/>
    <col min="8706" max="8706" width="30.265625" style="270" customWidth="1"/>
    <col min="8707" max="8708" width="9.59765625" style="270" bestFit="1" customWidth="1"/>
    <col min="8709" max="8709" width="8.73046875" style="270" bestFit="1" customWidth="1"/>
    <col min="8710" max="8710" width="9.86328125" style="270" customWidth="1"/>
    <col min="8711" max="8711" width="9.265625" style="270" customWidth="1"/>
    <col min="8712" max="8712" width="7.86328125" style="270" bestFit="1" customWidth="1"/>
    <col min="8713" max="8713" width="8.73046875" style="270" bestFit="1" customWidth="1"/>
    <col min="8714" max="8714" width="13.59765625" style="270" customWidth="1"/>
    <col min="8715" max="8960" width="44.265625" style="270"/>
    <col min="8961" max="8961" width="6.59765625" style="270" customWidth="1"/>
    <col min="8962" max="8962" width="30.265625" style="270" customWidth="1"/>
    <col min="8963" max="8964" width="9.59765625" style="270" bestFit="1" customWidth="1"/>
    <col min="8965" max="8965" width="8.73046875" style="270" bestFit="1" customWidth="1"/>
    <col min="8966" max="8966" width="9.86328125" style="270" customWidth="1"/>
    <col min="8967" max="8967" width="9.265625" style="270" customWidth="1"/>
    <col min="8968" max="8968" width="7.86328125" style="270" bestFit="1" customWidth="1"/>
    <col min="8969" max="8969" width="8.73046875" style="270" bestFit="1" customWidth="1"/>
    <col min="8970" max="8970" width="13.59765625" style="270" customWidth="1"/>
    <col min="8971" max="9216" width="44.265625" style="270"/>
    <col min="9217" max="9217" width="6.59765625" style="270" customWidth="1"/>
    <col min="9218" max="9218" width="30.265625" style="270" customWidth="1"/>
    <col min="9219" max="9220" width="9.59765625" style="270" bestFit="1" customWidth="1"/>
    <col min="9221" max="9221" width="8.73046875" style="270" bestFit="1" customWidth="1"/>
    <col min="9222" max="9222" width="9.86328125" style="270" customWidth="1"/>
    <col min="9223" max="9223" width="9.265625" style="270" customWidth="1"/>
    <col min="9224" max="9224" width="7.86328125" style="270" bestFit="1" customWidth="1"/>
    <col min="9225" max="9225" width="8.73046875" style="270" bestFit="1" customWidth="1"/>
    <col min="9226" max="9226" width="13.59765625" style="270" customWidth="1"/>
    <col min="9227" max="9472" width="44.265625" style="270"/>
    <col min="9473" max="9473" width="6.59765625" style="270" customWidth="1"/>
    <col min="9474" max="9474" width="30.265625" style="270" customWidth="1"/>
    <col min="9475" max="9476" width="9.59765625" style="270" bestFit="1" customWidth="1"/>
    <col min="9477" max="9477" width="8.73046875" style="270" bestFit="1" customWidth="1"/>
    <col min="9478" max="9478" width="9.86328125" style="270" customWidth="1"/>
    <col min="9479" max="9479" width="9.265625" style="270" customWidth="1"/>
    <col min="9480" max="9480" width="7.86328125" style="270" bestFit="1" customWidth="1"/>
    <col min="9481" max="9481" width="8.73046875" style="270" bestFit="1" customWidth="1"/>
    <col min="9482" max="9482" width="13.59765625" style="270" customWidth="1"/>
    <col min="9483" max="9728" width="44.265625" style="270"/>
    <col min="9729" max="9729" width="6.59765625" style="270" customWidth="1"/>
    <col min="9730" max="9730" width="30.265625" style="270" customWidth="1"/>
    <col min="9731" max="9732" width="9.59765625" style="270" bestFit="1" customWidth="1"/>
    <col min="9733" max="9733" width="8.73046875" style="270" bestFit="1" customWidth="1"/>
    <col min="9734" max="9734" width="9.86328125" style="270" customWidth="1"/>
    <col min="9735" max="9735" width="9.265625" style="270" customWidth="1"/>
    <col min="9736" max="9736" width="7.86328125" style="270" bestFit="1" customWidth="1"/>
    <col min="9737" max="9737" width="8.73046875" style="270" bestFit="1" customWidth="1"/>
    <col min="9738" max="9738" width="13.59765625" style="270" customWidth="1"/>
    <col min="9739" max="9984" width="44.265625" style="270"/>
    <col min="9985" max="9985" width="6.59765625" style="270" customWidth="1"/>
    <col min="9986" max="9986" width="30.265625" style="270" customWidth="1"/>
    <col min="9987" max="9988" width="9.59765625" style="270" bestFit="1" customWidth="1"/>
    <col min="9989" max="9989" width="8.73046875" style="270" bestFit="1" customWidth="1"/>
    <col min="9990" max="9990" width="9.86328125" style="270" customWidth="1"/>
    <col min="9991" max="9991" width="9.265625" style="270" customWidth="1"/>
    <col min="9992" max="9992" width="7.86328125" style="270" bestFit="1" customWidth="1"/>
    <col min="9993" max="9993" width="8.73046875" style="270" bestFit="1" customWidth="1"/>
    <col min="9994" max="9994" width="13.59765625" style="270" customWidth="1"/>
    <col min="9995" max="10240" width="44.265625" style="270"/>
    <col min="10241" max="10241" width="6.59765625" style="270" customWidth="1"/>
    <col min="10242" max="10242" width="30.265625" style="270" customWidth="1"/>
    <col min="10243" max="10244" width="9.59765625" style="270" bestFit="1" customWidth="1"/>
    <col min="10245" max="10245" width="8.73046875" style="270" bestFit="1" customWidth="1"/>
    <col min="10246" max="10246" width="9.86328125" style="270" customWidth="1"/>
    <col min="10247" max="10247" width="9.265625" style="270" customWidth="1"/>
    <col min="10248" max="10248" width="7.86328125" style="270" bestFit="1" customWidth="1"/>
    <col min="10249" max="10249" width="8.73046875" style="270" bestFit="1" customWidth="1"/>
    <col min="10250" max="10250" width="13.59765625" style="270" customWidth="1"/>
    <col min="10251" max="10496" width="44.265625" style="270"/>
    <col min="10497" max="10497" width="6.59765625" style="270" customWidth="1"/>
    <col min="10498" max="10498" width="30.265625" style="270" customWidth="1"/>
    <col min="10499" max="10500" width="9.59765625" style="270" bestFit="1" customWidth="1"/>
    <col min="10501" max="10501" width="8.73046875" style="270" bestFit="1" customWidth="1"/>
    <col min="10502" max="10502" width="9.86328125" style="270" customWidth="1"/>
    <col min="10503" max="10503" width="9.265625" style="270" customWidth="1"/>
    <col min="10504" max="10504" width="7.86328125" style="270" bestFit="1" customWidth="1"/>
    <col min="10505" max="10505" width="8.73046875" style="270" bestFit="1" customWidth="1"/>
    <col min="10506" max="10506" width="13.59765625" style="270" customWidth="1"/>
    <col min="10507" max="10752" width="44.265625" style="270"/>
    <col min="10753" max="10753" width="6.59765625" style="270" customWidth="1"/>
    <col min="10754" max="10754" width="30.265625" style="270" customWidth="1"/>
    <col min="10755" max="10756" width="9.59765625" style="270" bestFit="1" customWidth="1"/>
    <col min="10757" max="10757" width="8.73046875" style="270" bestFit="1" customWidth="1"/>
    <col min="10758" max="10758" width="9.86328125" style="270" customWidth="1"/>
    <col min="10759" max="10759" width="9.265625" style="270" customWidth="1"/>
    <col min="10760" max="10760" width="7.86328125" style="270" bestFit="1" customWidth="1"/>
    <col min="10761" max="10761" width="8.73046875" style="270" bestFit="1" customWidth="1"/>
    <col min="10762" max="10762" width="13.59765625" style="270" customWidth="1"/>
    <col min="10763" max="11008" width="44.265625" style="270"/>
    <col min="11009" max="11009" width="6.59765625" style="270" customWidth="1"/>
    <col min="11010" max="11010" width="30.265625" style="270" customWidth="1"/>
    <col min="11011" max="11012" width="9.59765625" style="270" bestFit="1" customWidth="1"/>
    <col min="11013" max="11013" width="8.73046875" style="270" bestFit="1" customWidth="1"/>
    <col min="11014" max="11014" width="9.86328125" style="270" customWidth="1"/>
    <col min="11015" max="11015" width="9.265625" style="270" customWidth="1"/>
    <col min="11016" max="11016" width="7.86328125" style="270" bestFit="1" customWidth="1"/>
    <col min="11017" max="11017" width="8.73046875" style="270" bestFit="1" customWidth="1"/>
    <col min="11018" max="11018" width="13.59765625" style="270" customWidth="1"/>
    <col min="11019" max="11264" width="44.265625" style="270"/>
    <col min="11265" max="11265" width="6.59765625" style="270" customWidth="1"/>
    <col min="11266" max="11266" width="30.265625" style="270" customWidth="1"/>
    <col min="11267" max="11268" width="9.59765625" style="270" bestFit="1" customWidth="1"/>
    <col min="11269" max="11269" width="8.73046875" style="270" bestFit="1" customWidth="1"/>
    <col min="11270" max="11270" width="9.86328125" style="270" customWidth="1"/>
    <col min="11271" max="11271" width="9.265625" style="270" customWidth="1"/>
    <col min="11272" max="11272" width="7.86328125" style="270" bestFit="1" customWidth="1"/>
    <col min="11273" max="11273" width="8.73046875" style="270" bestFit="1" customWidth="1"/>
    <col min="11274" max="11274" width="13.59765625" style="270" customWidth="1"/>
    <col min="11275" max="11520" width="44.265625" style="270"/>
    <col min="11521" max="11521" width="6.59765625" style="270" customWidth="1"/>
    <col min="11522" max="11522" width="30.265625" style="270" customWidth="1"/>
    <col min="11523" max="11524" width="9.59765625" style="270" bestFit="1" customWidth="1"/>
    <col min="11525" max="11525" width="8.73046875" style="270" bestFit="1" customWidth="1"/>
    <col min="11526" max="11526" width="9.86328125" style="270" customWidth="1"/>
    <col min="11527" max="11527" width="9.265625" style="270" customWidth="1"/>
    <col min="11528" max="11528" width="7.86328125" style="270" bestFit="1" customWidth="1"/>
    <col min="11529" max="11529" width="8.73046875" style="270" bestFit="1" customWidth="1"/>
    <col min="11530" max="11530" width="13.59765625" style="270" customWidth="1"/>
    <col min="11531" max="11776" width="44.265625" style="270"/>
    <col min="11777" max="11777" width="6.59765625" style="270" customWidth="1"/>
    <col min="11778" max="11778" width="30.265625" style="270" customWidth="1"/>
    <col min="11779" max="11780" width="9.59765625" style="270" bestFit="1" customWidth="1"/>
    <col min="11781" max="11781" width="8.73046875" style="270" bestFit="1" customWidth="1"/>
    <col min="11782" max="11782" width="9.86328125" style="270" customWidth="1"/>
    <col min="11783" max="11783" width="9.265625" style="270" customWidth="1"/>
    <col min="11784" max="11784" width="7.86328125" style="270" bestFit="1" customWidth="1"/>
    <col min="11785" max="11785" width="8.73046875" style="270" bestFit="1" customWidth="1"/>
    <col min="11786" max="11786" width="13.59765625" style="270" customWidth="1"/>
    <col min="11787" max="12032" width="44.265625" style="270"/>
    <col min="12033" max="12033" width="6.59765625" style="270" customWidth="1"/>
    <col min="12034" max="12034" width="30.265625" style="270" customWidth="1"/>
    <col min="12035" max="12036" width="9.59765625" style="270" bestFit="1" customWidth="1"/>
    <col min="12037" max="12037" width="8.73046875" style="270" bestFit="1" customWidth="1"/>
    <col min="12038" max="12038" width="9.86328125" style="270" customWidth="1"/>
    <col min="12039" max="12039" width="9.265625" style="270" customWidth="1"/>
    <col min="12040" max="12040" width="7.86328125" style="270" bestFit="1" customWidth="1"/>
    <col min="12041" max="12041" width="8.73046875" style="270" bestFit="1" customWidth="1"/>
    <col min="12042" max="12042" width="13.59765625" style="270" customWidth="1"/>
    <col min="12043" max="12288" width="44.265625" style="270"/>
    <col min="12289" max="12289" width="6.59765625" style="270" customWidth="1"/>
    <col min="12290" max="12290" width="30.265625" style="270" customWidth="1"/>
    <col min="12291" max="12292" width="9.59765625" style="270" bestFit="1" customWidth="1"/>
    <col min="12293" max="12293" width="8.73046875" style="270" bestFit="1" customWidth="1"/>
    <col min="12294" max="12294" width="9.86328125" style="270" customWidth="1"/>
    <col min="12295" max="12295" width="9.265625" style="270" customWidth="1"/>
    <col min="12296" max="12296" width="7.86328125" style="270" bestFit="1" customWidth="1"/>
    <col min="12297" max="12297" width="8.73046875" style="270" bestFit="1" customWidth="1"/>
    <col min="12298" max="12298" width="13.59765625" style="270" customWidth="1"/>
    <col min="12299" max="12544" width="44.265625" style="270"/>
    <col min="12545" max="12545" width="6.59765625" style="270" customWidth="1"/>
    <col min="12546" max="12546" width="30.265625" style="270" customWidth="1"/>
    <col min="12547" max="12548" width="9.59765625" style="270" bestFit="1" customWidth="1"/>
    <col min="12549" max="12549" width="8.73046875" style="270" bestFit="1" customWidth="1"/>
    <col min="12550" max="12550" width="9.86328125" style="270" customWidth="1"/>
    <col min="12551" max="12551" width="9.265625" style="270" customWidth="1"/>
    <col min="12552" max="12552" width="7.86328125" style="270" bestFit="1" customWidth="1"/>
    <col min="12553" max="12553" width="8.73046875" style="270" bestFit="1" customWidth="1"/>
    <col min="12554" max="12554" width="13.59765625" style="270" customWidth="1"/>
    <col min="12555" max="12800" width="44.265625" style="270"/>
    <col min="12801" max="12801" width="6.59765625" style="270" customWidth="1"/>
    <col min="12802" max="12802" width="30.265625" style="270" customWidth="1"/>
    <col min="12803" max="12804" width="9.59765625" style="270" bestFit="1" customWidth="1"/>
    <col min="12805" max="12805" width="8.73046875" style="270" bestFit="1" customWidth="1"/>
    <col min="12806" max="12806" width="9.86328125" style="270" customWidth="1"/>
    <col min="12807" max="12807" width="9.265625" style="270" customWidth="1"/>
    <col min="12808" max="12808" width="7.86328125" style="270" bestFit="1" customWidth="1"/>
    <col min="12809" max="12809" width="8.73046875" style="270" bestFit="1" customWidth="1"/>
    <col min="12810" max="12810" width="13.59765625" style="270" customWidth="1"/>
    <col min="12811" max="13056" width="44.265625" style="270"/>
    <col min="13057" max="13057" width="6.59765625" style="270" customWidth="1"/>
    <col min="13058" max="13058" width="30.265625" style="270" customWidth="1"/>
    <col min="13059" max="13060" width="9.59765625" style="270" bestFit="1" customWidth="1"/>
    <col min="13061" max="13061" width="8.73046875" style="270" bestFit="1" customWidth="1"/>
    <col min="13062" max="13062" width="9.86328125" style="270" customWidth="1"/>
    <col min="13063" max="13063" width="9.265625" style="270" customWidth="1"/>
    <col min="13064" max="13064" width="7.86328125" style="270" bestFit="1" customWidth="1"/>
    <col min="13065" max="13065" width="8.73046875" style="270" bestFit="1" customWidth="1"/>
    <col min="13066" max="13066" width="13.59765625" style="270" customWidth="1"/>
    <col min="13067" max="13312" width="44.265625" style="270"/>
    <col min="13313" max="13313" width="6.59765625" style="270" customWidth="1"/>
    <col min="13314" max="13314" width="30.265625" style="270" customWidth="1"/>
    <col min="13315" max="13316" width="9.59765625" style="270" bestFit="1" customWidth="1"/>
    <col min="13317" max="13317" width="8.73046875" style="270" bestFit="1" customWidth="1"/>
    <col min="13318" max="13318" width="9.86328125" style="270" customWidth="1"/>
    <col min="13319" max="13319" width="9.265625" style="270" customWidth="1"/>
    <col min="13320" max="13320" width="7.86328125" style="270" bestFit="1" customWidth="1"/>
    <col min="13321" max="13321" width="8.73046875" style="270" bestFit="1" customWidth="1"/>
    <col min="13322" max="13322" width="13.59765625" style="270" customWidth="1"/>
    <col min="13323" max="13568" width="44.265625" style="270"/>
    <col min="13569" max="13569" width="6.59765625" style="270" customWidth="1"/>
    <col min="13570" max="13570" width="30.265625" style="270" customWidth="1"/>
    <col min="13571" max="13572" width="9.59765625" style="270" bestFit="1" customWidth="1"/>
    <col min="13573" max="13573" width="8.73046875" style="270" bestFit="1" customWidth="1"/>
    <col min="13574" max="13574" width="9.86328125" style="270" customWidth="1"/>
    <col min="13575" max="13575" width="9.265625" style="270" customWidth="1"/>
    <col min="13576" max="13576" width="7.86328125" style="270" bestFit="1" customWidth="1"/>
    <col min="13577" max="13577" width="8.73046875" style="270" bestFit="1" customWidth="1"/>
    <col min="13578" max="13578" width="13.59765625" style="270" customWidth="1"/>
    <col min="13579" max="13824" width="44.265625" style="270"/>
    <col min="13825" max="13825" width="6.59765625" style="270" customWidth="1"/>
    <col min="13826" max="13826" width="30.265625" style="270" customWidth="1"/>
    <col min="13827" max="13828" width="9.59765625" style="270" bestFit="1" customWidth="1"/>
    <col min="13829" max="13829" width="8.73046875" style="270" bestFit="1" customWidth="1"/>
    <col min="13830" max="13830" width="9.86328125" style="270" customWidth="1"/>
    <col min="13831" max="13831" width="9.265625" style="270" customWidth="1"/>
    <col min="13832" max="13832" width="7.86328125" style="270" bestFit="1" customWidth="1"/>
    <col min="13833" max="13833" width="8.73046875" style="270" bestFit="1" customWidth="1"/>
    <col min="13834" max="13834" width="13.59765625" style="270" customWidth="1"/>
    <col min="13835" max="14080" width="44.265625" style="270"/>
    <col min="14081" max="14081" width="6.59765625" style="270" customWidth="1"/>
    <col min="14082" max="14082" width="30.265625" style="270" customWidth="1"/>
    <col min="14083" max="14084" width="9.59765625" style="270" bestFit="1" customWidth="1"/>
    <col min="14085" max="14085" width="8.73046875" style="270" bestFit="1" customWidth="1"/>
    <col min="14086" max="14086" width="9.86328125" style="270" customWidth="1"/>
    <col min="14087" max="14087" width="9.265625" style="270" customWidth="1"/>
    <col min="14088" max="14088" width="7.86328125" style="270" bestFit="1" customWidth="1"/>
    <col min="14089" max="14089" width="8.73046875" style="270" bestFit="1" customWidth="1"/>
    <col min="14090" max="14090" width="13.59765625" style="270" customWidth="1"/>
    <col min="14091" max="14336" width="44.265625" style="270"/>
    <col min="14337" max="14337" width="6.59765625" style="270" customWidth="1"/>
    <col min="14338" max="14338" width="30.265625" style="270" customWidth="1"/>
    <col min="14339" max="14340" width="9.59765625" style="270" bestFit="1" customWidth="1"/>
    <col min="14341" max="14341" width="8.73046875" style="270" bestFit="1" customWidth="1"/>
    <col min="14342" max="14342" width="9.86328125" style="270" customWidth="1"/>
    <col min="14343" max="14343" width="9.265625" style="270" customWidth="1"/>
    <col min="14344" max="14344" width="7.86328125" style="270" bestFit="1" customWidth="1"/>
    <col min="14345" max="14345" width="8.73046875" style="270" bestFit="1" customWidth="1"/>
    <col min="14346" max="14346" width="13.59765625" style="270" customWidth="1"/>
    <col min="14347" max="14592" width="44.265625" style="270"/>
    <col min="14593" max="14593" width="6.59765625" style="270" customWidth="1"/>
    <col min="14594" max="14594" width="30.265625" style="270" customWidth="1"/>
    <col min="14595" max="14596" width="9.59765625" style="270" bestFit="1" customWidth="1"/>
    <col min="14597" max="14597" width="8.73046875" style="270" bestFit="1" customWidth="1"/>
    <col min="14598" max="14598" width="9.86328125" style="270" customWidth="1"/>
    <col min="14599" max="14599" width="9.265625" style="270" customWidth="1"/>
    <col min="14600" max="14600" width="7.86328125" style="270" bestFit="1" customWidth="1"/>
    <col min="14601" max="14601" width="8.73046875" style="270" bestFit="1" customWidth="1"/>
    <col min="14602" max="14602" width="13.59765625" style="270" customWidth="1"/>
    <col min="14603" max="14848" width="44.265625" style="270"/>
    <col min="14849" max="14849" width="6.59765625" style="270" customWidth="1"/>
    <col min="14850" max="14850" width="30.265625" style="270" customWidth="1"/>
    <col min="14851" max="14852" width="9.59765625" style="270" bestFit="1" customWidth="1"/>
    <col min="14853" max="14853" width="8.73046875" style="270" bestFit="1" customWidth="1"/>
    <col min="14854" max="14854" width="9.86328125" style="270" customWidth="1"/>
    <col min="14855" max="14855" width="9.265625" style="270" customWidth="1"/>
    <col min="14856" max="14856" width="7.86328125" style="270" bestFit="1" customWidth="1"/>
    <col min="14857" max="14857" width="8.73046875" style="270" bestFit="1" customWidth="1"/>
    <col min="14858" max="14858" width="13.59765625" style="270" customWidth="1"/>
    <col min="14859" max="15104" width="44.265625" style="270"/>
    <col min="15105" max="15105" width="6.59765625" style="270" customWidth="1"/>
    <col min="15106" max="15106" width="30.265625" style="270" customWidth="1"/>
    <col min="15107" max="15108" width="9.59765625" style="270" bestFit="1" customWidth="1"/>
    <col min="15109" max="15109" width="8.73046875" style="270" bestFit="1" customWidth="1"/>
    <col min="15110" max="15110" width="9.86328125" style="270" customWidth="1"/>
    <col min="15111" max="15111" width="9.265625" style="270" customWidth="1"/>
    <col min="15112" max="15112" width="7.86328125" style="270" bestFit="1" customWidth="1"/>
    <col min="15113" max="15113" width="8.73046875" style="270" bestFit="1" customWidth="1"/>
    <col min="15114" max="15114" width="13.59765625" style="270" customWidth="1"/>
    <col min="15115" max="15360" width="44.265625" style="270"/>
    <col min="15361" max="15361" width="6.59765625" style="270" customWidth="1"/>
    <col min="15362" max="15362" width="30.265625" style="270" customWidth="1"/>
    <col min="15363" max="15364" width="9.59765625" style="270" bestFit="1" customWidth="1"/>
    <col min="15365" max="15365" width="8.73046875" style="270" bestFit="1" customWidth="1"/>
    <col min="15366" max="15366" width="9.86328125" style="270" customWidth="1"/>
    <col min="15367" max="15367" width="9.265625" style="270" customWidth="1"/>
    <col min="15368" max="15368" width="7.86328125" style="270" bestFit="1" customWidth="1"/>
    <col min="15369" max="15369" width="8.73046875" style="270" bestFit="1" customWidth="1"/>
    <col min="15370" max="15370" width="13.59765625" style="270" customWidth="1"/>
    <col min="15371" max="15616" width="44.265625" style="270"/>
    <col min="15617" max="15617" width="6.59765625" style="270" customWidth="1"/>
    <col min="15618" max="15618" width="30.265625" style="270" customWidth="1"/>
    <col min="15619" max="15620" width="9.59765625" style="270" bestFit="1" customWidth="1"/>
    <col min="15621" max="15621" width="8.73046875" style="270" bestFit="1" customWidth="1"/>
    <col min="15622" max="15622" width="9.86328125" style="270" customWidth="1"/>
    <col min="15623" max="15623" width="9.265625" style="270" customWidth="1"/>
    <col min="15624" max="15624" width="7.86328125" style="270" bestFit="1" customWidth="1"/>
    <col min="15625" max="15625" width="8.73046875" style="270" bestFit="1" customWidth="1"/>
    <col min="15626" max="15626" width="13.59765625" style="270" customWidth="1"/>
    <col min="15627" max="15872" width="44.265625" style="270"/>
    <col min="15873" max="15873" width="6.59765625" style="270" customWidth="1"/>
    <col min="15874" max="15874" width="30.265625" style="270" customWidth="1"/>
    <col min="15875" max="15876" width="9.59765625" style="270" bestFit="1" customWidth="1"/>
    <col min="15877" max="15877" width="8.73046875" style="270" bestFit="1" customWidth="1"/>
    <col min="15878" max="15878" width="9.86328125" style="270" customWidth="1"/>
    <col min="15879" max="15879" width="9.265625" style="270" customWidth="1"/>
    <col min="15880" max="15880" width="7.86328125" style="270" bestFit="1" customWidth="1"/>
    <col min="15881" max="15881" width="8.73046875" style="270" bestFit="1" customWidth="1"/>
    <col min="15882" max="15882" width="13.59765625" style="270" customWidth="1"/>
    <col min="15883" max="16128" width="44.265625" style="270"/>
    <col min="16129" max="16129" width="6.59765625" style="270" customWidth="1"/>
    <col min="16130" max="16130" width="30.265625" style="270" customWidth="1"/>
    <col min="16131" max="16132" width="9.59765625" style="270" bestFit="1" customWidth="1"/>
    <col min="16133" max="16133" width="8.73046875" style="270" bestFit="1" customWidth="1"/>
    <col min="16134" max="16134" width="9.86328125" style="270" customWidth="1"/>
    <col min="16135" max="16135" width="9.265625" style="270" customWidth="1"/>
    <col min="16136" max="16136" width="7.86328125" style="270" bestFit="1" customWidth="1"/>
    <col min="16137" max="16137" width="8.73046875" style="270" bestFit="1" customWidth="1"/>
    <col min="16138" max="16138" width="13.59765625" style="270" customWidth="1"/>
    <col min="16139" max="16384" width="44.265625" style="270"/>
  </cols>
  <sheetData>
    <row r="1" spans="1:11" x14ac:dyDescent="0.35">
      <c r="A1" s="269"/>
    </row>
    <row r="7" spans="1:11" x14ac:dyDescent="0.35">
      <c r="B7" s="148" t="s">
        <v>0</v>
      </c>
      <c r="C7" s="272"/>
      <c r="D7" s="273"/>
      <c r="E7" s="273"/>
    </row>
    <row r="8" spans="1:11" x14ac:dyDescent="0.35">
      <c r="B8" s="227" t="s">
        <v>1</v>
      </c>
      <c r="C8" s="272"/>
      <c r="D8" s="273"/>
      <c r="E8" s="273"/>
    </row>
    <row r="9" spans="1:11" x14ac:dyDescent="0.35">
      <c r="B9" s="227"/>
      <c r="C9" s="272"/>
      <c r="D9" s="273"/>
      <c r="E9" s="273"/>
    </row>
    <row r="10" spans="1:11" ht="18" x14ac:dyDescent="0.55000000000000004">
      <c r="B10" s="228" t="s">
        <v>184</v>
      </c>
      <c r="C10" s="274"/>
      <c r="E10" s="273"/>
      <c r="G10" s="275" t="s">
        <v>3</v>
      </c>
    </row>
    <row r="11" spans="1:11" ht="13.15" x14ac:dyDescent="0.35">
      <c r="B11" s="231"/>
      <c r="C11" s="273"/>
      <c r="D11" s="273"/>
      <c r="E11" s="273"/>
    </row>
    <row r="12" spans="1:11" ht="18" x14ac:dyDescent="0.55000000000000004">
      <c r="B12" s="228" t="s">
        <v>185</v>
      </c>
      <c r="C12" s="276"/>
      <c r="D12" s="276"/>
      <c r="E12" s="273"/>
      <c r="F12" s="273"/>
      <c r="G12" s="273"/>
      <c r="H12" s="273"/>
      <c r="I12" s="273"/>
      <c r="J12" s="277"/>
      <c r="K12" s="272"/>
    </row>
    <row r="13" spans="1:11" ht="13.15" x14ac:dyDescent="0.4">
      <c r="B13" s="227"/>
      <c r="C13" s="273"/>
      <c r="D13" s="273"/>
      <c r="E13" s="273"/>
      <c r="F13" s="273"/>
      <c r="G13" s="273"/>
      <c r="H13" s="273"/>
      <c r="I13" s="273"/>
      <c r="J13" s="277"/>
      <c r="K13" s="272"/>
    </row>
    <row r="14" spans="1:11" ht="13.15" x14ac:dyDescent="0.35">
      <c r="B14" s="271"/>
      <c r="C14" s="231"/>
      <c r="D14" s="273"/>
      <c r="E14" s="273"/>
      <c r="F14" s="273"/>
      <c r="G14" s="273"/>
      <c r="H14" s="273"/>
      <c r="I14" s="273"/>
      <c r="J14" s="273"/>
      <c r="K14" s="273"/>
    </row>
    <row r="16" spans="1:11" ht="13.15" x14ac:dyDescent="0.4">
      <c r="B16" s="278" t="s">
        <v>186</v>
      </c>
      <c r="C16" s="234" t="s">
        <v>40</v>
      </c>
      <c r="D16" s="235" t="s">
        <v>135</v>
      </c>
      <c r="E16" s="235" t="s">
        <v>136</v>
      </c>
      <c r="F16" s="235" t="s">
        <v>137</v>
      </c>
      <c r="G16" s="235" t="s">
        <v>138</v>
      </c>
      <c r="H16" s="235" t="s">
        <v>139</v>
      </c>
      <c r="I16" s="235" t="s">
        <v>140</v>
      </c>
      <c r="J16" s="236" t="s">
        <v>32</v>
      </c>
    </row>
    <row r="17" spans="2:11" x14ac:dyDescent="0.35">
      <c r="B17" s="237">
        <v>2017</v>
      </c>
      <c r="C17" s="251">
        <v>9631982.7488231286</v>
      </c>
      <c r="D17" s="251">
        <v>17947444.006699275</v>
      </c>
      <c r="E17" s="251">
        <v>447071.43864787044</v>
      </c>
      <c r="F17" s="251">
        <v>7431815.0591295529</v>
      </c>
      <c r="G17" s="251">
        <v>4085934.9780225763</v>
      </c>
      <c r="H17" s="251">
        <v>11917.059877041711</v>
      </c>
      <c r="I17" s="251">
        <v>321248.21550930885</v>
      </c>
      <c r="J17" s="251">
        <f>SUM(C17:I17)</f>
        <v>39877413.506708749</v>
      </c>
      <c r="K17" s="279"/>
    </row>
    <row r="18" spans="2:11" x14ac:dyDescent="0.35">
      <c r="B18" s="243">
        <v>2016</v>
      </c>
      <c r="C18" s="251">
        <v>10836890.289191697</v>
      </c>
      <c r="D18" s="251">
        <v>18568161.440924525</v>
      </c>
      <c r="E18" s="251">
        <v>527638.69183640555</v>
      </c>
      <c r="F18" s="251">
        <v>9141928.3037918862</v>
      </c>
      <c r="G18" s="251">
        <v>4426546.9493383747</v>
      </c>
      <c r="H18" s="251">
        <v>22800.867022792016</v>
      </c>
      <c r="I18" s="251">
        <v>324503.00127280748</v>
      </c>
      <c r="J18" s="251">
        <f>SUM(C18:I18)</f>
        <v>43848469.543378487</v>
      </c>
      <c r="K18" s="280"/>
    </row>
    <row r="19" spans="2:11" x14ac:dyDescent="0.35">
      <c r="B19" s="281"/>
      <c r="E19" s="282"/>
      <c r="F19" s="282"/>
      <c r="G19" s="282"/>
      <c r="H19" s="282"/>
      <c r="I19" s="282"/>
      <c r="J19" s="282"/>
      <c r="K19" s="280"/>
    </row>
    <row r="20" spans="2:11" ht="13.15" x14ac:dyDescent="0.4">
      <c r="B20" s="283" t="s">
        <v>187</v>
      </c>
      <c r="C20" s="234" t="s">
        <v>40</v>
      </c>
      <c r="D20" s="235" t="s">
        <v>135</v>
      </c>
      <c r="E20" s="248" t="s">
        <v>136</v>
      </c>
      <c r="F20" s="248" t="s">
        <v>137</v>
      </c>
      <c r="G20" s="248" t="s">
        <v>138</v>
      </c>
      <c r="H20" s="248" t="s">
        <v>139</v>
      </c>
      <c r="I20" s="248" t="s">
        <v>140</v>
      </c>
      <c r="J20" s="249" t="s">
        <v>32</v>
      </c>
      <c r="K20" s="280"/>
    </row>
    <row r="21" spans="2:11" x14ac:dyDescent="0.35">
      <c r="B21" s="237">
        <v>2017</v>
      </c>
      <c r="C21" s="251">
        <v>20354552.590837497</v>
      </c>
      <c r="D21" s="251">
        <v>44333486.156729348</v>
      </c>
      <c r="E21" s="241">
        <v>746127.29705537762</v>
      </c>
      <c r="F21" s="241">
        <v>25175147.869584892</v>
      </c>
      <c r="G21" s="241">
        <v>7724103.278825908</v>
      </c>
      <c r="H21" s="241">
        <v>27185.004038083156</v>
      </c>
      <c r="I21" s="241">
        <v>1781078.5482314238</v>
      </c>
      <c r="J21" s="241">
        <f>SUM(C21:I21)</f>
        <v>100141680.74530253</v>
      </c>
      <c r="K21" s="280"/>
    </row>
    <row r="22" spans="2:11" x14ac:dyDescent="0.35">
      <c r="B22" s="243">
        <v>2016</v>
      </c>
      <c r="C22" s="251">
        <v>18461418.000237357</v>
      </c>
      <c r="D22" s="251">
        <v>44622887.755867168</v>
      </c>
      <c r="E22" s="251">
        <v>819100.12733045395</v>
      </c>
      <c r="F22" s="251">
        <v>23961614.877551671</v>
      </c>
      <c r="G22" s="251">
        <v>7449601.0865879664</v>
      </c>
      <c r="H22" s="251">
        <v>30042.607135051287</v>
      </c>
      <c r="I22" s="251">
        <v>1857982.7770698203</v>
      </c>
      <c r="J22" s="241">
        <f>SUM(C22:I22)</f>
        <v>97202647.231779501</v>
      </c>
      <c r="K22" s="280"/>
    </row>
    <row r="23" spans="2:11" x14ac:dyDescent="0.35">
      <c r="B23" s="281"/>
    </row>
    <row r="24" spans="2:11" ht="13.15" x14ac:dyDescent="0.4">
      <c r="B24" s="278" t="s">
        <v>188</v>
      </c>
      <c r="C24" s="234" t="s">
        <v>40</v>
      </c>
      <c r="D24" s="235" t="s">
        <v>135</v>
      </c>
      <c r="E24" s="235" t="s">
        <v>136</v>
      </c>
      <c r="F24" s="235" t="s">
        <v>137</v>
      </c>
      <c r="G24" s="235" t="s">
        <v>138</v>
      </c>
      <c r="H24" s="235" t="s">
        <v>139</v>
      </c>
      <c r="I24" s="235" t="s">
        <v>140</v>
      </c>
      <c r="J24" s="236" t="s">
        <v>32</v>
      </c>
    </row>
    <row r="25" spans="2:11" x14ac:dyDescent="0.35">
      <c r="B25" s="237">
        <v>2017</v>
      </c>
      <c r="C25" s="251">
        <v>9603725.4724828117</v>
      </c>
      <c r="D25" s="251">
        <v>714832.35</v>
      </c>
      <c r="E25" s="251">
        <v>482815.77780833328</v>
      </c>
      <c r="F25" s="251">
        <v>14122673.705494892</v>
      </c>
      <c r="G25" s="251">
        <v>1895579.11</v>
      </c>
      <c r="H25" s="251">
        <v>24370.53</v>
      </c>
      <c r="I25" s="251">
        <v>566688.35795894125</v>
      </c>
      <c r="J25" s="251">
        <f>SUM(C25:I25)</f>
        <v>27410685.303744979</v>
      </c>
    </row>
    <row r="26" spans="2:11" x14ac:dyDescent="0.35">
      <c r="B26" s="243">
        <v>2016</v>
      </c>
      <c r="C26" s="251">
        <v>8300926.561818026</v>
      </c>
      <c r="D26" s="251">
        <v>1950606.1918764941</v>
      </c>
      <c r="E26" s="251">
        <v>452805.36559064296</v>
      </c>
      <c r="F26" s="251">
        <v>15598162.279498706</v>
      </c>
      <c r="G26" s="251">
        <v>1693176.1902627777</v>
      </c>
      <c r="H26" s="251">
        <v>24531.23</v>
      </c>
      <c r="I26" s="251">
        <v>759366.97345060832</v>
      </c>
      <c r="J26" s="251">
        <f>SUM(C26:I26)</f>
        <v>28779574.792497259</v>
      </c>
    </row>
    <row r="27" spans="2:11" x14ac:dyDescent="0.35">
      <c r="B27" s="284"/>
      <c r="C27" s="271"/>
      <c r="D27" s="271"/>
      <c r="E27" s="271"/>
      <c r="F27" s="271"/>
      <c r="G27" s="271"/>
      <c r="H27" s="271"/>
      <c r="I27" s="271"/>
      <c r="J27" s="271"/>
    </row>
    <row r="28" spans="2:11" x14ac:dyDescent="0.35">
      <c r="B28" s="281"/>
    </row>
    <row r="29" spans="2:11" ht="13.15" x14ac:dyDescent="0.4">
      <c r="B29" s="278" t="s">
        <v>174</v>
      </c>
      <c r="C29" s="234" t="s">
        <v>40</v>
      </c>
      <c r="D29" s="235" t="s">
        <v>135</v>
      </c>
      <c r="E29" s="235" t="s">
        <v>136</v>
      </c>
      <c r="F29" s="235" t="s">
        <v>137</v>
      </c>
      <c r="G29" s="235" t="s">
        <v>138</v>
      </c>
      <c r="H29" s="235" t="s">
        <v>139</v>
      </c>
      <c r="I29" s="235" t="s">
        <v>140</v>
      </c>
      <c r="J29" s="236" t="s">
        <v>32</v>
      </c>
    </row>
    <row r="30" spans="2:11" x14ac:dyDescent="0.35">
      <c r="B30" s="237">
        <v>2017</v>
      </c>
      <c r="C30" s="251">
        <f>'NL Claim Ratios'!C22</f>
        <v>132060968.56377193</v>
      </c>
      <c r="D30" s="251">
        <f>'NL Claim Ratios'!D22</f>
        <v>167180108.07914135</v>
      </c>
      <c r="E30" s="251">
        <f>'NL Claim Ratios'!E22</f>
        <v>3615065.3762958762</v>
      </c>
      <c r="F30" s="251">
        <f>'NL Claim Ratios'!F22</f>
        <v>105043827.60987823</v>
      </c>
      <c r="G30" s="251">
        <f>'NL Claim Ratios'!G22</f>
        <v>39989444.515063196</v>
      </c>
      <c r="H30" s="251">
        <f>'NL Claim Ratios'!H22</f>
        <v>156496.01541666666</v>
      </c>
      <c r="I30" s="251">
        <f>'NL Claim Ratios'!I22</f>
        <v>6690717.9715181617</v>
      </c>
      <c r="J30" s="251">
        <f>SUM(C30:I30)</f>
        <v>454736628.13108546</v>
      </c>
    </row>
    <row r="31" spans="2:11" x14ac:dyDescent="0.35">
      <c r="B31" s="243">
        <v>2016</v>
      </c>
      <c r="C31" s="251">
        <v>118203943.49920142</v>
      </c>
      <c r="D31" s="251">
        <v>162902830.1639379</v>
      </c>
      <c r="E31" s="251">
        <v>3495504.5120421243</v>
      </c>
      <c r="F31" s="251">
        <v>104030957.89377515</v>
      </c>
      <c r="G31" s="251">
        <v>39509668.340160444</v>
      </c>
      <c r="H31" s="251">
        <v>192127.82</v>
      </c>
      <c r="I31" s="251">
        <v>8056390.7020833334</v>
      </c>
      <c r="J31" s="251">
        <f>SUM(C31:I31)</f>
        <v>436391422.93120039</v>
      </c>
    </row>
    <row r="32" spans="2:11" x14ac:dyDescent="0.35">
      <c r="B32" s="281"/>
      <c r="K32" s="270"/>
    </row>
    <row r="33" spans="2:13" ht="13.15" x14ac:dyDescent="0.4">
      <c r="B33" s="278" t="s">
        <v>181</v>
      </c>
      <c r="C33" s="234" t="s">
        <v>40</v>
      </c>
      <c r="D33" s="235" t="s">
        <v>135</v>
      </c>
      <c r="E33" s="235" t="s">
        <v>136</v>
      </c>
      <c r="F33" s="235" t="s">
        <v>137</v>
      </c>
      <c r="G33" s="235" t="s">
        <v>138</v>
      </c>
      <c r="H33" s="235" t="s">
        <v>139</v>
      </c>
      <c r="I33" s="235" t="s">
        <v>140</v>
      </c>
      <c r="J33" s="236" t="s">
        <v>32</v>
      </c>
    </row>
    <row r="34" spans="2:13" x14ac:dyDescent="0.35">
      <c r="B34" s="237">
        <v>2017</v>
      </c>
      <c r="C34" s="251">
        <f>'NL Claim Ratios'!C57</f>
        <v>84274354.205215216</v>
      </c>
      <c r="D34" s="251">
        <f>'NL Claim Ratios'!D57</f>
        <v>155357516.09590816</v>
      </c>
      <c r="E34" s="251">
        <f>'NL Claim Ratios'!E57</f>
        <v>2041265.471654688</v>
      </c>
      <c r="F34" s="251">
        <f>'NL Claim Ratios'!F57</f>
        <v>47053272.424047865</v>
      </c>
      <c r="G34" s="251">
        <f>'NL Claim Ratios'!G57</f>
        <v>31098154.463496272</v>
      </c>
      <c r="H34" s="251">
        <f>'NL Claim Ratios'!H57</f>
        <v>65276.754583333342</v>
      </c>
      <c r="I34" s="251">
        <f>'NL Claim Ratios'!I57</f>
        <v>1385968.1226925885</v>
      </c>
      <c r="J34" s="251">
        <f>SUM(C34:I34)</f>
        <v>321275807.53759813</v>
      </c>
    </row>
    <row r="35" spans="2:13" x14ac:dyDescent="0.35">
      <c r="B35" s="243">
        <v>2016</v>
      </c>
      <c r="C35" s="251">
        <v>76413181.112285361</v>
      </c>
      <c r="D35" s="251">
        <v>148646461.2463302</v>
      </c>
      <c r="E35" s="251">
        <v>2018992.5287789775</v>
      </c>
      <c r="F35" s="251">
        <v>42076900.235880032</v>
      </c>
      <c r="G35" s="251">
        <v>28343882.508771531</v>
      </c>
      <c r="H35" s="251">
        <v>63205.117499999978</v>
      </c>
      <c r="I35" s="251">
        <v>1555072.0019908259</v>
      </c>
      <c r="J35" s="251">
        <f>SUM(C35:I35)</f>
        <v>299117694.75153697</v>
      </c>
    </row>
    <row r="36" spans="2:13" x14ac:dyDescent="0.35">
      <c r="B36" s="281"/>
    </row>
    <row r="37" spans="2:13" x14ac:dyDescent="0.35">
      <c r="B37" s="281"/>
    </row>
    <row r="38" spans="2:13" ht="13.15" x14ac:dyDescent="0.4">
      <c r="B38" s="278" t="s">
        <v>189</v>
      </c>
      <c r="C38" s="234" t="s">
        <v>40</v>
      </c>
      <c r="D38" s="235" t="s">
        <v>135</v>
      </c>
      <c r="E38" s="235" t="s">
        <v>136</v>
      </c>
      <c r="F38" s="235" t="s">
        <v>137</v>
      </c>
      <c r="G38" s="235" t="s">
        <v>138</v>
      </c>
      <c r="H38" s="235" t="s">
        <v>139</v>
      </c>
      <c r="I38" s="235" t="s">
        <v>140</v>
      </c>
      <c r="J38" s="236" t="s">
        <v>32</v>
      </c>
    </row>
    <row r="39" spans="2:13" x14ac:dyDescent="0.35">
      <c r="B39" s="237">
        <v>2017</v>
      </c>
      <c r="C39" s="252">
        <f t="shared" ref="C39:J39" si="0">C17/C30</f>
        <v>7.2935878432330792E-2</v>
      </c>
      <c r="D39" s="252">
        <f>D17/D30</f>
        <v>0.10735394427549443</v>
      </c>
      <c r="E39" s="252">
        <f t="shared" si="0"/>
        <v>0.12366897749051378</v>
      </c>
      <c r="F39" s="252">
        <f t="shared" si="0"/>
        <v>7.0749659720421992E-2</v>
      </c>
      <c r="G39" s="252">
        <f t="shared" si="0"/>
        <v>0.10217533720638428</v>
      </c>
      <c r="H39" s="252">
        <f t="shared" si="0"/>
        <v>7.614928626337765E-2</v>
      </c>
      <c r="I39" s="252">
        <f t="shared" si="0"/>
        <v>4.8014012379065475E-2</v>
      </c>
      <c r="J39" s="252">
        <f t="shared" si="0"/>
        <v>8.7693427447444183E-2</v>
      </c>
    </row>
    <row r="40" spans="2:13" x14ac:dyDescent="0.35">
      <c r="B40" s="243">
        <v>2016</v>
      </c>
      <c r="C40" s="252">
        <f>C18/C31</f>
        <v>9.1679600260247754E-2</v>
      </c>
      <c r="D40" s="252">
        <f t="shared" ref="D40:J40" si="1">D18/D31</f>
        <v>0.11398305003196313</v>
      </c>
      <c r="E40" s="252">
        <f t="shared" si="1"/>
        <v>0.15094779309214834</v>
      </c>
      <c r="F40" s="252">
        <f t="shared" si="1"/>
        <v>8.787699824052958E-2</v>
      </c>
      <c r="G40" s="252">
        <f t="shared" si="1"/>
        <v>0.11203705663200712</v>
      </c>
      <c r="H40" s="252">
        <f t="shared" si="1"/>
        <v>0.11867550999533548</v>
      </c>
      <c r="I40" s="252">
        <f t="shared" si="1"/>
        <v>4.0278955337765952E-2</v>
      </c>
      <c r="J40" s="252">
        <f t="shared" si="1"/>
        <v>0.10047967773713887</v>
      </c>
      <c r="K40" s="285"/>
    </row>
    <row r="41" spans="2:13" x14ac:dyDescent="0.35">
      <c r="B41" s="286" t="s">
        <v>190</v>
      </c>
    </row>
    <row r="42" spans="2:13" x14ac:dyDescent="0.35">
      <c r="B42" s="281"/>
    </row>
    <row r="43" spans="2:13" ht="13.15" x14ac:dyDescent="0.4">
      <c r="B43" s="278" t="s">
        <v>191</v>
      </c>
      <c r="C43" s="234" t="s">
        <v>40</v>
      </c>
      <c r="D43" s="235" t="s">
        <v>135</v>
      </c>
      <c r="E43" s="235" t="s">
        <v>136</v>
      </c>
      <c r="F43" s="235" t="s">
        <v>137</v>
      </c>
      <c r="G43" s="235" t="s">
        <v>138</v>
      </c>
      <c r="H43" s="235" t="s">
        <v>139</v>
      </c>
      <c r="I43" s="235" t="s">
        <v>140</v>
      </c>
      <c r="J43" s="236" t="s">
        <v>32</v>
      </c>
      <c r="M43" s="270"/>
    </row>
    <row r="44" spans="2:13" x14ac:dyDescent="0.35">
      <c r="B44" s="237">
        <v>2017</v>
      </c>
      <c r="C44" s="252">
        <f t="shared" ref="C44:J45" si="2">C21/C30</f>
        <v>0.15412996597104564</v>
      </c>
      <c r="D44" s="252">
        <f t="shared" si="2"/>
        <v>0.26518397832200424</v>
      </c>
      <c r="E44" s="252">
        <f t="shared" si="2"/>
        <v>0.20639385996938348</v>
      </c>
      <c r="F44" s="252">
        <f t="shared" si="2"/>
        <v>0.23966327620012814</v>
      </c>
      <c r="G44" s="252">
        <f t="shared" si="2"/>
        <v>0.19315355270604967</v>
      </c>
      <c r="H44" s="252">
        <f t="shared" si="2"/>
        <v>0.17371051886339581</v>
      </c>
      <c r="I44" s="252">
        <f t="shared" si="2"/>
        <v>0.26620140855037222</v>
      </c>
      <c r="J44" s="252">
        <f t="shared" si="2"/>
        <v>0.22021907748419819</v>
      </c>
      <c r="M44" s="270"/>
    </row>
    <row r="45" spans="2:13" x14ac:dyDescent="0.35">
      <c r="B45" s="243">
        <v>2016</v>
      </c>
      <c r="C45" s="252">
        <f t="shared" si="2"/>
        <v>0.15618275882954855</v>
      </c>
      <c r="D45" s="252">
        <f t="shared" si="2"/>
        <v>0.27392334258994</v>
      </c>
      <c r="E45" s="252">
        <f t="shared" si="2"/>
        <v>0.23432958661864917</v>
      </c>
      <c r="F45" s="252">
        <f t="shared" si="2"/>
        <v>0.23033157977857521</v>
      </c>
      <c r="G45" s="252">
        <f t="shared" si="2"/>
        <v>0.18855134450763436</v>
      </c>
      <c r="H45" s="252">
        <f t="shared" si="2"/>
        <v>0.15636781354751897</v>
      </c>
      <c r="I45" s="252">
        <f t="shared" si="2"/>
        <v>0.23062222846135769</v>
      </c>
      <c r="J45" s="252">
        <f t="shared" si="2"/>
        <v>0.2227418829152929</v>
      </c>
      <c r="M45" s="270"/>
    </row>
    <row r="46" spans="2:13" x14ac:dyDescent="0.35">
      <c r="B46" s="286" t="s">
        <v>192</v>
      </c>
      <c r="M46" s="270"/>
    </row>
    <row r="47" spans="2:13" x14ac:dyDescent="0.35">
      <c r="B47" s="281"/>
      <c r="M47" s="270"/>
    </row>
    <row r="48" spans="2:13" ht="13.15" x14ac:dyDescent="0.4">
      <c r="B48" s="278" t="s">
        <v>193</v>
      </c>
      <c r="C48" s="234" t="s">
        <v>40</v>
      </c>
      <c r="D48" s="235" t="s">
        <v>135</v>
      </c>
      <c r="E48" s="235" t="s">
        <v>136</v>
      </c>
      <c r="F48" s="235" t="s">
        <v>137</v>
      </c>
      <c r="G48" s="235" t="s">
        <v>138</v>
      </c>
      <c r="H48" s="235" t="s">
        <v>139</v>
      </c>
      <c r="I48" s="235" t="s">
        <v>140</v>
      </c>
      <c r="J48" s="236" t="s">
        <v>32</v>
      </c>
      <c r="M48" s="270"/>
    </row>
    <row r="49" spans="2:27" x14ac:dyDescent="0.35">
      <c r="B49" s="237">
        <v>2017</v>
      </c>
      <c r="C49" s="252">
        <f t="shared" ref="C49:J50" si="3">C17/C34</f>
        <v>0.11429316593003409</v>
      </c>
      <c r="D49" s="252">
        <f t="shared" si="3"/>
        <v>0.11552349997421192</v>
      </c>
      <c r="E49" s="252">
        <f t="shared" si="3"/>
        <v>0.21901680347606428</v>
      </c>
      <c r="F49" s="252">
        <f t="shared" si="3"/>
        <v>0.15794470131967528</v>
      </c>
      <c r="G49" s="252">
        <f t="shared" si="3"/>
        <v>0.1313883427654442</v>
      </c>
      <c r="H49" s="252">
        <f t="shared" si="3"/>
        <v>0.18256207670110502</v>
      </c>
      <c r="I49" s="252">
        <f t="shared" si="3"/>
        <v>0.2317861502364168</v>
      </c>
      <c r="J49" s="252">
        <f t="shared" si="3"/>
        <v>0.12412205516608028</v>
      </c>
      <c r="M49" s="270"/>
    </row>
    <row r="50" spans="2:27" x14ac:dyDescent="0.35">
      <c r="B50" s="243">
        <v>2016</v>
      </c>
      <c r="C50" s="252">
        <f t="shared" si="3"/>
        <v>0.14181964592296487</v>
      </c>
      <c r="D50" s="252">
        <f t="shared" si="3"/>
        <v>0.12491492421171202</v>
      </c>
      <c r="E50" s="252">
        <f t="shared" si="3"/>
        <v>0.26133761483283185</v>
      </c>
      <c r="F50" s="252">
        <f t="shared" si="3"/>
        <v>0.21726715258355306</v>
      </c>
      <c r="G50" s="252">
        <f t="shared" si="3"/>
        <v>0.15617292189834964</v>
      </c>
      <c r="H50" s="252">
        <f t="shared" si="3"/>
        <v>0.36074400182535887</v>
      </c>
      <c r="I50" s="252">
        <f t="shared" si="3"/>
        <v>0.20867393976444434</v>
      </c>
      <c r="J50" s="252">
        <f t="shared" si="3"/>
        <v>0.14659269683059489</v>
      </c>
      <c r="M50" s="270"/>
    </row>
    <row r="51" spans="2:27" x14ac:dyDescent="0.35">
      <c r="B51" s="286" t="s">
        <v>194</v>
      </c>
      <c r="M51" s="270"/>
    </row>
    <row r="52" spans="2:27" x14ac:dyDescent="0.35">
      <c r="B52" s="281"/>
      <c r="M52" s="270"/>
    </row>
    <row r="53" spans="2:27" ht="13.15" x14ac:dyDescent="0.4">
      <c r="B53" s="278" t="s">
        <v>195</v>
      </c>
      <c r="C53" s="234" t="s">
        <v>40</v>
      </c>
      <c r="D53" s="235" t="s">
        <v>135</v>
      </c>
      <c r="E53" s="235" t="s">
        <v>136</v>
      </c>
      <c r="F53" s="235" t="s">
        <v>137</v>
      </c>
      <c r="G53" s="235" t="s">
        <v>138</v>
      </c>
      <c r="H53" s="235" t="s">
        <v>139</v>
      </c>
      <c r="I53" s="235" t="s">
        <v>140</v>
      </c>
      <c r="J53" s="236" t="s">
        <v>32</v>
      </c>
      <c r="K53" s="255"/>
    </row>
    <row r="54" spans="2:27" ht="13.15" x14ac:dyDescent="0.4">
      <c r="B54" s="237">
        <v>2017</v>
      </c>
      <c r="C54" s="252">
        <f>(C21-C25)/C34</f>
        <v>0.12756938002960555</v>
      </c>
      <c r="D54" s="252">
        <f t="shared" ref="D54:J55" si="4">(D21-D25)/D34</f>
        <v>0.28076307411996648</v>
      </c>
      <c r="E54" s="252">
        <f t="shared" si="4"/>
        <v>0.12899425523207381</v>
      </c>
      <c r="F54" s="252">
        <f t="shared" si="4"/>
        <v>0.23489278417203838</v>
      </c>
      <c r="G54" s="252">
        <f t="shared" si="4"/>
        <v>0.18742347478103769</v>
      </c>
      <c r="H54" s="252">
        <f t="shared" si="4"/>
        <v>4.3116022787103407E-2</v>
      </c>
      <c r="I54" s="252">
        <f t="shared" si="4"/>
        <v>0.87620355070881928</v>
      </c>
      <c r="J54" s="252">
        <f t="shared" si="4"/>
        <v>0.22638179948562115</v>
      </c>
      <c r="K54" s="255"/>
    </row>
    <row r="55" spans="2:27" x14ac:dyDescent="0.35">
      <c r="B55" s="243">
        <v>2016</v>
      </c>
      <c r="C55" s="252">
        <f>(C22-C26)/C35</f>
        <v>0.13296778501459056</v>
      </c>
      <c r="D55" s="252">
        <f t="shared" si="4"/>
        <v>0.28707230031716729</v>
      </c>
      <c r="E55" s="252">
        <f t="shared" si="4"/>
        <v>0.18142452560799441</v>
      </c>
      <c r="F55" s="252">
        <f t="shared" si="4"/>
        <v>0.19876589176408102</v>
      </c>
      <c r="G55" s="252">
        <f t="shared" si="4"/>
        <v>0.2030923214045838</v>
      </c>
      <c r="H55" s="252">
        <f t="shared" si="4"/>
        <v>8.7198273700721918E-2</v>
      </c>
      <c r="I55" s="252">
        <f t="shared" si="4"/>
        <v>0.7064726277707708</v>
      </c>
      <c r="J55" s="252">
        <f t="shared" si="4"/>
        <v>0.2287496648973511</v>
      </c>
    </row>
    <row r="56" spans="2:27" x14ac:dyDescent="0.35">
      <c r="B56" s="286" t="s">
        <v>196</v>
      </c>
    </row>
    <row r="57" spans="2:27" x14ac:dyDescent="0.35">
      <c r="C57" s="287"/>
      <c r="D57" s="271"/>
      <c r="E57" s="271"/>
      <c r="F57" s="271"/>
      <c r="G57" s="271"/>
      <c r="H57" s="271"/>
      <c r="I57" s="271"/>
      <c r="J57" s="271"/>
    </row>
    <row r="58" spans="2:27" x14ac:dyDescent="0.35">
      <c r="B58" s="288"/>
      <c r="C58" s="288"/>
      <c r="D58" s="289"/>
      <c r="E58" s="289"/>
      <c r="F58" s="289"/>
      <c r="G58" s="289"/>
      <c r="H58" s="289"/>
      <c r="I58" s="289"/>
      <c r="J58" s="289"/>
      <c r="K58" s="289"/>
      <c r="L58" s="289"/>
      <c r="M58" s="289"/>
      <c r="N58" s="289"/>
      <c r="O58" s="290"/>
      <c r="P58" s="290"/>
      <c r="Q58" s="290"/>
      <c r="R58" s="290"/>
      <c r="S58" s="290"/>
      <c r="T58" s="290"/>
      <c r="U58" s="290"/>
      <c r="V58" s="290"/>
      <c r="W58" s="290"/>
      <c r="X58" s="290"/>
      <c r="Y58" s="290"/>
      <c r="Z58" s="290"/>
      <c r="AA58" s="290"/>
    </row>
    <row r="59" spans="2:27" ht="12.75" customHeight="1" x14ac:dyDescent="0.4">
      <c r="B59" s="196" t="s">
        <v>165</v>
      </c>
      <c r="C59" s="291"/>
      <c r="D59" s="291"/>
      <c r="E59" s="291"/>
      <c r="F59" s="291"/>
      <c r="G59" s="291"/>
      <c r="H59" s="291"/>
      <c r="I59" s="291"/>
      <c r="J59" s="291"/>
      <c r="K59" s="270"/>
    </row>
    <row r="60" spans="2:27" ht="13.15" x14ac:dyDescent="0.4">
      <c r="B60" s="153" t="s">
        <v>166</v>
      </c>
      <c r="K60" s="270"/>
    </row>
    <row r="61" spans="2:27" ht="13.15" x14ac:dyDescent="0.4">
      <c r="B61" s="201"/>
      <c r="K61" s="270"/>
    </row>
    <row r="62" spans="2:27" ht="13.15" x14ac:dyDescent="0.4">
      <c r="B62" s="202"/>
      <c r="C62" s="292"/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4"/>
      <c r="P62" s="294"/>
      <c r="Q62" s="294"/>
      <c r="R62" s="294"/>
      <c r="S62" s="267"/>
      <c r="T62" s="267"/>
      <c r="U62" s="267"/>
      <c r="V62" s="267"/>
      <c r="W62" s="267"/>
      <c r="X62" s="267"/>
      <c r="Y62" s="295"/>
      <c r="Z62" s="295"/>
      <c r="AA62" s="295"/>
    </row>
    <row r="63" spans="2:27" ht="14.25" x14ac:dyDescent="0.45">
      <c r="B63" s="201"/>
      <c r="C63" s="296"/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297"/>
    </row>
    <row r="64" spans="2:27" ht="14.25" x14ac:dyDescent="0.45">
      <c r="B64" s="201"/>
      <c r="K64" s="298"/>
      <c r="L64" s="298"/>
      <c r="M64" s="298"/>
      <c r="N64" s="298"/>
      <c r="O64" s="299"/>
      <c r="P64" s="299"/>
      <c r="Q64" s="299"/>
      <c r="R64" s="299"/>
      <c r="S64" s="299"/>
      <c r="T64" s="299"/>
      <c r="U64" s="299"/>
      <c r="V64" s="299"/>
      <c r="W64" s="299"/>
      <c r="X64" s="299"/>
      <c r="Y64" s="299"/>
      <c r="Z64" s="299"/>
      <c r="AA64" s="299"/>
    </row>
  </sheetData>
  <pageMargins left="0.70866141732283472" right="0.70866141732283472" top="0.23622047244094491" bottom="0.19685039370078741" header="0.15748031496062992" footer="0.15748031496062992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E5927-45E8-4EEB-A7BA-4512EBBC0408}">
  <sheetPr>
    <tabColor rgb="FF7030A0"/>
  </sheetPr>
  <dimension ref="A1:U101"/>
  <sheetViews>
    <sheetView workbookViewId="0">
      <selection activeCell="C11" sqref="C11:I11"/>
    </sheetView>
  </sheetViews>
  <sheetFormatPr defaultColWidth="0.1328125" defaultRowHeight="13.15" x14ac:dyDescent="0.35"/>
  <cols>
    <col min="1" max="1" width="2.73046875" style="301" customWidth="1"/>
    <col min="2" max="2" width="3.1328125" style="301" customWidth="1"/>
    <col min="3" max="3" width="28" style="301" customWidth="1"/>
    <col min="4" max="4" width="10.3984375" style="301" customWidth="1"/>
    <col min="5" max="5" width="10.59765625" style="301" customWidth="1"/>
    <col min="6" max="6" width="11" style="301" customWidth="1"/>
    <col min="7" max="7" width="11.86328125" style="301" customWidth="1"/>
    <col min="8" max="8" width="12.1328125" style="301" customWidth="1"/>
    <col min="9" max="9" width="10.59765625" style="301" customWidth="1"/>
    <col min="10" max="10" width="10.3984375" style="301" customWidth="1"/>
    <col min="11" max="11" width="11.73046875" style="301" bestFit="1" customWidth="1"/>
    <col min="12" max="13" width="9.1328125" style="301" bestFit="1" customWidth="1"/>
    <col min="14" max="19" width="10.73046875" style="301" bestFit="1" customWidth="1"/>
    <col min="20" max="249" width="9.1328125" style="301" customWidth="1"/>
    <col min="250" max="250" width="9.86328125" style="301" customWidth="1"/>
    <col min="251" max="251" width="3.1328125" style="301" customWidth="1"/>
    <col min="252" max="256" width="0.1328125" style="301"/>
    <col min="257" max="257" width="2.73046875" style="301" customWidth="1"/>
    <col min="258" max="258" width="3.1328125" style="301" customWidth="1"/>
    <col min="259" max="259" width="28" style="301" customWidth="1"/>
    <col min="260" max="260" width="10.3984375" style="301" customWidth="1"/>
    <col min="261" max="261" width="10.59765625" style="301" customWidth="1"/>
    <col min="262" max="262" width="11" style="301" customWidth="1"/>
    <col min="263" max="263" width="11.86328125" style="301" customWidth="1"/>
    <col min="264" max="264" width="12.1328125" style="301" customWidth="1"/>
    <col min="265" max="265" width="10.59765625" style="301" customWidth="1"/>
    <col min="266" max="266" width="10.3984375" style="301" customWidth="1"/>
    <col min="267" max="267" width="11.73046875" style="301" bestFit="1" customWidth="1"/>
    <col min="268" max="269" width="9.1328125" style="301" bestFit="1" customWidth="1"/>
    <col min="270" max="275" width="10.73046875" style="301" bestFit="1" customWidth="1"/>
    <col min="276" max="505" width="9.1328125" style="301" customWidth="1"/>
    <col min="506" max="506" width="9.86328125" style="301" customWidth="1"/>
    <col min="507" max="507" width="3.1328125" style="301" customWidth="1"/>
    <col min="508" max="512" width="0.1328125" style="301"/>
    <col min="513" max="513" width="2.73046875" style="301" customWidth="1"/>
    <col min="514" max="514" width="3.1328125" style="301" customWidth="1"/>
    <col min="515" max="515" width="28" style="301" customWidth="1"/>
    <col min="516" max="516" width="10.3984375" style="301" customWidth="1"/>
    <col min="517" max="517" width="10.59765625" style="301" customWidth="1"/>
    <col min="518" max="518" width="11" style="301" customWidth="1"/>
    <col min="519" max="519" width="11.86328125" style="301" customWidth="1"/>
    <col min="520" max="520" width="12.1328125" style="301" customWidth="1"/>
    <col min="521" max="521" width="10.59765625" style="301" customWidth="1"/>
    <col min="522" max="522" width="10.3984375" style="301" customWidth="1"/>
    <col min="523" max="523" width="11.73046875" style="301" bestFit="1" customWidth="1"/>
    <col min="524" max="525" width="9.1328125" style="301" bestFit="1" customWidth="1"/>
    <col min="526" max="531" width="10.73046875" style="301" bestFit="1" customWidth="1"/>
    <col min="532" max="761" width="9.1328125" style="301" customWidth="1"/>
    <col min="762" max="762" width="9.86328125" style="301" customWidth="1"/>
    <col min="763" max="763" width="3.1328125" style="301" customWidth="1"/>
    <col min="764" max="768" width="0.1328125" style="301"/>
    <col min="769" max="769" width="2.73046875" style="301" customWidth="1"/>
    <col min="770" max="770" width="3.1328125" style="301" customWidth="1"/>
    <col min="771" max="771" width="28" style="301" customWidth="1"/>
    <col min="772" max="772" width="10.3984375" style="301" customWidth="1"/>
    <col min="773" max="773" width="10.59765625" style="301" customWidth="1"/>
    <col min="774" max="774" width="11" style="301" customWidth="1"/>
    <col min="775" max="775" width="11.86328125" style="301" customWidth="1"/>
    <col min="776" max="776" width="12.1328125" style="301" customWidth="1"/>
    <col min="777" max="777" width="10.59765625" style="301" customWidth="1"/>
    <col min="778" max="778" width="10.3984375" style="301" customWidth="1"/>
    <col min="779" max="779" width="11.73046875" style="301" bestFit="1" customWidth="1"/>
    <col min="780" max="781" width="9.1328125" style="301" bestFit="1" customWidth="1"/>
    <col min="782" max="787" width="10.73046875" style="301" bestFit="1" customWidth="1"/>
    <col min="788" max="1017" width="9.1328125" style="301" customWidth="1"/>
    <col min="1018" max="1018" width="9.86328125" style="301" customWidth="1"/>
    <col min="1019" max="1019" width="3.1328125" style="301" customWidth="1"/>
    <col min="1020" max="1024" width="0.1328125" style="301"/>
    <col min="1025" max="1025" width="2.73046875" style="301" customWidth="1"/>
    <col min="1026" max="1026" width="3.1328125" style="301" customWidth="1"/>
    <col min="1027" max="1027" width="28" style="301" customWidth="1"/>
    <col min="1028" max="1028" width="10.3984375" style="301" customWidth="1"/>
    <col min="1029" max="1029" width="10.59765625" style="301" customWidth="1"/>
    <col min="1030" max="1030" width="11" style="301" customWidth="1"/>
    <col min="1031" max="1031" width="11.86328125" style="301" customWidth="1"/>
    <col min="1032" max="1032" width="12.1328125" style="301" customWidth="1"/>
    <col min="1033" max="1033" width="10.59765625" style="301" customWidth="1"/>
    <col min="1034" max="1034" width="10.3984375" style="301" customWidth="1"/>
    <col min="1035" max="1035" width="11.73046875" style="301" bestFit="1" customWidth="1"/>
    <col min="1036" max="1037" width="9.1328125" style="301" bestFit="1" customWidth="1"/>
    <col min="1038" max="1043" width="10.73046875" style="301" bestFit="1" customWidth="1"/>
    <col min="1044" max="1273" width="9.1328125" style="301" customWidth="1"/>
    <col min="1274" max="1274" width="9.86328125" style="301" customWidth="1"/>
    <col min="1275" max="1275" width="3.1328125" style="301" customWidth="1"/>
    <col min="1276" max="1280" width="0.1328125" style="301"/>
    <col min="1281" max="1281" width="2.73046875" style="301" customWidth="1"/>
    <col min="1282" max="1282" width="3.1328125" style="301" customWidth="1"/>
    <col min="1283" max="1283" width="28" style="301" customWidth="1"/>
    <col min="1284" max="1284" width="10.3984375" style="301" customWidth="1"/>
    <col min="1285" max="1285" width="10.59765625" style="301" customWidth="1"/>
    <col min="1286" max="1286" width="11" style="301" customWidth="1"/>
    <col min="1287" max="1287" width="11.86328125" style="301" customWidth="1"/>
    <col min="1288" max="1288" width="12.1328125" style="301" customWidth="1"/>
    <col min="1289" max="1289" width="10.59765625" style="301" customWidth="1"/>
    <col min="1290" max="1290" width="10.3984375" style="301" customWidth="1"/>
    <col min="1291" max="1291" width="11.73046875" style="301" bestFit="1" customWidth="1"/>
    <col min="1292" max="1293" width="9.1328125" style="301" bestFit="1" customWidth="1"/>
    <col min="1294" max="1299" width="10.73046875" style="301" bestFit="1" customWidth="1"/>
    <col min="1300" max="1529" width="9.1328125" style="301" customWidth="1"/>
    <col min="1530" max="1530" width="9.86328125" style="301" customWidth="1"/>
    <col min="1531" max="1531" width="3.1328125" style="301" customWidth="1"/>
    <col min="1532" max="1536" width="0.1328125" style="301"/>
    <col min="1537" max="1537" width="2.73046875" style="301" customWidth="1"/>
    <col min="1538" max="1538" width="3.1328125" style="301" customWidth="1"/>
    <col min="1539" max="1539" width="28" style="301" customWidth="1"/>
    <col min="1540" max="1540" width="10.3984375" style="301" customWidth="1"/>
    <col min="1541" max="1541" width="10.59765625" style="301" customWidth="1"/>
    <col min="1542" max="1542" width="11" style="301" customWidth="1"/>
    <col min="1543" max="1543" width="11.86328125" style="301" customWidth="1"/>
    <col min="1544" max="1544" width="12.1328125" style="301" customWidth="1"/>
    <col min="1545" max="1545" width="10.59765625" style="301" customWidth="1"/>
    <col min="1546" max="1546" width="10.3984375" style="301" customWidth="1"/>
    <col min="1547" max="1547" width="11.73046875" style="301" bestFit="1" customWidth="1"/>
    <col min="1548" max="1549" width="9.1328125" style="301" bestFit="1" customWidth="1"/>
    <col min="1550" max="1555" width="10.73046875" style="301" bestFit="1" customWidth="1"/>
    <col min="1556" max="1785" width="9.1328125" style="301" customWidth="1"/>
    <col min="1786" max="1786" width="9.86328125" style="301" customWidth="1"/>
    <col min="1787" max="1787" width="3.1328125" style="301" customWidth="1"/>
    <col min="1788" max="1792" width="0.1328125" style="301"/>
    <col min="1793" max="1793" width="2.73046875" style="301" customWidth="1"/>
    <col min="1794" max="1794" width="3.1328125" style="301" customWidth="1"/>
    <col min="1795" max="1795" width="28" style="301" customWidth="1"/>
    <col min="1796" max="1796" width="10.3984375" style="301" customWidth="1"/>
    <col min="1797" max="1797" width="10.59765625" style="301" customWidth="1"/>
    <col min="1798" max="1798" width="11" style="301" customWidth="1"/>
    <col min="1799" max="1799" width="11.86328125" style="301" customWidth="1"/>
    <col min="1800" max="1800" width="12.1328125" style="301" customWidth="1"/>
    <col min="1801" max="1801" width="10.59765625" style="301" customWidth="1"/>
    <col min="1802" max="1802" width="10.3984375" style="301" customWidth="1"/>
    <col min="1803" max="1803" width="11.73046875" style="301" bestFit="1" customWidth="1"/>
    <col min="1804" max="1805" width="9.1328125" style="301" bestFit="1" customWidth="1"/>
    <col min="1806" max="1811" width="10.73046875" style="301" bestFit="1" customWidth="1"/>
    <col min="1812" max="2041" width="9.1328125" style="301" customWidth="1"/>
    <col min="2042" max="2042" width="9.86328125" style="301" customWidth="1"/>
    <col min="2043" max="2043" width="3.1328125" style="301" customWidth="1"/>
    <col min="2044" max="2048" width="0.1328125" style="301"/>
    <col min="2049" max="2049" width="2.73046875" style="301" customWidth="1"/>
    <col min="2050" max="2050" width="3.1328125" style="301" customWidth="1"/>
    <col min="2051" max="2051" width="28" style="301" customWidth="1"/>
    <col min="2052" max="2052" width="10.3984375" style="301" customWidth="1"/>
    <col min="2053" max="2053" width="10.59765625" style="301" customWidth="1"/>
    <col min="2054" max="2054" width="11" style="301" customWidth="1"/>
    <col min="2055" max="2055" width="11.86328125" style="301" customWidth="1"/>
    <col min="2056" max="2056" width="12.1328125" style="301" customWidth="1"/>
    <col min="2057" max="2057" width="10.59765625" style="301" customWidth="1"/>
    <col min="2058" max="2058" width="10.3984375" style="301" customWidth="1"/>
    <col min="2059" max="2059" width="11.73046875" style="301" bestFit="1" customWidth="1"/>
    <col min="2060" max="2061" width="9.1328125" style="301" bestFit="1" customWidth="1"/>
    <col min="2062" max="2067" width="10.73046875" style="301" bestFit="1" customWidth="1"/>
    <col min="2068" max="2297" width="9.1328125" style="301" customWidth="1"/>
    <col min="2298" max="2298" width="9.86328125" style="301" customWidth="1"/>
    <col min="2299" max="2299" width="3.1328125" style="301" customWidth="1"/>
    <col min="2300" max="2304" width="0.1328125" style="301"/>
    <col min="2305" max="2305" width="2.73046875" style="301" customWidth="1"/>
    <col min="2306" max="2306" width="3.1328125" style="301" customWidth="1"/>
    <col min="2307" max="2307" width="28" style="301" customWidth="1"/>
    <col min="2308" max="2308" width="10.3984375" style="301" customWidth="1"/>
    <col min="2309" max="2309" width="10.59765625" style="301" customWidth="1"/>
    <col min="2310" max="2310" width="11" style="301" customWidth="1"/>
    <col min="2311" max="2311" width="11.86328125" style="301" customWidth="1"/>
    <col min="2312" max="2312" width="12.1328125" style="301" customWidth="1"/>
    <col min="2313" max="2313" width="10.59765625" style="301" customWidth="1"/>
    <col min="2314" max="2314" width="10.3984375" style="301" customWidth="1"/>
    <col min="2315" max="2315" width="11.73046875" style="301" bestFit="1" customWidth="1"/>
    <col min="2316" max="2317" width="9.1328125" style="301" bestFit="1" customWidth="1"/>
    <col min="2318" max="2323" width="10.73046875" style="301" bestFit="1" customWidth="1"/>
    <col min="2324" max="2553" width="9.1328125" style="301" customWidth="1"/>
    <col min="2554" max="2554" width="9.86328125" style="301" customWidth="1"/>
    <col min="2555" max="2555" width="3.1328125" style="301" customWidth="1"/>
    <col min="2556" max="2560" width="0.1328125" style="301"/>
    <col min="2561" max="2561" width="2.73046875" style="301" customWidth="1"/>
    <col min="2562" max="2562" width="3.1328125" style="301" customWidth="1"/>
    <col min="2563" max="2563" width="28" style="301" customWidth="1"/>
    <col min="2564" max="2564" width="10.3984375" style="301" customWidth="1"/>
    <col min="2565" max="2565" width="10.59765625" style="301" customWidth="1"/>
    <col min="2566" max="2566" width="11" style="301" customWidth="1"/>
    <col min="2567" max="2567" width="11.86328125" style="301" customWidth="1"/>
    <col min="2568" max="2568" width="12.1328125" style="301" customWidth="1"/>
    <col min="2569" max="2569" width="10.59765625" style="301" customWidth="1"/>
    <col min="2570" max="2570" width="10.3984375" style="301" customWidth="1"/>
    <col min="2571" max="2571" width="11.73046875" style="301" bestFit="1" customWidth="1"/>
    <col min="2572" max="2573" width="9.1328125" style="301" bestFit="1" customWidth="1"/>
    <col min="2574" max="2579" width="10.73046875" style="301" bestFit="1" customWidth="1"/>
    <col min="2580" max="2809" width="9.1328125" style="301" customWidth="1"/>
    <col min="2810" max="2810" width="9.86328125" style="301" customWidth="1"/>
    <col min="2811" max="2811" width="3.1328125" style="301" customWidth="1"/>
    <col min="2812" max="2816" width="0.1328125" style="301"/>
    <col min="2817" max="2817" width="2.73046875" style="301" customWidth="1"/>
    <col min="2818" max="2818" width="3.1328125" style="301" customWidth="1"/>
    <col min="2819" max="2819" width="28" style="301" customWidth="1"/>
    <col min="2820" max="2820" width="10.3984375" style="301" customWidth="1"/>
    <col min="2821" max="2821" width="10.59765625" style="301" customWidth="1"/>
    <col min="2822" max="2822" width="11" style="301" customWidth="1"/>
    <col min="2823" max="2823" width="11.86328125" style="301" customWidth="1"/>
    <col min="2824" max="2824" width="12.1328125" style="301" customWidth="1"/>
    <col min="2825" max="2825" width="10.59765625" style="301" customWidth="1"/>
    <col min="2826" max="2826" width="10.3984375" style="301" customWidth="1"/>
    <col min="2827" max="2827" width="11.73046875" style="301" bestFit="1" customWidth="1"/>
    <col min="2828" max="2829" width="9.1328125" style="301" bestFit="1" customWidth="1"/>
    <col min="2830" max="2835" width="10.73046875" style="301" bestFit="1" customWidth="1"/>
    <col min="2836" max="3065" width="9.1328125" style="301" customWidth="1"/>
    <col min="3066" max="3066" width="9.86328125" style="301" customWidth="1"/>
    <col min="3067" max="3067" width="3.1328125" style="301" customWidth="1"/>
    <col min="3068" max="3072" width="0.1328125" style="301"/>
    <col min="3073" max="3073" width="2.73046875" style="301" customWidth="1"/>
    <col min="3074" max="3074" width="3.1328125" style="301" customWidth="1"/>
    <col min="3075" max="3075" width="28" style="301" customWidth="1"/>
    <col min="3076" max="3076" width="10.3984375" style="301" customWidth="1"/>
    <col min="3077" max="3077" width="10.59765625" style="301" customWidth="1"/>
    <col min="3078" max="3078" width="11" style="301" customWidth="1"/>
    <col min="3079" max="3079" width="11.86328125" style="301" customWidth="1"/>
    <col min="3080" max="3080" width="12.1328125" style="301" customWidth="1"/>
    <col min="3081" max="3081" width="10.59765625" style="301" customWidth="1"/>
    <col min="3082" max="3082" width="10.3984375" style="301" customWidth="1"/>
    <col min="3083" max="3083" width="11.73046875" style="301" bestFit="1" customWidth="1"/>
    <col min="3084" max="3085" width="9.1328125" style="301" bestFit="1" customWidth="1"/>
    <col min="3086" max="3091" width="10.73046875" style="301" bestFit="1" customWidth="1"/>
    <col min="3092" max="3321" width="9.1328125" style="301" customWidth="1"/>
    <col min="3322" max="3322" width="9.86328125" style="301" customWidth="1"/>
    <col min="3323" max="3323" width="3.1328125" style="301" customWidth="1"/>
    <col min="3324" max="3328" width="0.1328125" style="301"/>
    <col min="3329" max="3329" width="2.73046875" style="301" customWidth="1"/>
    <col min="3330" max="3330" width="3.1328125" style="301" customWidth="1"/>
    <col min="3331" max="3331" width="28" style="301" customWidth="1"/>
    <col min="3332" max="3332" width="10.3984375" style="301" customWidth="1"/>
    <col min="3333" max="3333" width="10.59765625" style="301" customWidth="1"/>
    <col min="3334" max="3334" width="11" style="301" customWidth="1"/>
    <col min="3335" max="3335" width="11.86328125" style="301" customWidth="1"/>
    <col min="3336" max="3336" width="12.1328125" style="301" customWidth="1"/>
    <col min="3337" max="3337" width="10.59765625" style="301" customWidth="1"/>
    <col min="3338" max="3338" width="10.3984375" style="301" customWidth="1"/>
    <col min="3339" max="3339" width="11.73046875" style="301" bestFit="1" customWidth="1"/>
    <col min="3340" max="3341" width="9.1328125" style="301" bestFit="1" customWidth="1"/>
    <col min="3342" max="3347" width="10.73046875" style="301" bestFit="1" customWidth="1"/>
    <col min="3348" max="3577" width="9.1328125" style="301" customWidth="1"/>
    <col min="3578" max="3578" width="9.86328125" style="301" customWidth="1"/>
    <col min="3579" max="3579" width="3.1328125" style="301" customWidth="1"/>
    <col min="3580" max="3584" width="0.1328125" style="301"/>
    <col min="3585" max="3585" width="2.73046875" style="301" customWidth="1"/>
    <col min="3586" max="3586" width="3.1328125" style="301" customWidth="1"/>
    <col min="3587" max="3587" width="28" style="301" customWidth="1"/>
    <col min="3588" max="3588" width="10.3984375" style="301" customWidth="1"/>
    <col min="3589" max="3589" width="10.59765625" style="301" customWidth="1"/>
    <col min="3590" max="3590" width="11" style="301" customWidth="1"/>
    <col min="3591" max="3591" width="11.86328125" style="301" customWidth="1"/>
    <col min="3592" max="3592" width="12.1328125" style="301" customWidth="1"/>
    <col min="3593" max="3593" width="10.59765625" style="301" customWidth="1"/>
    <col min="3594" max="3594" width="10.3984375" style="301" customWidth="1"/>
    <col min="3595" max="3595" width="11.73046875" style="301" bestFit="1" customWidth="1"/>
    <col min="3596" max="3597" width="9.1328125" style="301" bestFit="1" customWidth="1"/>
    <col min="3598" max="3603" width="10.73046875" style="301" bestFit="1" customWidth="1"/>
    <col min="3604" max="3833" width="9.1328125" style="301" customWidth="1"/>
    <col min="3834" max="3834" width="9.86328125" style="301" customWidth="1"/>
    <col min="3835" max="3835" width="3.1328125" style="301" customWidth="1"/>
    <col min="3836" max="3840" width="0.1328125" style="301"/>
    <col min="3841" max="3841" width="2.73046875" style="301" customWidth="1"/>
    <col min="3842" max="3842" width="3.1328125" style="301" customWidth="1"/>
    <col min="3843" max="3843" width="28" style="301" customWidth="1"/>
    <col min="3844" max="3844" width="10.3984375" style="301" customWidth="1"/>
    <col min="3845" max="3845" width="10.59765625" style="301" customWidth="1"/>
    <col min="3846" max="3846" width="11" style="301" customWidth="1"/>
    <col min="3847" max="3847" width="11.86328125" style="301" customWidth="1"/>
    <col min="3848" max="3848" width="12.1328125" style="301" customWidth="1"/>
    <col min="3849" max="3849" width="10.59765625" style="301" customWidth="1"/>
    <col min="3850" max="3850" width="10.3984375" style="301" customWidth="1"/>
    <col min="3851" max="3851" width="11.73046875" style="301" bestFit="1" customWidth="1"/>
    <col min="3852" max="3853" width="9.1328125" style="301" bestFit="1" customWidth="1"/>
    <col min="3854" max="3859" width="10.73046875" style="301" bestFit="1" customWidth="1"/>
    <col min="3860" max="4089" width="9.1328125" style="301" customWidth="1"/>
    <col min="4090" max="4090" width="9.86328125" style="301" customWidth="1"/>
    <col min="4091" max="4091" width="3.1328125" style="301" customWidth="1"/>
    <col min="4092" max="4096" width="0.1328125" style="301"/>
    <col min="4097" max="4097" width="2.73046875" style="301" customWidth="1"/>
    <col min="4098" max="4098" width="3.1328125" style="301" customWidth="1"/>
    <col min="4099" max="4099" width="28" style="301" customWidth="1"/>
    <col min="4100" max="4100" width="10.3984375" style="301" customWidth="1"/>
    <col min="4101" max="4101" width="10.59765625" style="301" customWidth="1"/>
    <col min="4102" max="4102" width="11" style="301" customWidth="1"/>
    <col min="4103" max="4103" width="11.86328125" style="301" customWidth="1"/>
    <col min="4104" max="4104" width="12.1328125" style="301" customWidth="1"/>
    <col min="4105" max="4105" width="10.59765625" style="301" customWidth="1"/>
    <col min="4106" max="4106" width="10.3984375" style="301" customWidth="1"/>
    <col min="4107" max="4107" width="11.73046875" style="301" bestFit="1" customWidth="1"/>
    <col min="4108" max="4109" width="9.1328125" style="301" bestFit="1" customWidth="1"/>
    <col min="4110" max="4115" width="10.73046875" style="301" bestFit="1" customWidth="1"/>
    <col min="4116" max="4345" width="9.1328125" style="301" customWidth="1"/>
    <col min="4346" max="4346" width="9.86328125" style="301" customWidth="1"/>
    <col min="4347" max="4347" width="3.1328125" style="301" customWidth="1"/>
    <col min="4348" max="4352" width="0.1328125" style="301"/>
    <col min="4353" max="4353" width="2.73046875" style="301" customWidth="1"/>
    <col min="4354" max="4354" width="3.1328125" style="301" customWidth="1"/>
    <col min="4355" max="4355" width="28" style="301" customWidth="1"/>
    <col min="4356" max="4356" width="10.3984375" style="301" customWidth="1"/>
    <col min="4357" max="4357" width="10.59765625" style="301" customWidth="1"/>
    <col min="4358" max="4358" width="11" style="301" customWidth="1"/>
    <col min="4359" max="4359" width="11.86328125" style="301" customWidth="1"/>
    <col min="4360" max="4360" width="12.1328125" style="301" customWidth="1"/>
    <col min="4361" max="4361" width="10.59765625" style="301" customWidth="1"/>
    <col min="4362" max="4362" width="10.3984375" style="301" customWidth="1"/>
    <col min="4363" max="4363" width="11.73046875" style="301" bestFit="1" customWidth="1"/>
    <col min="4364" max="4365" width="9.1328125" style="301" bestFit="1" customWidth="1"/>
    <col min="4366" max="4371" width="10.73046875" style="301" bestFit="1" customWidth="1"/>
    <col min="4372" max="4601" width="9.1328125" style="301" customWidth="1"/>
    <col min="4602" max="4602" width="9.86328125" style="301" customWidth="1"/>
    <col min="4603" max="4603" width="3.1328125" style="301" customWidth="1"/>
    <col min="4604" max="4608" width="0.1328125" style="301"/>
    <col min="4609" max="4609" width="2.73046875" style="301" customWidth="1"/>
    <col min="4610" max="4610" width="3.1328125" style="301" customWidth="1"/>
    <col min="4611" max="4611" width="28" style="301" customWidth="1"/>
    <col min="4612" max="4612" width="10.3984375" style="301" customWidth="1"/>
    <col min="4613" max="4613" width="10.59765625" style="301" customWidth="1"/>
    <col min="4614" max="4614" width="11" style="301" customWidth="1"/>
    <col min="4615" max="4615" width="11.86328125" style="301" customWidth="1"/>
    <col min="4616" max="4616" width="12.1328125" style="301" customWidth="1"/>
    <col min="4617" max="4617" width="10.59765625" style="301" customWidth="1"/>
    <col min="4618" max="4618" width="10.3984375" style="301" customWidth="1"/>
    <col min="4619" max="4619" width="11.73046875" style="301" bestFit="1" customWidth="1"/>
    <col min="4620" max="4621" width="9.1328125" style="301" bestFit="1" customWidth="1"/>
    <col min="4622" max="4627" width="10.73046875" style="301" bestFit="1" customWidth="1"/>
    <col min="4628" max="4857" width="9.1328125" style="301" customWidth="1"/>
    <col min="4858" max="4858" width="9.86328125" style="301" customWidth="1"/>
    <col min="4859" max="4859" width="3.1328125" style="301" customWidth="1"/>
    <col min="4860" max="4864" width="0.1328125" style="301"/>
    <col min="4865" max="4865" width="2.73046875" style="301" customWidth="1"/>
    <col min="4866" max="4866" width="3.1328125" style="301" customWidth="1"/>
    <col min="4867" max="4867" width="28" style="301" customWidth="1"/>
    <col min="4868" max="4868" width="10.3984375" style="301" customWidth="1"/>
    <col min="4869" max="4869" width="10.59765625" style="301" customWidth="1"/>
    <col min="4870" max="4870" width="11" style="301" customWidth="1"/>
    <col min="4871" max="4871" width="11.86328125" style="301" customWidth="1"/>
    <col min="4872" max="4872" width="12.1328125" style="301" customWidth="1"/>
    <col min="4873" max="4873" width="10.59765625" style="301" customWidth="1"/>
    <col min="4874" max="4874" width="10.3984375" style="301" customWidth="1"/>
    <col min="4875" max="4875" width="11.73046875" style="301" bestFit="1" customWidth="1"/>
    <col min="4876" max="4877" width="9.1328125" style="301" bestFit="1" customWidth="1"/>
    <col min="4878" max="4883" width="10.73046875" style="301" bestFit="1" customWidth="1"/>
    <col min="4884" max="5113" width="9.1328125" style="301" customWidth="1"/>
    <col min="5114" max="5114" width="9.86328125" style="301" customWidth="1"/>
    <col min="5115" max="5115" width="3.1328125" style="301" customWidth="1"/>
    <col min="5116" max="5120" width="0.1328125" style="301"/>
    <col min="5121" max="5121" width="2.73046875" style="301" customWidth="1"/>
    <col min="5122" max="5122" width="3.1328125" style="301" customWidth="1"/>
    <col min="5123" max="5123" width="28" style="301" customWidth="1"/>
    <col min="5124" max="5124" width="10.3984375" style="301" customWidth="1"/>
    <col min="5125" max="5125" width="10.59765625" style="301" customWidth="1"/>
    <col min="5126" max="5126" width="11" style="301" customWidth="1"/>
    <col min="5127" max="5127" width="11.86328125" style="301" customWidth="1"/>
    <col min="5128" max="5128" width="12.1328125" style="301" customWidth="1"/>
    <col min="5129" max="5129" width="10.59765625" style="301" customWidth="1"/>
    <col min="5130" max="5130" width="10.3984375" style="301" customWidth="1"/>
    <col min="5131" max="5131" width="11.73046875" style="301" bestFit="1" customWidth="1"/>
    <col min="5132" max="5133" width="9.1328125" style="301" bestFit="1" customWidth="1"/>
    <col min="5134" max="5139" width="10.73046875" style="301" bestFit="1" customWidth="1"/>
    <col min="5140" max="5369" width="9.1328125" style="301" customWidth="1"/>
    <col min="5370" max="5370" width="9.86328125" style="301" customWidth="1"/>
    <col min="5371" max="5371" width="3.1328125" style="301" customWidth="1"/>
    <col min="5372" max="5376" width="0.1328125" style="301"/>
    <col min="5377" max="5377" width="2.73046875" style="301" customWidth="1"/>
    <col min="5378" max="5378" width="3.1328125" style="301" customWidth="1"/>
    <col min="5379" max="5379" width="28" style="301" customWidth="1"/>
    <col min="5380" max="5380" width="10.3984375" style="301" customWidth="1"/>
    <col min="5381" max="5381" width="10.59765625" style="301" customWidth="1"/>
    <col min="5382" max="5382" width="11" style="301" customWidth="1"/>
    <col min="5383" max="5383" width="11.86328125" style="301" customWidth="1"/>
    <col min="5384" max="5384" width="12.1328125" style="301" customWidth="1"/>
    <col min="5385" max="5385" width="10.59765625" style="301" customWidth="1"/>
    <col min="5386" max="5386" width="10.3984375" style="301" customWidth="1"/>
    <col min="5387" max="5387" width="11.73046875" style="301" bestFit="1" customWidth="1"/>
    <col min="5388" max="5389" width="9.1328125" style="301" bestFit="1" customWidth="1"/>
    <col min="5390" max="5395" width="10.73046875" style="301" bestFit="1" customWidth="1"/>
    <col min="5396" max="5625" width="9.1328125" style="301" customWidth="1"/>
    <col min="5626" max="5626" width="9.86328125" style="301" customWidth="1"/>
    <col min="5627" max="5627" width="3.1328125" style="301" customWidth="1"/>
    <col min="5628" max="5632" width="0.1328125" style="301"/>
    <col min="5633" max="5633" width="2.73046875" style="301" customWidth="1"/>
    <col min="5634" max="5634" width="3.1328125" style="301" customWidth="1"/>
    <col min="5635" max="5635" width="28" style="301" customWidth="1"/>
    <col min="5636" max="5636" width="10.3984375" style="301" customWidth="1"/>
    <col min="5637" max="5637" width="10.59765625" style="301" customWidth="1"/>
    <col min="5638" max="5638" width="11" style="301" customWidth="1"/>
    <col min="5639" max="5639" width="11.86328125" style="301" customWidth="1"/>
    <col min="5640" max="5640" width="12.1328125" style="301" customWidth="1"/>
    <col min="5641" max="5641" width="10.59765625" style="301" customWidth="1"/>
    <col min="5642" max="5642" width="10.3984375" style="301" customWidth="1"/>
    <col min="5643" max="5643" width="11.73046875" style="301" bestFit="1" customWidth="1"/>
    <col min="5644" max="5645" width="9.1328125" style="301" bestFit="1" customWidth="1"/>
    <col min="5646" max="5651" width="10.73046875" style="301" bestFit="1" customWidth="1"/>
    <col min="5652" max="5881" width="9.1328125" style="301" customWidth="1"/>
    <col min="5882" max="5882" width="9.86328125" style="301" customWidth="1"/>
    <col min="5883" max="5883" width="3.1328125" style="301" customWidth="1"/>
    <col min="5884" max="5888" width="0.1328125" style="301"/>
    <col min="5889" max="5889" width="2.73046875" style="301" customWidth="1"/>
    <col min="5890" max="5890" width="3.1328125" style="301" customWidth="1"/>
    <col min="5891" max="5891" width="28" style="301" customWidth="1"/>
    <col min="5892" max="5892" width="10.3984375" style="301" customWidth="1"/>
    <col min="5893" max="5893" width="10.59765625" style="301" customWidth="1"/>
    <col min="5894" max="5894" width="11" style="301" customWidth="1"/>
    <col min="5895" max="5895" width="11.86328125" style="301" customWidth="1"/>
    <col min="5896" max="5896" width="12.1328125" style="301" customWidth="1"/>
    <col min="5897" max="5897" width="10.59765625" style="301" customWidth="1"/>
    <col min="5898" max="5898" width="10.3984375" style="301" customWidth="1"/>
    <col min="5899" max="5899" width="11.73046875" style="301" bestFit="1" customWidth="1"/>
    <col min="5900" max="5901" width="9.1328125" style="301" bestFit="1" customWidth="1"/>
    <col min="5902" max="5907" width="10.73046875" style="301" bestFit="1" customWidth="1"/>
    <col min="5908" max="6137" width="9.1328125" style="301" customWidth="1"/>
    <col min="6138" max="6138" width="9.86328125" style="301" customWidth="1"/>
    <col min="6139" max="6139" width="3.1328125" style="301" customWidth="1"/>
    <col min="6140" max="6144" width="0.1328125" style="301"/>
    <col min="6145" max="6145" width="2.73046875" style="301" customWidth="1"/>
    <col min="6146" max="6146" width="3.1328125" style="301" customWidth="1"/>
    <col min="6147" max="6147" width="28" style="301" customWidth="1"/>
    <col min="6148" max="6148" width="10.3984375" style="301" customWidth="1"/>
    <col min="6149" max="6149" width="10.59765625" style="301" customWidth="1"/>
    <col min="6150" max="6150" width="11" style="301" customWidth="1"/>
    <col min="6151" max="6151" width="11.86328125" style="301" customWidth="1"/>
    <col min="6152" max="6152" width="12.1328125" style="301" customWidth="1"/>
    <col min="6153" max="6153" width="10.59765625" style="301" customWidth="1"/>
    <col min="6154" max="6154" width="10.3984375" style="301" customWidth="1"/>
    <col min="6155" max="6155" width="11.73046875" style="301" bestFit="1" customWidth="1"/>
    <col min="6156" max="6157" width="9.1328125" style="301" bestFit="1" customWidth="1"/>
    <col min="6158" max="6163" width="10.73046875" style="301" bestFit="1" customWidth="1"/>
    <col min="6164" max="6393" width="9.1328125" style="301" customWidth="1"/>
    <col min="6394" max="6394" width="9.86328125" style="301" customWidth="1"/>
    <col min="6395" max="6395" width="3.1328125" style="301" customWidth="1"/>
    <col min="6396" max="6400" width="0.1328125" style="301"/>
    <col min="6401" max="6401" width="2.73046875" style="301" customWidth="1"/>
    <col min="6402" max="6402" width="3.1328125" style="301" customWidth="1"/>
    <col min="6403" max="6403" width="28" style="301" customWidth="1"/>
    <col min="6404" max="6404" width="10.3984375" style="301" customWidth="1"/>
    <col min="6405" max="6405" width="10.59765625" style="301" customWidth="1"/>
    <col min="6406" max="6406" width="11" style="301" customWidth="1"/>
    <col min="6407" max="6407" width="11.86328125" style="301" customWidth="1"/>
    <col min="6408" max="6408" width="12.1328125" style="301" customWidth="1"/>
    <col min="6409" max="6409" width="10.59765625" style="301" customWidth="1"/>
    <col min="6410" max="6410" width="10.3984375" style="301" customWidth="1"/>
    <col min="6411" max="6411" width="11.73046875" style="301" bestFit="1" customWidth="1"/>
    <col min="6412" max="6413" width="9.1328125" style="301" bestFit="1" customWidth="1"/>
    <col min="6414" max="6419" width="10.73046875" style="301" bestFit="1" customWidth="1"/>
    <col min="6420" max="6649" width="9.1328125" style="301" customWidth="1"/>
    <col min="6650" max="6650" width="9.86328125" style="301" customWidth="1"/>
    <col min="6651" max="6651" width="3.1328125" style="301" customWidth="1"/>
    <col min="6652" max="6656" width="0.1328125" style="301"/>
    <col min="6657" max="6657" width="2.73046875" style="301" customWidth="1"/>
    <col min="6658" max="6658" width="3.1328125" style="301" customWidth="1"/>
    <col min="6659" max="6659" width="28" style="301" customWidth="1"/>
    <col min="6660" max="6660" width="10.3984375" style="301" customWidth="1"/>
    <col min="6661" max="6661" width="10.59765625" style="301" customWidth="1"/>
    <col min="6662" max="6662" width="11" style="301" customWidth="1"/>
    <col min="6663" max="6663" width="11.86328125" style="301" customWidth="1"/>
    <col min="6664" max="6664" width="12.1328125" style="301" customWidth="1"/>
    <col min="6665" max="6665" width="10.59765625" style="301" customWidth="1"/>
    <col min="6666" max="6666" width="10.3984375" style="301" customWidth="1"/>
    <col min="6667" max="6667" width="11.73046875" style="301" bestFit="1" customWidth="1"/>
    <col min="6668" max="6669" width="9.1328125" style="301" bestFit="1" customWidth="1"/>
    <col min="6670" max="6675" width="10.73046875" style="301" bestFit="1" customWidth="1"/>
    <col min="6676" max="6905" width="9.1328125" style="301" customWidth="1"/>
    <col min="6906" max="6906" width="9.86328125" style="301" customWidth="1"/>
    <col min="6907" max="6907" width="3.1328125" style="301" customWidth="1"/>
    <col min="6908" max="6912" width="0.1328125" style="301"/>
    <col min="6913" max="6913" width="2.73046875" style="301" customWidth="1"/>
    <col min="6914" max="6914" width="3.1328125" style="301" customWidth="1"/>
    <col min="6915" max="6915" width="28" style="301" customWidth="1"/>
    <col min="6916" max="6916" width="10.3984375" style="301" customWidth="1"/>
    <col min="6917" max="6917" width="10.59765625" style="301" customWidth="1"/>
    <col min="6918" max="6918" width="11" style="301" customWidth="1"/>
    <col min="6919" max="6919" width="11.86328125" style="301" customWidth="1"/>
    <col min="6920" max="6920" width="12.1328125" style="301" customWidth="1"/>
    <col min="6921" max="6921" width="10.59765625" style="301" customWidth="1"/>
    <col min="6922" max="6922" width="10.3984375" style="301" customWidth="1"/>
    <col min="6923" max="6923" width="11.73046875" style="301" bestFit="1" customWidth="1"/>
    <col min="6924" max="6925" width="9.1328125" style="301" bestFit="1" customWidth="1"/>
    <col min="6926" max="6931" width="10.73046875" style="301" bestFit="1" customWidth="1"/>
    <col min="6932" max="7161" width="9.1328125" style="301" customWidth="1"/>
    <col min="7162" max="7162" width="9.86328125" style="301" customWidth="1"/>
    <col min="7163" max="7163" width="3.1328125" style="301" customWidth="1"/>
    <col min="7164" max="7168" width="0.1328125" style="301"/>
    <col min="7169" max="7169" width="2.73046875" style="301" customWidth="1"/>
    <col min="7170" max="7170" width="3.1328125" style="301" customWidth="1"/>
    <col min="7171" max="7171" width="28" style="301" customWidth="1"/>
    <col min="7172" max="7172" width="10.3984375" style="301" customWidth="1"/>
    <col min="7173" max="7173" width="10.59765625" style="301" customWidth="1"/>
    <col min="7174" max="7174" width="11" style="301" customWidth="1"/>
    <col min="7175" max="7175" width="11.86328125" style="301" customWidth="1"/>
    <col min="7176" max="7176" width="12.1328125" style="301" customWidth="1"/>
    <col min="7177" max="7177" width="10.59765625" style="301" customWidth="1"/>
    <col min="7178" max="7178" width="10.3984375" style="301" customWidth="1"/>
    <col min="7179" max="7179" width="11.73046875" style="301" bestFit="1" customWidth="1"/>
    <col min="7180" max="7181" width="9.1328125" style="301" bestFit="1" customWidth="1"/>
    <col min="7182" max="7187" width="10.73046875" style="301" bestFit="1" customWidth="1"/>
    <col min="7188" max="7417" width="9.1328125" style="301" customWidth="1"/>
    <col min="7418" max="7418" width="9.86328125" style="301" customWidth="1"/>
    <col min="7419" max="7419" width="3.1328125" style="301" customWidth="1"/>
    <col min="7420" max="7424" width="0.1328125" style="301"/>
    <col min="7425" max="7425" width="2.73046875" style="301" customWidth="1"/>
    <col min="7426" max="7426" width="3.1328125" style="301" customWidth="1"/>
    <col min="7427" max="7427" width="28" style="301" customWidth="1"/>
    <col min="7428" max="7428" width="10.3984375" style="301" customWidth="1"/>
    <col min="7429" max="7429" width="10.59765625" style="301" customWidth="1"/>
    <col min="7430" max="7430" width="11" style="301" customWidth="1"/>
    <col min="7431" max="7431" width="11.86328125" style="301" customWidth="1"/>
    <col min="7432" max="7432" width="12.1328125" style="301" customWidth="1"/>
    <col min="7433" max="7433" width="10.59765625" style="301" customWidth="1"/>
    <col min="7434" max="7434" width="10.3984375" style="301" customWidth="1"/>
    <col min="7435" max="7435" width="11.73046875" style="301" bestFit="1" customWidth="1"/>
    <col min="7436" max="7437" width="9.1328125" style="301" bestFit="1" customWidth="1"/>
    <col min="7438" max="7443" width="10.73046875" style="301" bestFit="1" customWidth="1"/>
    <col min="7444" max="7673" width="9.1328125" style="301" customWidth="1"/>
    <col min="7674" max="7674" width="9.86328125" style="301" customWidth="1"/>
    <col min="7675" max="7675" width="3.1328125" style="301" customWidth="1"/>
    <col min="7676" max="7680" width="0.1328125" style="301"/>
    <col min="7681" max="7681" width="2.73046875" style="301" customWidth="1"/>
    <col min="7682" max="7682" width="3.1328125" style="301" customWidth="1"/>
    <col min="7683" max="7683" width="28" style="301" customWidth="1"/>
    <col min="7684" max="7684" width="10.3984375" style="301" customWidth="1"/>
    <col min="7685" max="7685" width="10.59765625" style="301" customWidth="1"/>
    <col min="7686" max="7686" width="11" style="301" customWidth="1"/>
    <col min="7687" max="7687" width="11.86328125" style="301" customWidth="1"/>
    <col min="7688" max="7688" width="12.1328125" style="301" customWidth="1"/>
    <col min="7689" max="7689" width="10.59765625" style="301" customWidth="1"/>
    <col min="7690" max="7690" width="10.3984375" style="301" customWidth="1"/>
    <col min="7691" max="7691" width="11.73046875" style="301" bestFit="1" customWidth="1"/>
    <col min="7692" max="7693" width="9.1328125" style="301" bestFit="1" customWidth="1"/>
    <col min="7694" max="7699" width="10.73046875" style="301" bestFit="1" customWidth="1"/>
    <col min="7700" max="7929" width="9.1328125" style="301" customWidth="1"/>
    <col min="7930" max="7930" width="9.86328125" style="301" customWidth="1"/>
    <col min="7931" max="7931" width="3.1328125" style="301" customWidth="1"/>
    <col min="7932" max="7936" width="0.1328125" style="301"/>
    <col min="7937" max="7937" width="2.73046875" style="301" customWidth="1"/>
    <col min="7938" max="7938" width="3.1328125" style="301" customWidth="1"/>
    <col min="7939" max="7939" width="28" style="301" customWidth="1"/>
    <col min="7940" max="7940" width="10.3984375" style="301" customWidth="1"/>
    <col min="7941" max="7941" width="10.59765625" style="301" customWidth="1"/>
    <col min="7942" max="7942" width="11" style="301" customWidth="1"/>
    <col min="7943" max="7943" width="11.86328125" style="301" customWidth="1"/>
    <col min="7944" max="7944" width="12.1328125" style="301" customWidth="1"/>
    <col min="7945" max="7945" width="10.59765625" style="301" customWidth="1"/>
    <col min="7946" max="7946" width="10.3984375" style="301" customWidth="1"/>
    <col min="7947" max="7947" width="11.73046875" style="301" bestFit="1" customWidth="1"/>
    <col min="7948" max="7949" width="9.1328125" style="301" bestFit="1" customWidth="1"/>
    <col min="7950" max="7955" width="10.73046875" style="301" bestFit="1" customWidth="1"/>
    <col min="7956" max="8185" width="9.1328125" style="301" customWidth="1"/>
    <col min="8186" max="8186" width="9.86328125" style="301" customWidth="1"/>
    <col min="8187" max="8187" width="3.1328125" style="301" customWidth="1"/>
    <col min="8188" max="8192" width="0.1328125" style="301"/>
    <col min="8193" max="8193" width="2.73046875" style="301" customWidth="1"/>
    <col min="8194" max="8194" width="3.1328125" style="301" customWidth="1"/>
    <col min="8195" max="8195" width="28" style="301" customWidth="1"/>
    <col min="8196" max="8196" width="10.3984375" style="301" customWidth="1"/>
    <col min="8197" max="8197" width="10.59765625" style="301" customWidth="1"/>
    <col min="8198" max="8198" width="11" style="301" customWidth="1"/>
    <col min="8199" max="8199" width="11.86328125" style="301" customWidth="1"/>
    <col min="8200" max="8200" width="12.1328125" style="301" customWidth="1"/>
    <col min="8201" max="8201" width="10.59765625" style="301" customWidth="1"/>
    <col min="8202" max="8202" width="10.3984375" style="301" customWidth="1"/>
    <col min="8203" max="8203" width="11.73046875" style="301" bestFit="1" customWidth="1"/>
    <col min="8204" max="8205" width="9.1328125" style="301" bestFit="1" customWidth="1"/>
    <col min="8206" max="8211" width="10.73046875" style="301" bestFit="1" customWidth="1"/>
    <col min="8212" max="8441" width="9.1328125" style="301" customWidth="1"/>
    <col min="8442" max="8442" width="9.86328125" style="301" customWidth="1"/>
    <col min="8443" max="8443" width="3.1328125" style="301" customWidth="1"/>
    <col min="8444" max="8448" width="0.1328125" style="301"/>
    <col min="8449" max="8449" width="2.73046875" style="301" customWidth="1"/>
    <col min="8450" max="8450" width="3.1328125" style="301" customWidth="1"/>
    <col min="8451" max="8451" width="28" style="301" customWidth="1"/>
    <col min="8452" max="8452" width="10.3984375" style="301" customWidth="1"/>
    <col min="8453" max="8453" width="10.59765625" style="301" customWidth="1"/>
    <col min="8454" max="8454" width="11" style="301" customWidth="1"/>
    <col min="8455" max="8455" width="11.86328125" style="301" customWidth="1"/>
    <col min="8456" max="8456" width="12.1328125" style="301" customWidth="1"/>
    <col min="8457" max="8457" width="10.59765625" style="301" customWidth="1"/>
    <col min="8458" max="8458" width="10.3984375" style="301" customWidth="1"/>
    <col min="8459" max="8459" width="11.73046875" style="301" bestFit="1" customWidth="1"/>
    <col min="8460" max="8461" width="9.1328125" style="301" bestFit="1" customWidth="1"/>
    <col min="8462" max="8467" width="10.73046875" style="301" bestFit="1" customWidth="1"/>
    <col min="8468" max="8697" width="9.1328125" style="301" customWidth="1"/>
    <col min="8698" max="8698" width="9.86328125" style="301" customWidth="1"/>
    <col min="8699" max="8699" width="3.1328125" style="301" customWidth="1"/>
    <col min="8700" max="8704" width="0.1328125" style="301"/>
    <col min="8705" max="8705" width="2.73046875" style="301" customWidth="1"/>
    <col min="8706" max="8706" width="3.1328125" style="301" customWidth="1"/>
    <col min="8707" max="8707" width="28" style="301" customWidth="1"/>
    <col min="8708" max="8708" width="10.3984375" style="301" customWidth="1"/>
    <col min="8709" max="8709" width="10.59765625" style="301" customWidth="1"/>
    <col min="8710" max="8710" width="11" style="301" customWidth="1"/>
    <col min="8711" max="8711" width="11.86328125" style="301" customWidth="1"/>
    <col min="8712" max="8712" width="12.1328125" style="301" customWidth="1"/>
    <col min="8713" max="8713" width="10.59765625" style="301" customWidth="1"/>
    <col min="8714" max="8714" width="10.3984375" style="301" customWidth="1"/>
    <col min="8715" max="8715" width="11.73046875" style="301" bestFit="1" customWidth="1"/>
    <col min="8716" max="8717" width="9.1328125" style="301" bestFit="1" customWidth="1"/>
    <col min="8718" max="8723" width="10.73046875" style="301" bestFit="1" customWidth="1"/>
    <col min="8724" max="8953" width="9.1328125" style="301" customWidth="1"/>
    <col min="8954" max="8954" width="9.86328125" style="301" customWidth="1"/>
    <col min="8955" max="8955" width="3.1328125" style="301" customWidth="1"/>
    <col min="8956" max="8960" width="0.1328125" style="301"/>
    <col min="8961" max="8961" width="2.73046875" style="301" customWidth="1"/>
    <col min="8962" max="8962" width="3.1328125" style="301" customWidth="1"/>
    <col min="8963" max="8963" width="28" style="301" customWidth="1"/>
    <col min="8964" max="8964" width="10.3984375" style="301" customWidth="1"/>
    <col min="8965" max="8965" width="10.59765625" style="301" customWidth="1"/>
    <col min="8966" max="8966" width="11" style="301" customWidth="1"/>
    <col min="8967" max="8967" width="11.86328125" style="301" customWidth="1"/>
    <col min="8968" max="8968" width="12.1328125" style="301" customWidth="1"/>
    <col min="8969" max="8969" width="10.59765625" style="301" customWidth="1"/>
    <col min="8970" max="8970" width="10.3984375" style="301" customWidth="1"/>
    <col min="8971" max="8971" width="11.73046875" style="301" bestFit="1" customWidth="1"/>
    <col min="8972" max="8973" width="9.1328125" style="301" bestFit="1" customWidth="1"/>
    <col min="8974" max="8979" width="10.73046875" style="301" bestFit="1" customWidth="1"/>
    <col min="8980" max="9209" width="9.1328125" style="301" customWidth="1"/>
    <col min="9210" max="9210" width="9.86328125" style="301" customWidth="1"/>
    <col min="9211" max="9211" width="3.1328125" style="301" customWidth="1"/>
    <col min="9212" max="9216" width="0.1328125" style="301"/>
    <col min="9217" max="9217" width="2.73046875" style="301" customWidth="1"/>
    <col min="9218" max="9218" width="3.1328125" style="301" customWidth="1"/>
    <col min="9219" max="9219" width="28" style="301" customWidth="1"/>
    <col min="9220" max="9220" width="10.3984375" style="301" customWidth="1"/>
    <col min="9221" max="9221" width="10.59765625" style="301" customWidth="1"/>
    <col min="9222" max="9222" width="11" style="301" customWidth="1"/>
    <col min="9223" max="9223" width="11.86328125" style="301" customWidth="1"/>
    <col min="9224" max="9224" width="12.1328125" style="301" customWidth="1"/>
    <col min="9225" max="9225" width="10.59765625" style="301" customWidth="1"/>
    <col min="9226" max="9226" width="10.3984375" style="301" customWidth="1"/>
    <col min="9227" max="9227" width="11.73046875" style="301" bestFit="1" customWidth="1"/>
    <col min="9228" max="9229" width="9.1328125" style="301" bestFit="1" customWidth="1"/>
    <col min="9230" max="9235" width="10.73046875" style="301" bestFit="1" customWidth="1"/>
    <col min="9236" max="9465" width="9.1328125" style="301" customWidth="1"/>
    <col min="9466" max="9466" width="9.86328125" style="301" customWidth="1"/>
    <col min="9467" max="9467" width="3.1328125" style="301" customWidth="1"/>
    <col min="9468" max="9472" width="0.1328125" style="301"/>
    <col min="9473" max="9473" width="2.73046875" style="301" customWidth="1"/>
    <col min="9474" max="9474" width="3.1328125" style="301" customWidth="1"/>
    <col min="9475" max="9475" width="28" style="301" customWidth="1"/>
    <col min="9476" max="9476" width="10.3984375" style="301" customWidth="1"/>
    <col min="9477" max="9477" width="10.59765625" style="301" customWidth="1"/>
    <col min="9478" max="9478" width="11" style="301" customWidth="1"/>
    <col min="9479" max="9479" width="11.86328125" style="301" customWidth="1"/>
    <col min="9480" max="9480" width="12.1328125" style="301" customWidth="1"/>
    <col min="9481" max="9481" width="10.59765625" style="301" customWidth="1"/>
    <col min="9482" max="9482" width="10.3984375" style="301" customWidth="1"/>
    <col min="9483" max="9483" width="11.73046875" style="301" bestFit="1" customWidth="1"/>
    <col min="9484" max="9485" width="9.1328125" style="301" bestFit="1" customWidth="1"/>
    <col min="9486" max="9491" width="10.73046875" style="301" bestFit="1" customWidth="1"/>
    <col min="9492" max="9721" width="9.1328125" style="301" customWidth="1"/>
    <col min="9722" max="9722" width="9.86328125" style="301" customWidth="1"/>
    <col min="9723" max="9723" width="3.1328125" style="301" customWidth="1"/>
    <col min="9724" max="9728" width="0.1328125" style="301"/>
    <col min="9729" max="9729" width="2.73046875" style="301" customWidth="1"/>
    <col min="9730" max="9730" width="3.1328125" style="301" customWidth="1"/>
    <col min="9731" max="9731" width="28" style="301" customWidth="1"/>
    <col min="9732" max="9732" width="10.3984375" style="301" customWidth="1"/>
    <col min="9733" max="9733" width="10.59765625" style="301" customWidth="1"/>
    <col min="9734" max="9734" width="11" style="301" customWidth="1"/>
    <col min="9735" max="9735" width="11.86328125" style="301" customWidth="1"/>
    <col min="9736" max="9736" width="12.1328125" style="301" customWidth="1"/>
    <col min="9737" max="9737" width="10.59765625" style="301" customWidth="1"/>
    <col min="9738" max="9738" width="10.3984375" style="301" customWidth="1"/>
    <col min="9739" max="9739" width="11.73046875" style="301" bestFit="1" customWidth="1"/>
    <col min="9740" max="9741" width="9.1328125" style="301" bestFit="1" customWidth="1"/>
    <col min="9742" max="9747" width="10.73046875" style="301" bestFit="1" customWidth="1"/>
    <col min="9748" max="9977" width="9.1328125" style="301" customWidth="1"/>
    <col min="9978" max="9978" width="9.86328125" style="301" customWidth="1"/>
    <col min="9979" max="9979" width="3.1328125" style="301" customWidth="1"/>
    <col min="9980" max="9984" width="0.1328125" style="301"/>
    <col min="9985" max="9985" width="2.73046875" style="301" customWidth="1"/>
    <col min="9986" max="9986" width="3.1328125" style="301" customWidth="1"/>
    <col min="9987" max="9987" width="28" style="301" customWidth="1"/>
    <col min="9988" max="9988" width="10.3984375" style="301" customWidth="1"/>
    <col min="9989" max="9989" width="10.59765625" style="301" customWidth="1"/>
    <col min="9990" max="9990" width="11" style="301" customWidth="1"/>
    <col min="9991" max="9991" width="11.86328125" style="301" customWidth="1"/>
    <col min="9992" max="9992" width="12.1328125" style="301" customWidth="1"/>
    <col min="9993" max="9993" width="10.59765625" style="301" customWidth="1"/>
    <col min="9994" max="9994" width="10.3984375" style="301" customWidth="1"/>
    <col min="9995" max="9995" width="11.73046875" style="301" bestFit="1" customWidth="1"/>
    <col min="9996" max="9997" width="9.1328125" style="301" bestFit="1" customWidth="1"/>
    <col min="9998" max="10003" width="10.73046875" style="301" bestFit="1" customWidth="1"/>
    <col min="10004" max="10233" width="9.1328125" style="301" customWidth="1"/>
    <col min="10234" max="10234" width="9.86328125" style="301" customWidth="1"/>
    <col min="10235" max="10235" width="3.1328125" style="301" customWidth="1"/>
    <col min="10236" max="10240" width="0.1328125" style="301"/>
    <col min="10241" max="10241" width="2.73046875" style="301" customWidth="1"/>
    <col min="10242" max="10242" width="3.1328125" style="301" customWidth="1"/>
    <col min="10243" max="10243" width="28" style="301" customWidth="1"/>
    <col min="10244" max="10244" width="10.3984375" style="301" customWidth="1"/>
    <col min="10245" max="10245" width="10.59765625" style="301" customWidth="1"/>
    <col min="10246" max="10246" width="11" style="301" customWidth="1"/>
    <col min="10247" max="10247" width="11.86328125" style="301" customWidth="1"/>
    <col min="10248" max="10248" width="12.1328125" style="301" customWidth="1"/>
    <col min="10249" max="10249" width="10.59765625" style="301" customWidth="1"/>
    <col min="10250" max="10250" width="10.3984375" style="301" customWidth="1"/>
    <col min="10251" max="10251" width="11.73046875" style="301" bestFit="1" customWidth="1"/>
    <col min="10252" max="10253" width="9.1328125" style="301" bestFit="1" customWidth="1"/>
    <col min="10254" max="10259" width="10.73046875" style="301" bestFit="1" customWidth="1"/>
    <col min="10260" max="10489" width="9.1328125" style="301" customWidth="1"/>
    <col min="10490" max="10490" width="9.86328125" style="301" customWidth="1"/>
    <col min="10491" max="10491" width="3.1328125" style="301" customWidth="1"/>
    <col min="10492" max="10496" width="0.1328125" style="301"/>
    <col min="10497" max="10497" width="2.73046875" style="301" customWidth="1"/>
    <col min="10498" max="10498" width="3.1328125" style="301" customWidth="1"/>
    <col min="10499" max="10499" width="28" style="301" customWidth="1"/>
    <col min="10500" max="10500" width="10.3984375" style="301" customWidth="1"/>
    <col min="10501" max="10501" width="10.59765625" style="301" customWidth="1"/>
    <col min="10502" max="10502" width="11" style="301" customWidth="1"/>
    <col min="10503" max="10503" width="11.86328125" style="301" customWidth="1"/>
    <col min="10504" max="10504" width="12.1328125" style="301" customWidth="1"/>
    <col min="10505" max="10505" width="10.59765625" style="301" customWidth="1"/>
    <col min="10506" max="10506" width="10.3984375" style="301" customWidth="1"/>
    <col min="10507" max="10507" width="11.73046875" style="301" bestFit="1" customWidth="1"/>
    <col min="10508" max="10509" width="9.1328125" style="301" bestFit="1" customWidth="1"/>
    <col min="10510" max="10515" width="10.73046875" style="301" bestFit="1" customWidth="1"/>
    <col min="10516" max="10745" width="9.1328125" style="301" customWidth="1"/>
    <col min="10746" max="10746" width="9.86328125" style="301" customWidth="1"/>
    <col min="10747" max="10747" width="3.1328125" style="301" customWidth="1"/>
    <col min="10748" max="10752" width="0.1328125" style="301"/>
    <col min="10753" max="10753" width="2.73046875" style="301" customWidth="1"/>
    <col min="10754" max="10754" width="3.1328125" style="301" customWidth="1"/>
    <col min="10755" max="10755" width="28" style="301" customWidth="1"/>
    <col min="10756" max="10756" width="10.3984375" style="301" customWidth="1"/>
    <col min="10757" max="10757" width="10.59765625" style="301" customWidth="1"/>
    <col min="10758" max="10758" width="11" style="301" customWidth="1"/>
    <col min="10759" max="10759" width="11.86328125" style="301" customWidth="1"/>
    <col min="10760" max="10760" width="12.1328125" style="301" customWidth="1"/>
    <col min="10761" max="10761" width="10.59765625" style="301" customWidth="1"/>
    <col min="10762" max="10762" width="10.3984375" style="301" customWidth="1"/>
    <col min="10763" max="10763" width="11.73046875" style="301" bestFit="1" customWidth="1"/>
    <col min="10764" max="10765" width="9.1328125" style="301" bestFit="1" customWidth="1"/>
    <col min="10766" max="10771" width="10.73046875" style="301" bestFit="1" customWidth="1"/>
    <col min="10772" max="11001" width="9.1328125" style="301" customWidth="1"/>
    <col min="11002" max="11002" width="9.86328125" style="301" customWidth="1"/>
    <col min="11003" max="11003" width="3.1328125" style="301" customWidth="1"/>
    <col min="11004" max="11008" width="0.1328125" style="301"/>
    <col min="11009" max="11009" width="2.73046875" style="301" customWidth="1"/>
    <col min="11010" max="11010" width="3.1328125" style="301" customWidth="1"/>
    <col min="11011" max="11011" width="28" style="301" customWidth="1"/>
    <col min="11012" max="11012" width="10.3984375" style="301" customWidth="1"/>
    <col min="11013" max="11013" width="10.59765625" style="301" customWidth="1"/>
    <col min="11014" max="11014" width="11" style="301" customWidth="1"/>
    <col min="11015" max="11015" width="11.86328125" style="301" customWidth="1"/>
    <col min="11016" max="11016" width="12.1328125" style="301" customWidth="1"/>
    <col min="11017" max="11017" width="10.59765625" style="301" customWidth="1"/>
    <col min="11018" max="11018" width="10.3984375" style="301" customWidth="1"/>
    <col min="11019" max="11019" width="11.73046875" style="301" bestFit="1" customWidth="1"/>
    <col min="11020" max="11021" width="9.1328125" style="301" bestFit="1" customWidth="1"/>
    <col min="11022" max="11027" width="10.73046875" style="301" bestFit="1" customWidth="1"/>
    <col min="11028" max="11257" width="9.1328125" style="301" customWidth="1"/>
    <col min="11258" max="11258" width="9.86328125" style="301" customWidth="1"/>
    <col min="11259" max="11259" width="3.1328125" style="301" customWidth="1"/>
    <col min="11260" max="11264" width="0.1328125" style="301"/>
    <col min="11265" max="11265" width="2.73046875" style="301" customWidth="1"/>
    <col min="11266" max="11266" width="3.1328125" style="301" customWidth="1"/>
    <col min="11267" max="11267" width="28" style="301" customWidth="1"/>
    <col min="11268" max="11268" width="10.3984375" style="301" customWidth="1"/>
    <col min="11269" max="11269" width="10.59765625" style="301" customWidth="1"/>
    <col min="11270" max="11270" width="11" style="301" customWidth="1"/>
    <col min="11271" max="11271" width="11.86328125" style="301" customWidth="1"/>
    <col min="11272" max="11272" width="12.1328125" style="301" customWidth="1"/>
    <col min="11273" max="11273" width="10.59765625" style="301" customWidth="1"/>
    <col min="11274" max="11274" width="10.3984375" style="301" customWidth="1"/>
    <col min="11275" max="11275" width="11.73046875" style="301" bestFit="1" customWidth="1"/>
    <col min="11276" max="11277" width="9.1328125" style="301" bestFit="1" customWidth="1"/>
    <col min="11278" max="11283" width="10.73046875" style="301" bestFit="1" customWidth="1"/>
    <col min="11284" max="11513" width="9.1328125" style="301" customWidth="1"/>
    <col min="11514" max="11514" width="9.86328125" style="301" customWidth="1"/>
    <col min="11515" max="11515" width="3.1328125" style="301" customWidth="1"/>
    <col min="11516" max="11520" width="0.1328125" style="301"/>
    <col min="11521" max="11521" width="2.73046875" style="301" customWidth="1"/>
    <col min="11522" max="11522" width="3.1328125" style="301" customWidth="1"/>
    <col min="11523" max="11523" width="28" style="301" customWidth="1"/>
    <col min="11524" max="11524" width="10.3984375" style="301" customWidth="1"/>
    <col min="11525" max="11525" width="10.59765625" style="301" customWidth="1"/>
    <col min="11526" max="11526" width="11" style="301" customWidth="1"/>
    <col min="11527" max="11527" width="11.86328125" style="301" customWidth="1"/>
    <col min="11528" max="11528" width="12.1328125" style="301" customWidth="1"/>
    <col min="11529" max="11529" width="10.59765625" style="301" customWidth="1"/>
    <col min="11530" max="11530" width="10.3984375" style="301" customWidth="1"/>
    <col min="11531" max="11531" width="11.73046875" style="301" bestFit="1" customWidth="1"/>
    <col min="11532" max="11533" width="9.1328125" style="301" bestFit="1" customWidth="1"/>
    <col min="11534" max="11539" width="10.73046875" style="301" bestFit="1" customWidth="1"/>
    <col min="11540" max="11769" width="9.1328125" style="301" customWidth="1"/>
    <col min="11770" max="11770" width="9.86328125" style="301" customWidth="1"/>
    <col min="11771" max="11771" width="3.1328125" style="301" customWidth="1"/>
    <col min="11772" max="11776" width="0.1328125" style="301"/>
    <col min="11777" max="11777" width="2.73046875" style="301" customWidth="1"/>
    <col min="11778" max="11778" width="3.1328125" style="301" customWidth="1"/>
    <col min="11779" max="11779" width="28" style="301" customWidth="1"/>
    <col min="11780" max="11780" width="10.3984375" style="301" customWidth="1"/>
    <col min="11781" max="11781" width="10.59765625" style="301" customWidth="1"/>
    <col min="11782" max="11782" width="11" style="301" customWidth="1"/>
    <col min="11783" max="11783" width="11.86328125" style="301" customWidth="1"/>
    <col min="11784" max="11784" width="12.1328125" style="301" customWidth="1"/>
    <col min="11785" max="11785" width="10.59765625" style="301" customWidth="1"/>
    <col min="11786" max="11786" width="10.3984375" style="301" customWidth="1"/>
    <col min="11787" max="11787" width="11.73046875" style="301" bestFit="1" customWidth="1"/>
    <col min="11788" max="11789" width="9.1328125" style="301" bestFit="1" customWidth="1"/>
    <col min="11790" max="11795" width="10.73046875" style="301" bestFit="1" customWidth="1"/>
    <col min="11796" max="12025" width="9.1328125" style="301" customWidth="1"/>
    <col min="12026" max="12026" width="9.86328125" style="301" customWidth="1"/>
    <col min="12027" max="12027" width="3.1328125" style="301" customWidth="1"/>
    <col min="12028" max="12032" width="0.1328125" style="301"/>
    <col min="12033" max="12033" width="2.73046875" style="301" customWidth="1"/>
    <col min="12034" max="12034" width="3.1328125" style="301" customWidth="1"/>
    <col min="12035" max="12035" width="28" style="301" customWidth="1"/>
    <col min="12036" max="12036" width="10.3984375" style="301" customWidth="1"/>
    <col min="12037" max="12037" width="10.59765625" style="301" customWidth="1"/>
    <col min="12038" max="12038" width="11" style="301" customWidth="1"/>
    <col min="12039" max="12039" width="11.86328125" style="301" customWidth="1"/>
    <col min="12040" max="12040" width="12.1328125" style="301" customWidth="1"/>
    <col min="12041" max="12041" width="10.59765625" style="301" customWidth="1"/>
    <col min="12042" max="12042" width="10.3984375" style="301" customWidth="1"/>
    <col min="12043" max="12043" width="11.73046875" style="301" bestFit="1" customWidth="1"/>
    <col min="12044" max="12045" width="9.1328125" style="301" bestFit="1" customWidth="1"/>
    <col min="12046" max="12051" width="10.73046875" style="301" bestFit="1" customWidth="1"/>
    <col min="12052" max="12281" width="9.1328125" style="301" customWidth="1"/>
    <col min="12282" max="12282" width="9.86328125" style="301" customWidth="1"/>
    <col min="12283" max="12283" width="3.1328125" style="301" customWidth="1"/>
    <col min="12284" max="12288" width="0.1328125" style="301"/>
    <col min="12289" max="12289" width="2.73046875" style="301" customWidth="1"/>
    <col min="12290" max="12290" width="3.1328125" style="301" customWidth="1"/>
    <col min="12291" max="12291" width="28" style="301" customWidth="1"/>
    <col min="12292" max="12292" width="10.3984375" style="301" customWidth="1"/>
    <col min="12293" max="12293" width="10.59765625" style="301" customWidth="1"/>
    <col min="12294" max="12294" width="11" style="301" customWidth="1"/>
    <col min="12295" max="12295" width="11.86328125" style="301" customWidth="1"/>
    <col min="12296" max="12296" width="12.1328125" style="301" customWidth="1"/>
    <col min="12297" max="12297" width="10.59765625" style="301" customWidth="1"/>
    <col min="12298" max="12298" width="10.3984375" style="301" customWidth="1"/>
    <col min="12299" max="12299" width="11.73046875" style="301" bestFit="1" customWidth="1"/>
    <col min="12300" max="12301" width="9.1328125" style="301" bestFit="1" customWidth="1"/>
    <col min="12302" max="12307" width="10.73046875" style="301" bestFit="1" customWidth="1"/>
    <col min="12308" max="12537" width="9.1328125" style="301" customWidth="1"/>
    <col min="12538" max="12538" width="9.86328125" style="301" customWidth="1"/>
    <col min="12539" max="12539" width="3.1328125" style="301" customWidth="1"/>
    <col min="12540" max="12544" width="0.1328125" style="301"/>
    <col min="12545" max="12545" width="2.73046875" style="301" customWidth="1"/>
    <col min="12546" max="12546" width="3.1328125" style="301" customWidth="1"/>
    <col min="12547" max="12547" width="28" style="301" customWidth="1"/>
    <col min="12548" max="12548" width="10.3984375" style="301" customWidth="1"/>
    <col min="12549" max="12549" width="10.59765625" style="301" customWidth="1"/>
    <col min="12550" max="12550" width="11" style="301" customWidth="1"/>
    <col min="12551" max="12551" width="11.86328125" style="301" customWidth="1"/>
    <col min="12552" max="12552" width="12.1328125" style="301" customWidth="1"/>
    <col min="12553" max="12553" width="10.59765625" style="301" customWidth="1"/>
    <col min="12554" max="12554" width="10.3984375" style="301" customWidth="1"/>
    <col min="12555" max="12555" width="11.73046875" style="301" bestFit="1" customWidth="1"/>
    <col min="12556" max="12557" width="9.1328125" style="301" bestFit="1" customWidth="1"/>
    <col min="12558" max="12563" width="10.73046875" style="301" bestFit="1" customWidth="1"/>
    <col min="12564" max="12793" width="9.1328125" style="301" customWidth="1"/>
    <col min="12794" max="12794" width="9.86328125" style="301" customWidth="1"/>
    <col min="12795" max="12795" width="3.1328125" style="301" customWidth="1"/>
    <col min="12796" max="12800" width="0.1328125" style="301"/>
    <col min="12801" max="12801" width="2.73046875" style="301" customWidth="1"/>
    <col min="12802" max="12802" width="3.1328125" style="301" customWidth="1"/>
    <col min="12803" max="12803" width="28" style="301" customWidth="1"/>
    <col min="12804" max="12804" width="10.3984375" style="301" customWidth="1"/>
    <col min="12805" max="12805" width="10.59765625" style="301" customWidth="1"/>
    <col min="12806" max="12806" width="11" style="301" customWidth="1"/>
    <col min="12807" max="12807" width="11.86328125" style="301" customWidth="1"/>
    <col min="12808" max="12808" width="12.1328125" style="301" customWidth="1"/>
    <col min="12809" max="12809" width="10.59765625" style="301" customWidth="1"/>
    <col min="12810" max="12810" width="10.3984375" style="301" customWidth="1"/>
    <col min="12811" max="12811" width="11.73046875" style="301" bestFit="1" customWidth="1"/>
    <col min="12812" max="12813" width="9.1328125" style="301" bestFit="1" customWidth="1"/>
    <col min="12814" max="12819" width="10.73046875" style="301" bestFit="1" customWidth="1"/>
    <col min="12820" max="13049" width="9.1328125" style="301" customWidth="1"/>
    <col min="13050" max="13050" width="9.86328125" style="301" customWidth="1"/>
    <col min="13051" max="13051" width="3.1328125" style="301" customWidth="1"/>
    <col min="13052" max="13056" width="0.1328125" style="301"/>
    <col min="13057" max="13057" width="2.73046875" style="301" customWidth="1"/>
    <col min="13058" max="13058" width="3.1328125" style="301" customWidth="1"/>
    <col min="13059" max="13059" width="28" style="301" customWidth="1"/>
    <col min="13060" max="13060" width="10.3984375" style="301" customWidth="1"/>
    <col min="13061" max="13061" width="10.59765625" style="301" customWidth="1"/>
    <col min="13062" max="13062" width="11" style="301" customWidth="1"/>
    <col min="13063" max="13063" width="11.86328125" style="301" customWidth="1"/>
    <col min="13064" max="13064" width="12.1328125" style="301" customWidth="1"/>
    <col min="13065" max="13065" width="10.59765625" style="301" customWidth="1"/>
    <col min="13066" max="13066" width="10.3984375" style="301" customWidth="1"/>
    <col min="13067" max="13067" width="11.73046875" style="301" bestFit="1" customWidth="1"/>
    <col min="13068" max="13069" width="9.1328125" style="301" bestFit="1" customWidth="1"/>
    <col min="13070" max="13075" width="10.73046875" style="301" bestFit="1" customWidth="1"/>
    <col min="13076" max="13305" width="9.1328125" style="301" customWidth="1"/>
    <col min="13306" max="13306" width="9.86328125" style="301" customWidth="1"/>
    <col min="13307" max="13307" width="3.1328125" style="301" customWidth="1"/>
    <col min="13308" max="13312" width="0.1328125" style="301"/>
    <col min="13313" max="13313" width="2.73046875" style="301" customWidth="1"/>
    <col min="13314" max="13314" width="3.1328125" style="301" customWidth="1"/>
    <col min="13315" max="13315" width="28" style="301" customWidth="1"/>
    <col min="13316" max="13316" width="10.3984375" style="301" customWidth="1"/>
    <col min="13317" max="13317" width="10.59765625" style="301" customWidth="1"/>
    <col min="13318" max="13318" width="11" style="301" customWidth="1"/>
    <col min="13319" max="13319" width="11.86328125" style="301" customWidth="1"/>
    <col min="13320" max="13320" width="12.1328125" style="301" customWidth="1"/>
    <col min="13321" max="13321" width="10.59765625" style="301" customWidth="1"/>
    <col min="13322" max="13322" width="10.3984375" style="301" customWidth="1"/>
    <col min="13323" max="13323" width="11.73046875" style="301" bestFit="1" customWidth="1"/>
    <col min="13324" max="13325" width="9.1328125" style="301" bestFit="1" customWidth="1"/>
    <col min="13326" max="13331" width="10.73046875" style="301" bestFit="1" customWidth="1"/>
    <col min="13332" max="13561" width="9.1328125" style="301" customWidth="1"/>
    <col min="13562" max="13562" width="9.86328125" style="301" customWidth="1"/>
    <col min="13563" max="13563" width="3.1328125" style="301" customWidth="1"/>
    <col min="13564" max="13568" width="0.1328125" style="301"/>
    <col min="13569" max="13569" width="2.73046875" style="301" customWidth="1"/>
    <col min="13570" max="13570" width="3.1328125" style="301" customWidth="1"/>
    <col min="13571" max="13571" width="28" style="301" customWidth="1"/>
    <col min="13572" max="13572" width="10.3984375" style="301" customWidth="1"/>
    <col min="13573" max="13573" width="10.59765625" style="301" customWidth="1"/>
    <col min="13574" max="13574" width="11" style="301" customWidth="1"/>
    <col min="13575" max="13575" width="11.86328125" style="301" customWidth="1"/>
    <col min="13576" max="13576" width="12.1328125" style="301" customWidth="1"/>
    <col min="13577" max="13577" width="10.59765625" style="301" customWidth="1"/>
    <col min="13578" max="13578" width="10.3984375" style="301" customWidth="1"/>
    <col min="13579" max="13579" width="11.73046875" style="301" bestFit="1" customWidth="1"/>
    <col min="13580" max="13581" width="9.1328125" style="301" bestFit="1" customWidth="1"/>
    <col min="13582" max="13587" width="10.73046875" style="301" bestFit="1" customWidth="1"/>
    <col min="13588" max="13817" width="9.1328125" style="301" customWidth="1"/>
    <col min="13818" max="13818" width="9.86328125" style="301" customWidth="1"/>
    <col min="13819" max="13819" width="3.1328125" style="301" customWidth="1"/>
    <col min="13820" max="13824" width="0.1328125" style="301"/>
    <col min="13825" max="13825" width="2.73046875" style="301" customWidth="1"/>
    <col min="13826" max="13826" width="3.1328125" style="301" customWidth="1"/>
    <col min="13827" max="13827" width="28" style="301" customWidth="1"/>
    <col min="13828" max="13828" width="10.3984375" style="301" customWidth="1"/>
    <col min="13829" max="13829" width="10.59765625" style="301" customWidth="1"/>
    <col min="13830" max="13830" width="11" style="301" customWidth="1"/>
    <col min="13831" max="13831" width="11.86328125" style="301" customWidth="1"/>
    <col min="13832" max="13832" width="12.1328125" style="301" customWidth="1"/>
    <col min="13833" max="13833" width="10.59765625" style="301" customWidth="1"/>
    <col min="13834" max="13834" width="10.3984375" style="301" customWidth="1"/>
    <col min="13835" max="13835" width="11.73046875" style="301" bestFit="1" customWidth="1"/>
    <col min="13836" max="13837" width="9.1328125" style="301" bestFit="1" customWidth="1"/>
    <col min="13838" max="13843" width="10.73046875" style="301" bestFit="1" customWidth="1"/>
    <col min="13844" max="14073" width="9.1328125" style="301" customWidth="1"/>
    <col min="14074" max="14074" width="9.86328125" style="301" customWidth="1"/>
    <col min="14075" max="14075" width="3.1328125" style="301" customWidth="1"/>
    <col min="14076" max="14080" width="0.1328125" style="301"/>
    <col min="14081" max="14081" width="2.73046875" style="301" customWidth="1"/>
    <col min="14082" max="14082" width="3.1328125" style="301" customWidth="1"/>
    <col min="14083" max="14083" width="28" style="301" customWidth="1"/>
    <col min="14084" max="14084" width="10.3984375" style="301" customWidth="1"/>
    <col min="14085" max="14085" width="10.59765625" style="301" customWidth="1"/>
    <col min="14086" max="14086" width="11" style="301" customWidth="1"/>
    <col min="14087" max="14087" width="11.86328125" style="301" customWidth="1"/>
    <col min="14088" max="14088" width="12.1328125" style="301" customWidth="1"/>
    <col min="14089" max="14089" width="10.59765625" style="301" customWidth="1"/>
    <col min="14090" max="14090" width="10.3984375" style="301" customWidth="1"/>
    <col min="14091" max="14091" width="11.73046875" style="301" bestFit="1" customWidth="1"/>
    <col min="14092" max="14093" width="9.1328125" style="301" bestFit="1" customWidth="1"/>
    <col min="14094" max="14099" width="10.73046875" style="301" bestFit="1" customWidth="1"/>
    <col min="14100" max="14329" width="9.1328125" style="301" customWidth="1"/>
    <col min="14330" max="14330" width="9.86328125" style="301" customWidth="1"/>
    <col min="14331" max="14331" width="3.1328125" style="301" customWidth="1"/>
    <col min="14332" max="14336" width="0.1328125" style="301"/>
    <col min="14337" max="14337" width="2.73046875" style="301" customWidth="1"/>
    <col min="14338" max="14338" width="3.1328125" style="301" customWidth="1"/>
    <col min="14339" max="14339" width="28" style="301" customWidth="1"/>
    <col min="14340" max="14340" width="10.3984375" style="301" customWidth="1"/>
    <col min="14341" max="14341" width="10.59765625" style="301" customWidth="1"/>
    <col min="14342" max="14342" width="11" style="301" customWidth="1"/>
    <col min="14343" max="14343" width="11.86328125" style="301" customWidth="1"/>
    <col min="14344" max="14344" width="12.1328125" style="301" customWidth="1"/>
    <col min="14345" max="14345" width="10.59765625" style="301" customWidth="1"/>
    <col min="14346" max="14346" width="10.3984375" style="301" customWidth="1"/>
    <col min="14347" max="14347" width="11.73046875" style="301" bestFit="1" customWidth="1"/>
    <col min="14348" max="14349" width="9.1328125" style="301" bestFit="1" customWidth="1"/>
    <col min="14350" max="14355" width="10.73046875" style="301" bestFit="1" customWidth="1"/>
    <col min="14356" max="14585" width="9.1328125" style="301" customWidth="1"/>
    <col min="14586" max="14586" width="9.86328125" style="301" customWidth="1"/>
    <col min="14587" max="14587" width="3.1328125" style="301" customWidth="1"/>
    <col min="14588" max="14592" width="0.1328125" style="301"/>
    <col min="14593" max="14593" width="2.73046875" style="301" customWidth="1"/>
    <col min="14594" max="14594" width="3.1328125" style="301" customWidth="1"/>
    <col min="14595" max="14595" width="28" style="301" customWidth="1"/>
    <col min="14596" max="14596" width="10.3984375" style="301" customWidth="1"/>
    <col min="14597" max="14597" width="10.59765625" style="301" customWidth="1"/>
    <col min="14598" max="14598" width="11" style="301" customWidth="1"/>
    <col min="14599" max="14599" width="11.86328125" style="301" customWidth="1"/>
    <col min="14600" max="14600" width="12.1328125" style="301" customWidth="1"/>
    <col min="14601" max="14601" width="10.59765625" style="301" customWidth="1"/>
    <col min="14602" max="14602" width="10.3984375" style="301" customWidth="1"/>
    <col min="14603" max="14603" width="11.73046875" style="301" bestFit="1" customWidth="1"/>
    <col min="14604" max="14605" width="9.1328125" style="301" bestFit="1" customWidth="1"/>
    <col min="14606" max="14611" width="10.73046875" style="301" bestFit="1" customWidth="1"/>
    <col min="14612" max="14841" width="9.1328125" style="301" customWidth="1"/>
    <col min="14842" max="14842" width="9.86328125" style="301" customWidth="1"/>
    <col min="14843" max="14843" width="3.1328125" style="301" customWidth="1"/>
    <col min="14844" max="14848" width="0.1328125" style="301"/>
    <col min="14849" max="14849" width="2.73046875" style="301" customWidth="1"/>
    <col min="14850" max="14850" width="3.1328125" style="301" customWidth="1"/>
    <col min="14851" max="14851" width="28" style="301" customWidth="1"/>
    <col min="14852" max="14852" width="10.3984375" style="301" customWidth="1"/>
    <col min="14853" max="14853" width="10.59765625" style="301" customWidth="1"/>
    <col min="14854" max="14854" width="11" style="301" customWidth="1"/>
    <col min="14855" max="14855" width="11.86328125" style="301" customWidth="1"/>
    <col min="14856" max="14856" width="12.1328125" style="301" customWidth="1"/>
    <col min="14857" max="14857" width="10.59765625" style="301" customWidth="1"/>
    <col min="14858" max="14858" width="10.3984375" style="301" customWidth="1"/>
    <col min="14859" max="14859" width="11.73046875" style="301" bestFit="1" customWidth="1"/>
    <col min="14860" max="14861" width="9.1328125" style="301" bestFit="1" customWidth="1"/>
    <col min="14862" max="14867" width="10.73046875" style="301" bestFit="1" customWidth="1"/>
    <col min="14868" max="15097" width="9.1328125" style="301" customWidth="1"/>
    <col min="15098" max="15098" width="9.86328125" style="301" customWidth="1"/>
    <col min="15099" max="15099" width="3.1328125" style="301" customWidth="1"/>
    <col min="15100" max="15104" width="0.1328125" style="301"/>
    <col min="15105" max="15105" width="2.73046875" style="301" customWidth="1"/>
    <col min="15106" max="15106" width="3.1328125" style="301" customWidth="1"/>
    <col min="15107" max="15107" width="28" style="301" customWidth="1"/>
    <col min="15108" max="15108" width="10.3984375" style="301" customWidth="1"/>
    <col min="15109" max="15109" width="10.59765625" style="301" customWidth="1"/>
    <col min="15110" max="15110" width="11" style="301" customWidth="1"/>
    <col min="15111" max="15111" width="11.86328125" style="301" customWidth="1"/>
    <col min="15112" max="15112" width="12.1328125" style="301" customWidth="1"/>
    <col min="15113" max="15113" width="10.59765625" style="301" customWidth="1"/>
    <col min="15114" max="15114" width="10.3984375" style="301" customWidth="1"/>
    <col min="15115" max="15115" width="11.73046875" style="301" bestFit="1" customWidth="1"/>
    <col min="15116" max="15117" width="9.1328125" style="301" bestFit="1" customWidth="1"/>
    <col min="15118" max="15123" width="10.73046875" style="301" bestFit="1" customWidth="1"/>
    <col min="15124" max="15353" width="9.1328125" style="301" customWidth="1"/>
    <col min="15354" max="15354" width="9.86328125" style="301" customWidth="1"/>
    <col min="15355" max="15355" width="3.1328125" style="301" customWidth="1"/>
    <col min="15356" max="15360" width="0.1328125" style="301"/>
    <col min="15361" max="15361" width="2.73046875" style="301" customWidth="1"/>
    <col min="15362" max="15362" width="3.1328125" style="301" customWidth="1"/>
    <col min="15363" max="15363" width="28" style="301" customWidth="1"/>
    <col min="15364" max="15364" width="10.3984375" style="301" customWidth="1"/>
    <col min="15365" max="15365" width="10.59765625" style="301" customWidth="1"/>
    <col min="15366" max="15366" width="11" style="301" customWidth="1"/>
    <col min="15367" max="15367" width="11.86328125" style="301" customWidth="1"/>
    <col min="15368" max="15368" width="12.1328125" style="301" customWidth="1"/>
    <col min="15369" max="15369" width="10.59765625" style="301" customWidth="1"/>
    <col min="15370" max="15370" width="10.3984375" style="301" customWidth="1"/>
    <col min="15371" max="15371" width="11.73046875" style="301" bestFit="1" customWidth="1"/>
    <col min="15372" max="15373" width="9.1328125" style="301" bestFit="1" customWidth="1"/>
    <col min="15374" max="15379" width="10.73046875" style="301" bestFit="1" customWidth="1"/>
    <col min="15380" max="15609" width="9.1328125" style="301" customWidth="1"/>
    <col min="15610" max="15610" width="9.86328125" style="301" customWidth="1"/>
    <col min="15611" max="15611" width="3.1328125" style="301" customWidth="1"/>
    <col min="15612" max="15616" width="0.1328125" style="301"/>
    <col min="15617" max="15617" width="2.73046875" style="301" customWidth="1"/>
    <col min="15618" max="15618" width="3.1328125" style="301" customWidth="1"/>
    <col min="15619" max="15619" width="28" style="301" customWidth="1"/>
    <col min="15620" max="15620" width="10.3984375" style="301" customWidth="1"/>
    <col min="15621" max="15621" width="10.59765625" style="301" customWidth="1"/>
    <col min="15622" max="15622" width="11" style="301" customWidth="1"/>
    <col min="15623" max="15623" width="11.86328125" style="301" customWidth="1"/>
    <col min="15624" max="15624" width="12.1328125" style="301" customWidth="1"/>
    <col min="15625" max="15625" width="10.59765625" style="301" customWidth="1"/>
    <col min="15626" max="15626" width="10.3984375" style="301" customWidth="1"/>
    <col min="15627" max="15627" width="11.73046875" style="301" bestFit="1" customWidth="1"/>
    <col min="15628" max="15629" width="9.1328125" style="301" bestFit="1" customWidth="1"/>
    <col min="15630" max="15635" width="10.73046875" style="301" bestFit="1" customWidth="1"/>
    <col min="15636" max="15865" width="9.1328125" style="301" customWidth="1"/>
    <col min="15866" max="15866" width="9.86328125" style="301" customWidth="1"/>
    <col min="15867" max="15867" width="3.1328125" style="301" customWidth="1"/>
    <col min="15868" max="15872" width="0.1328125" style="301"/>
    <col min="15873" max="15873" width="2.73046875" style="301" customWidth="1"/>
    <col min="15874" max="15874" width="3.1328125" style="301" customWidth="1"/>
    <col min="15875" max="15875" width="28" style="301" customWidth="1"/>
    <col min="15876" max="15876" width="10.3984375" style="301" customWidth="1"/>
    <col min="15877" max="15877" width="10.59765625" style="301" customWidth="1"/>
    <col min="15878" max="15878" width="11" style="301" customWidth="1"/>
    <col min="15879" max="15879" width="11.86328125" style="301" customWidth="1"/>
    <col min="15880" max="15880" width="12.1328125" style="301" customWidth="1"/>
    <col min="15881" max="15881" width="10.59765625" style="301" customWidth="1"/>
    <col min="15882" max="15882" width="10.3984375" style="301" customWidth="1"/>
    <col min="15883" max="15883" width="11.73046875" style="301" bestFit="1" customWidth="1"/>
    <col min="15884" max="15885" width="9.1328125" style="301" bestFit="1" customWidth="1"/>
    <col min="15886" max="15891" width="10.73046875" style="301" bestFit="1" customWidth="1"/>
    <col min="15892" max="16121" width="9.1328125" style="301" customWidth="1"/>
    <col min="16122" max="16122" width="9.86328125" style="301" customWidth="1"/>
    <col min="16123" max="16123" width="3.1328125" style="301" customWidth="1"/>
    <col min="16124" max="16128" width="0.1328125" style="301"/>
    <col min="16129" max="16129" width="2.73046875" style="301" customWidth="1"/>
    <col min="16130" max="16130" width="3.1328125" style="301" customWidth="1"/>
    <col min="16131" max="16131" width="28" style="301" customWidth="1"/>
    <col min="16132" max="16132" width="10.3984375" style="301" customWidth="1"/>
    <col min="16133" max="16133" width="10.59765625" style="301" customWidth="1"/>
    <col min="16134" max="16134" width="11" style="301" customWidth="1"/>
    <col min="16135" max="16135" width="11.86328125" style="301" customWidth="1"/>
    <col min="16136" max="16136" width="12.1328125" style="301" customWidth="1"/>
    <col min="16137" max="16137" width="10.59765625" style="301" customWidth="1"/>
    <col min="16138" max="16138" width="10.3984375" style="301" customWidth="1"/>
    <col min="16139" max="16139" width="11.73046875" style="301" bestFit="1" customWidth="1"/>
    <col min="16140" max="16141" width="9.1328125" style="301" bestFit="1" customWidth="1"/>
    <col min="16142" max="16147" width="10.73046875" style="301" bestFit="1" customWidth="1"/>
    <col min="16148" max="16377" width="9.1328125" style="301" customWidth="1"/>
    <col min="16378" max="16378" width="9.86328125" style="301" customWidth="1"/>
    <col min="16379" max="16379" width="3.1328125" style="301" customWidth="1"/>
    <col min="16380" max="16384" width="0.1328125" style="301"/>
  </cols>
  <sheetData>
    <row r="1" spans="1:15" x14ac:dyDescent="0.35">
      <c r="A1" s="300"/>
    </row>
    <row r="4" spans="1:15" x14ac:dyDescent="0.35">
      <c r="H4" s="302"/>
      <c r="I4" s="302"/>
      <c r="J4" s="302"/>
      <c r="K4" s="302"/>
      <c r="L4" s="302"/>
      <c r="M4" s="302"/>
      <c r="N4" s="302"/>
      <c r="O4" s="302"/>
    </row>
    <row r="5" spans="1:15" x14ac:dyDescent="0.35">
      <c r="H5" s="303"/>
      <c r="I5" s="304"/>
      <c r="J5" s="304"/>
      <c r="K5" s="304"/>
      <c r="L5" s="304"/>
      <c r="M5" s="304"/>
      <c r="N5" s="304"/>
      <c r="O5" s="304"/>
    </row>
    <row r="6" spans="1:15" x14ac:dyDescent="0.4">
      <c r="C6" s="148" t="s">
        <v>0</v>
      </c>
      <c r="D6" s="3"/>
    </row>
    <row r="7" spans="1:15" x14ac:dyDescent="0.4">
      <c r="C7" s="2" t="s">
        <v>1</v>
      </c>
      <c r="D7" s="3"/>
    </row>
    <row r="9" spans="1:15" ht="14.25" x14ac:dyDescent="0.35">
      <c r="B9" s="305"/>
      <c r="C9" s="305"/>
      <c r="F9" s="303"/>
      <c r="G9" s="303"/>
      <c r="H9" s="303"/>
      <c r="I9" s="303"/>
      <c r="J9" s="303"/>
      <c r="K9" s="303"/>
      <c r="L9" s="303"/>
      <c r="M9" s="303"/>
    </row>
    <row r="10" spans="1:15" ht="21" x14ac:dyDescent="0.65">
      <c r="C10" s="306" t="s">
        <v>197</v>
      </c>
      <c r="D10" s="307"/>
      <c r="E10" s="307"/>
      <c r="F10" s="307"/>
      <c r="G10" s="308" t="s">
        <v>198</v>
      </c>
      <c r="H10" s="307"/>
      <c r="I10" s="307"/>
      <c r="J10" s="307"/>
      <c r="K10" s="307"/>
      <c r="L10" s="307"/>
      <c r="M10" s="307"/>
    </row>
    <row r="11" spans="1:15" ht="16.899999999999999" x14ac:dyDescent="0.4">
      <c r="B11" s="2"/>
      <c r="C11" s="470"/>
      <c r="D11" s="470"/>
      <c r="E11" s="470"/>
      <c r="F11" s="470"/>
      <c r="G11" s="470"/>
      <c r="H11" s="470"/>
      <c r="I11" s="470"/>
      <c r="J11" s="307"/>
      <c r="K11" s="307"/>
      <c r="L11" s="307"/>
      <c r="M11" s="307"/>
    </row>
    <row r="12" spans="1:15" ht="19.5" customHeight="1" x14ac:dyDescent="0.65">
      <c r="B12" s="309"/>
      <c r="C12" s="310" t="s">
        <v>199</v>
      </c>
      <c r="D12" s="311"/>
      <c r="E12" s="311"/>
      <c r="F12" s="311"/>
      <c r="G12" s="312" t="s">
        <v>200</v>
      </c>
      <c r="H12" s="311"/>
      <c r="I12" s="311"/>
      <c r="J12" s="311"/>
      <c r="K12" s="311"/>
      <c r="L12" s="311"/>
      <c r="M12" s="311"/>
    </row>
    <row r="13" spans="1:15" x14ac:dyDescent="0.35">
      <c r="B13" s="309"/>
      <c r="C13" s="313"/>
      <c r="D13" s="313"/>
      <c r="E13" s="314"/>
      <c r="F13" s="303"/>
      <c r="G13" s="303"/>
      <c r="H13" s="303"/>
      <c r="I13" s="303"/>
      <c r="J13" s="303"/>
      <c r="K13" s="303"/>
      <c r="L13" s="303"/>
      <c r="M13" s="303"/>
    </row>
    <row r="14" spans="1:15" x14ac:dyDescent="0.4">
      <c r="B14" s="471"/>
      <c r="C14" s="471"/>
      <c r="D14" s="471"/>
      <c r="E14" s="315" t="s">
        <v>40</v>
      </c>
      <c r="F14" s="315" t="s">
        <v>135</v>
      </c>
      <c r="G14" s="315" t="s">
        <v>136</v>
      </c>
      <c r="H14" s="315" t="s">
        <v>137</v>
      </c>
      <c r="I14" s="315" t="s">
        <v>138</v>
      </c>
      <c r="J14" s="315" t="s">
        <v>139</v>
      </c>
      <c r="K14" s="315" t="s">
        <v>140</v>
      </c>
      <c r="L14" s="315">
        <v>2017</v>
      </c>
      <c r="M14" s="315">
        <v>2016</v>
      </c>
      <c r="N14" s="315"/>
    </row>
    <row r="15" spans="1:15" x14ac:dyDescent="0.35">
      <c r="B15" s="66"/>
      <c r="C15" s="67"/>
      <c r="D15" s="68"/>
      <c r="E15" s="316"/>
      <c r="F15" s="70"/>
      <c r="G15" s="316"/>
      <c r="H15" s="317"/>
      <c r="I15" s="72"/>
      <c r="J15" s="73"/>
      <c r="K15" s="318"/>
      <c r="L15" s="319"/>
      <c r="M15" s="319"/>
      <c r="N15" s="319"/>
    </row>
    <row r="16" spans="1:15" ht="15.75" x14ac:dyDescent="0.35">
      <c r="B16" s="66"/>
      <c r="C16" s="78" t="s">
        <v>103</v>
      </c>
      <c r="D16" s="68"/>
      <c r="E16" s="320"/>
      <c r="F16" s="80"/>
      <c r="G16" s="320"/>
      <c r="H16" s="317"/>
      <c r="I16" s="81"/>
      <c r="J16" s="82"/>
      <c r="K16" s="320"/>
      <c r="L16" s="321"/>
      <c r="M16" s="321"/>
      <c r="N16" s="321"/>
    </row>
    <row r="17" spans="2:14" x14ac:dyDescent="0.35">
      <c r="B17" s="66"/>
      <c r="C17" s="84"/>
      <c r="D17" s="84"/>
      <c r="E17" s="316"/>
      <c r="F17" s="70"/>
      <c r="G17" s="316"/>
      <c r="H17" s="317"/>
      <c r="I17" s="72"/>
      <c r="J17" s="73"/>
      <c r="K17" s="318"/>
      <c r="L17" s="319"/>
      <c r="M17" s="319"/>
      <c r="N17" s="319"/>
    </row>
    <row r="18" spans="2:14" x14ac:dyDescent="0.35">
      <c r="B18" s="66"/>
      <c r="C18" s="84" t="s">
        <v>201</v>
      </c>
      <c r="D18" s="84"/>
      <c r="E18" s="322">
        <v>135545407.10072604</v>
      </c>
      <c r="F18" s="322">
        <v>171192259.86000001</v>
      </c>
      <c r="G18" s="322">
        <v>3631670.34</v>
      </c>
      <c r="H18" s="322">
        <v>106728538.92803998</v>
      </c>
      <c r="I18" s="322">
        <v>42106840.83196</v>
      </c>
      <c r="J18" s="322">
        <v>94841.41</v>
      </c>
      <c r="K18" s="322">
        <v>5966905.0300000003</v>
      </c>
      <c r="L18" s="323">
        <f>SUM(E18:K18)</f>
        <v>465266463.50072598</v>
      </c>
      <c r="M18" s="323">
        <v>442046073.71200001</v>
      </c>
      <c r="N18" s="319"/>
    </row>
    <row r="19" spans="2:14" x14ac:dyDescent="0.35">
      <c r="B19" s="66"/>
      <c r="C19" s="84" t="s">
        <v>202</v>
      </c>
      <c r="D19" s="84"/>
      <c r="E19" s="322">
        <v>132060968.56377193</v>
      </c>
      <c r="F19" s="322">
        <v>167180108.07914135</v>
      </c>
      <c r="G19" s="322">
        <v>3615065.3762958762</v>
      </c>
      <c r="H19" s="322">
        <v>105043827.60987823</v>
      </c>
      <c r="I19" s="322">
        <v>39989444.515063196</v>
      </c>
      <c r="J19" s="322">
        <v>156496.01541666666</v>
      </c>
      <c r="K19" s="322">
        <v>6690717.9715181617</v>
      </c>
      <c r="L19" s="323">
        <f>SUM(E19:K19)</f>
        <v>454736628.13108546</v>
      </c>
      <c r="M19" s="323">
        <v>436391422.93120039</v>
      </c>
      <c r="N19" s="321"/>
    </row>
    <row r="20" spans="2:14" x14ac:dyDescent="0.35">
      <c r="B20" s="66"/>
      <c r="C20" s="84" t="s">
        <v>203</v>
      </c>
      <c r="D20" s="84"/>
      <c r="E20" s="322">
        <v>48034803.955585063</v>
      </c>
      <c r="F20" s="322">
        <v>21148596.149675339</v>
      </c>
      <c r="G20" s="322">
        <v>1582780.3939999996</v>
      </c>
      <c r="H20" s="322">
        <v>55799378.877686657</v>
      </c>
      <c r="I20" s="322">
        <v>9523023.3778491467</v>
      </c>
      <c r="J20" s="322">
        <v>32019.11</v>
      </c>
      <c r="K20" s="322">
        <v>4852339.71</v>
      </c>
      <c r="L20" s="323">
        <f>SUM(E20:K20)</f>
        <v>140972941.57479623</v>
      </c>
      <c r="M20" s="323">
        <v>133404862.66202149</v>
      </c>
      <c r="N20" s="319"/>
    </row>
    <row r="21" spans="2:14" x14ac:dyDescent="0.4">
      <c r="B21" s="324"/>
      <c r="C21" s="84" t="s">
        <v>204</v>
      </c>
      <c r="D21" s="324"/>
      <c r="E21" s="322">
        <v>87510603.145140976</v>
      </c>
      <c r="F21" s="322">
        <v>150043663.71032467</v>
      </c>
      <c r="G21" s="322">
        <v>2048889.9460000002</v>
      </c>
      <c r="H21" s="322">
        <v>50929160.050353326</v>
      </c>
      <c r="I21" s="322">
        <v>32583817.454110853</v>
      </c>
      <c r="J21" s="322">
        <v>62822.3</v>
      </c>
      <c r="K21" s="322">
        <v>1114565.32</v>
      </c>
      <c r="L21" s="323">
        <f>SUM(E21:K21)</f>
        <v>324293521.92592984</v>
      </c>
      <c r="M21" s="323">
        <v>308641211.04997849</v>
      </c>
      <c r="N21" s="319"/>
    </row>
    <row r="22" spans="2:14" x14ac:dyDescent="0.4">
      <c r="B22" s="324"/>
      <c r="C22" s="84" t="s">
        <v>205</v>
      </c>
      <c r="D22" s="324"/>
      <c r="E22" s="322">
        <v>84274354.205215216</v>
      </c>
      <c r="F22" s="322">
        <v>155357516.09590816</v>
      </c>
      <c r="G22" s="322">
        <v>2041265.471654688</v>
      </c>
      <c r="H22" s="322">
        <v>47053272.424047865</v>
      </c>
      <c r="I22" s="322">
        <v>31098154.463496272</v>
      </c>
      <c r="J22" s="322">
        <v>65276.754583333342</v>
      </c>
      <c r="K22" s="322">
        <v>1385968.1226925885</v>
      </c>
      <c r="L22" s="323">
        <f>SUM(E22:K22)</f>
        <v>321275807.53759813</v>
      </c>
      <c r="M22" s="323">
        <v>299117694.75153697</v>
      </c>
      <c r="N22" s="319"/>
    </row>
    <row r="23" spans="2:14" x14ac:dyDescent="0.4">
      <c r="B23" s="324"/>
      <c r="C23" s="324"/>
      <c r="D23" s="324"/>
      <c r="E23" s="324"/>
      <c r="F23" s="324"/>
      <c r="G23" s="324"/>
      <c r="H23" s="324"/>
      <c r="I23" s="324"/>
      <c r="J23" s="324"/>
      <c r="K23" s="324"/>
      <c r="L23" s="325"/>
      <c r="M23" s="325"/>
      <c r="N23" s="319"/>
    </row>
    <row r="24" spans="2:14" ht="15.75" x14ac:dyDescent="0.35">
      <c r="B24" s="66"/>
      <c r="C24" s="78" t="s">
        <v>107</v>
      </c>
      <c r="D24" s="68"/>
      <c r="E24" s="320"/>
      <c r="F24" s="80"/>
      <c r="G24" s="320"/>
      <c r="H24" s="317"/>
      <c r="I24" s="81"/>
      <c r="J24" s="82"/>
      <c r="K24" s="320"/>
      <c r="L24" s="326"/>
      <c r="M24" s="326"/>
      <c r="N24" s="321"/>
    </row>
    <row r="25" spans="2:14" x14ac:dyDescent="0.35">
      <c r="B25" s="66"/>
      <c r="C25" s="84"/>
      <c r="D25" s="84"/>
      <c r="E25" s="316"/>
      <c r="F25" s="70"/>
      <c r="G25" s="316"/>
      <c r="H25" s="317"/>
      <c r="I25" s="72"/>
      <c r="J25" s="73"/>
      <c r="K25" s="318"/>
      <c r="L25" s="327"/>
      <c r="M25" s="327"/>
      <c r="N25" s="319"/>
    </row>
    <row r="26" spans="2:14" x14ac:dyDescent="0.35">
      <c r="B26" s="66"/>
      <c r="C26" s="84" t="s">
        <v>108</v>
      </c>
      <c r="D26" s="84"/>
      <c r="E26" s="328">
        <v>103965619.901509</v>
      </c>
      <c r="F26" s="328">
        <v>114413264.19800666</v>
      </c>
      <c r="G26" s="328">
        <v>903670.50328415981</v>
      </c>
      <c r="H26" s="328">
        <v>26121524.13061206</v>
      </c>
      <c r="I26" s="328">
        <v>19270791.562521834</v>
      </c>
      <c r="J26" s="328">
        <v>-119206.30196910427</v>
      </c>
      <c r="K26" s="328">
        <v>1348244.3266435659</v>
      </c>
      <c r="L26" s="323">
        <f>SUM(E26:K26)</f>
        <v>265903908.3206082</v>
      </c>
      <c r="M26" s="323">
        <v>255045616.10565227</v>
      </c>
      <c r="N26" s="319"/>
    </row>
    <row r="27" spans="2:14" x14ac:dyDescent="0.35">
      <c r="B27" s="66"/>
      <c r="C27" s="84" t="s">
        <v>110</v>
      </c>
      <c r="D27" s="84"/>
      <c r="E27" s="328">
        <v>66282282.008868285</v>
      </c>
      <c r="F27" s="328">
        <v>108034180.06800666</v>
      </c>
      <c r="G27" s="328">
        <v>659640.72968415986</v>
      </c>
      <c r="H27" s="328">
        <v>17076163.910255581</v>
      </c>
      <c r="I27" s="328">
        <v>14845984.887321826</v>
      </c>
      <c r="J27" s="328">
        <v>-21375.911969104283</v>
      </c>
      <c r="K27" s="328">
        <v>1020786.8566435662</v>
      </c>
      <c r="L27" s="323">
        <f>SUM(E27:K27)</f>
        <v>207897662.54881099</v>
      </c>
      <c r="M27" s="323">
        <v>187537621.37308544</v>
      </c>
      <c r="N27" s="319"/>
    </row>
    <row r="28" spans="2:14" x14ac:dyDescent="0.4">
      <c r="B28" s="324"/>
      <c r="C28" s="324"/>
      <c r="D28" s="324"/>
      <c r="E28" s="324"/>
      <c r="F28" s="324"/>
      <c r="G28" s="324"/>
      <c r="H28" s="324"/>
      <c r="I28" s="324"/>
      <c r="J28" s="324"/>
      <c r="K28" s="324"/>
      <c r="L28" s="325"/>
      <c r="M28" s="325"/>
      <c r="N28" s="319"/>
    </row>
    <row r="29" spans="2:14" ht="15.75" x14ac:dyDescent="0.35">
      <c r="B29" s="66"/>
      <c r="C29" s="78" t="s">
        <v>111</v>
      </c>
      <c r="D29" s="68"/>
      <c r="E29" s="320"/>
      <c r="F29" s="80"/>
      <c r="G29" s="320"/>
      <c r="H29" s="317"/>
      <c r="I29" s="81"/>
      <c r="J29" s="82"/>
      <c r="K29" s="320"/>
      <c r="L29" s="326"/>
      <c r="M29" s="326"/>
      <c r="N29" s="321"/>
    </row>
    <row r="30" spans="2:14" x14ac:dyDescent="0.35">
      <c r="B30" s="66"/>
      <c r="C30" s="84"/>
      <c r="D30" s="84"/>
      <c r="E30" s="316"/>
      <c r="F30" s="70"/>
      <c r="G30" s="316"/>
      <c r="H30" s="317"/>
      <c r="I30" s="72"/>
      <c r="J30" s="73"/>
      <c r="K30" s="318"/>
      <c r="L30" s="327"/>
      <c r="M30" s="327"/>
      <c r="N30" s="319"/>
    </row>
    <row r="31" spans="2:14" x14ac:dyDescent="0.35">
      <c r="B31" s="66"/>
      <c r="C31" s="84" t="s">
        <v>206</v>
      </c>
      <c r="D31" s="84"/>
      <c r="E31" s="328">
        <v>9631982.7488231286</v>
      </c>
      <c r="F31" s="328">
        <v>17947444.006699275</v>
      </c>
      <c r="G31" s="328">
        <v>447071.43864787044</v>
      </c>
      <c r="H31" s="328">
        <v>7431815.0591295529</v>
      </c>
      <c r="I31" s="328">
        <v>4085934.9780225763</v>
      </c>
      <c r="J31" s="328">
        <v>11917.059877041711</v>
      </c>
      <c r="K31" s="328">
        <v>321248.21550930885</v>
      </c>
      <c r="L31" s="323">
        <f>SUM(E31:K31)</f>
        <v>39877413.506708749</v>
      </c>
      <c r="M31" s="323">
        <v>43848469.543378487</v>
      </c>
      <c r="N31" s="319"/>
    </row>
    <row r="32" spans="2:14" x14ac:dyDescent="0.35">
      <c r="B32" s="66"/>
      <c r="C32" s="84" t="s">
        <v>207</v>
      </c>
      <c r="D32" s="84"/>
      <c r="E32" s="328">
        <v>20354552.590837497</v>
      </c>
      <c r="F32" s="328">
        <v>44333486.156729348</v>
      </c>
      <c r="G32" s="328">
        <v>746127.29705537762</v>
      </c>
      <c r="H32" s="328">
        <v>25175147.869584892</v>
      </c>
      <c r="I32" s="328">
        <v>7724103.278825908</v>
      </c>
      <c r="J32" s="328">
        <v>27185.004038083156</v>
      </c>
      <c r="K32" s="328">
        <v>1781078.5482314238</v>
      </c>
      <c r="L32" s="323">
        <f>SUM(E32:K32)</f>
        <v>100141680.74530253</v>
      </c>
      <c r="M32" s="323">
        <v>97202647.231779501</v>
      </c>
      <c r="N32" s="321"/>
    </row>
    <row r="33" spans="2:21" x14ac:dyDescent="0.35">
      <c r="B33" s="66"/>
      <c r="C33" s="84" t="s">
        <v>208</v>
      </c>
      <c r="D33" s="84"/>
      <c r="E33" s="328">
        <v>29986535.339660626</v>
      </c>
      <c r="F33" s="328">
        <v>62280930.16342862</v>
      </c>
      <c r="G33" s="328">
        <v>1193198.7357032481</v>
      </c>
      <c r="H33" s="328">
        <v>32606962.928714447</v>
      </c>
      <c r="I33" s="328">
        <v>11810038.256848484</v>
      </c>
      <c r="J33" s="328">
        <v>39102.063915124869</v>
      </c>
      <c r="K33" s="328">
        <v>2102326.7637407328</v>
      </c>
      <c r="L33" s="323">
        <f>SUM(E33:K33)</f>
        <v>140019094.25201127</v>
      </c>
      <c r="M33" s="323">
        <v>141051116.77515799</v>
      </c>
      <c r="N33" s="319"/>
    </row>
    <row r="34" spans="2:21" x14ac:dyDescent="0.4">
      <c r="B34" s="324"/>
      <c r="C34" s="84"/>
      <c r="D34" s="324"/>
      <c r="E34" s="84"/>
      <c r="F34" s="84"/>
      <c r="G34" s="84"/>
      <c r="H34" s="84"/>
      <c r="I34" s="84"/>
      <c r="J34" s="84"/>
      <c r="K34" s="84"/>
      <c r="L34" s="84"/>
      <c r="M34" s="84"/>
      <c r="N34" s="319"/>
    </row>
    <row r="35" spans="2:21" x14ac:dyDescent="0.4">
      <c r="B35" s="324"/>
      <c r="C35" s="84"/>
      <c r="D35" s="324"/>
      <c r="E35" s="84"/>
      <c r="F35" s="84"/>
      <c r="G35" s="84"/>
      <c r="H35" s="84"/>
      <c r="I35" s="84"/>
      <c r="J35" s="84"/>
      <c r="K35" s="84"/>
      <c r="L35" s="84"/>
      <c r="M35" s="84"/>
      <c r="N35" s="319"/>
    </row>
    <row r="36" spans="2:21" x14ac:dyDescent="0.35">
      <c r="B36" s="66"/>
      <c r="C36" s="84" t="s">
        <v>209</v>
      </c>
      <c r="D36" s="68"/>
      <c r="E36" s="328">
        <v>9603725.4724828117</v>
      </c>
      <c r="F36" s="328">
        <v>714832.35</v>
      </c>
      <c r="G36" s="328">
        <v>482815.77780833328</v>
      </c>
      <c r="H36" s="328">
        <v>14122673.705494892</v>
      </c>
      <c r="I36" s="328">
        <v>1895579.11</v>
      </c>
      <c r="J36" s="328">
        <v>24370.53</v>
      </c>
      <c r="K36" s="328">
        <v>566688.35795894125</v>
      </c>
      <c r="L36" s="323">
        <f>SUM(E36:K36)</f>
        <v>27410685.303744979</v>
      </c>
      <c r="M36" s="323">
        <v>28779574.792497259</v>
      </c>
      <c r="N36" s="321"/>
    </row>
    <row r="37" spans="2:21" x14ac:dyDescent="0.35">
      <c r="B37" s="66"/>
      <c r="C37" s="84" t="s">
        <v>124</v>
      </c>
      <c r="D37" s="84"/>
      <c r="E37" s="320"/>
      <c r="F37" s="80"/>
      <c r="G37" s="320"/>
      <c r="H37" s="317"/>
      <c r="I37" s="81"/>
      <c r="J37" s="82"/>
      <c r="K37" s="320"/>
      <c r="L37" s="326"/>
      <c r="M37" s="326"/>
      <c r="N37" s="319"/>
    </row>
    <row r="38" spans="2:21" x14ac:dyDescent="0.35">
      <c r="B38" s="66"/>
      <c r="C38" s="84" t="s">
        <v>210</v>
      </c>
      <c r="D38" s="84"/>
      <c r="E38" s="328">
        <v>1166194.0562740716</v>
      </c>
      <c r="F38" s="328">
        <v>14199380.12500575</v>
      </c>
      <c r="G38" s="328">
        <v>94995.716998767501</v>
      </c>
      <c r="H38" s="328">
        <v>7695066.6133650979</v>
      </c>
      <c r="I38" s="328">
        <v>1044558.003222589</v>
      </c>
      <c r="J38" s="328">
        <v>1787.5419598098342</v>
      </c>
      <c r="K38" s="328">
        <v>60766.542105423083</v>
      </c>
      <c r="L38" s="323">
        <f>SUM(E38:K38)</f>
        <v>24262748.598931506</v>
      </c>
      <c r="M38" s="323">
        <v>23426790.09935531</v>
      </c>
      <c r="N38" s="319"/>
    </row>
    <row r="39" spans="2:21" x14ac:dyDescent="0.35">
      <c r="B39" s="66"/>
      <c r="C39" s="84" t="s">
        <v>211</v>
      </c>
      <c r="D39" s="84"/>
      <c r="E39" s="320"/>
      <c r="F39" s="80"/>
      <c r="G39" s="320"/>
      <c r="H39" s="317"/>
      <c r="I39" s="81"/>
      <c r="J39" s="82"/>
      <c r="K39" s="320"/>
      <c r="L39" s="326"/>
      <c r="M39" s="321"/>
      <c r="N39" s="321"/>
    </row>
    <row r="40" spans="2:21" x14ac:dyDescent="0.4">
      <c r="B40" s="66"/>
      <c r="C40" s="84"/>
      <c r="D40" s="84"/>
      <c r="E40" s="324"/>
      <c r="F40" s="324"/>
      <c r="G40" s="324"/>
      <c r="H40" s="324"/>
      <c r="I40" s="324"/>
      <c r="J40" s="324"/>
      <c r="K40" s="324"/>
      <c r="L40" s="325"/>
      <c r="M40" s="324"/>
      <c r="N40" s="319"/>
    </row>
    <row r="41" spans="2:21" x14ac:dyDescent="0.4">
      <c r="B41" s="324"/>
      <c r="C41" s="324"/>
      <c r="D41" s="324"/>
      <c r="E41" s="324"/>
      <c r="F41" s="324"/>
      <c r="G41" s="324"/>
      <c r="H41" s="324"/>
      <c r="I41" s="324"/>
      <c r="J41" s="324"/>
      <c r="K41" s="324"/>
      <c r="L41" s="325"/>
      <c r="M41" s="324"/>
      <c r="N41" s="319"/>
    </row>
    <row r="42" spans="2:21" x14ac:dyDescent="0.35">
      <c r="B42" s="66"/>
      <c r="C42" s="329" t="s">
        <v>212</v>
      </c>
      <c r="D42" s="84"/>
      <c r="E42" s="330">
        <f>E22-E27-E33+E36+E37+E38+E39</f>
        <v>-1224543.6145568115</v>
      </c>
      <c r="F42" s="330">
        <f t="shared" ref="F42:K42" si="0">F22-F27-F33+F36+F37+F38+F39</f>
        <v>-43381.660521369427</v>
      </c>
      <c r="G42" s="330">
        <f t="shared" si="0"/>
        <v>766237.50107438082</v>
      </c>
      <c r="H42" s="330">
        <f>H22-H27-H33+H36+H37+H38+H39</f>
        <v>19187885.903937828</v>
      </c>
      <c r="I42" s="330">
        <f t="shared" si="0"/>
        <v>7382268.4325485509</v>
      </c>
      <c r="J42" s="330">
        <f>J22-J27-J33+J36+J37+J38+J39</f>
        <v>73708.67459712259</v>
      </c>
      <c r="K42" s="330">
        <f t="shared" si="0"/>
        <v>-1109690.5976273462</v>
      </c>
      <c r="L42" s="331">
        <f>L22-L27-L33+L36+L37+L38+L39</f>
        <v>25032484.639452361</v>
      </c>
      <c r="M42" s="331"/>
      <c r="N42" s="321"/>
    </row>
    <row r="43" spans="2:21" x14ac:dyDescent="0.35">
      <c r="B43" s="66"/>
      <c r="C43" s="329" t="s">
        <v>213</v>
      </c>
      <c r="D43" s="84"/>
      <c r="E43" s="330">
        <v>-5432525.232958056</v>
      </c>
      <c r="F43" s="330">
        <v>-452287.28981505148</v>
      </c>
      <c r="G43" s="330">
        <v>513519.75807220687</v>
      </c>
      <c r="H43" s="330">
        <v>20537706.5529835</v>
      </c>
      <c r="I43" s="330">
        <v>7472721.0904418426</v>
      </c>
      <c r="J43" s="330">
        <v>-3214.804314847358</v>
      </c>
      <c r="K43" s="330">
        <v>99401.420736447035</v>
      </c>
      <c r="L43" s="330"/>
      <c r="M43" s="331">
        <v>22735321.495146107</v>
      </c>
      <c r="N43" s="319"/>
    </row>
    <row r="44" spans="2:21" ht="13.5" thickBot="1" x14ac:dyDescent="0.45">
      <c r="B44" s="66"/>
      <c r="C44" s="84"/>
      <c r="D44" s="84"/>
      <c r="E44" s="324"/>
      <c r="F44" s="324"/>
      <c r="G44" s="324"/>
      <c r="H44" s="324"/>
      <c r="I44" s="324"/>
      <c r="J44" s="324"/>
      <c r="K44" s="324"/>
      <c r="L44" s="324"/>
      <c r="M44" s="324"/>
      <c r="N44" s="319"/>
      <c r="T44" s="303"/>
    </row>
    <row r="45" spans="2:21" x14ac:dyDescent="0.4">
      <c r="B45" s="307"/>
      <c r="C45" s="472" t="s">
        <v>214</v>
      </c>
      <c r="D45" s="474" t="s">
        <v>215</v>
      </c>
      <c r="E45" s="475"/>
      <c r="F45" s="478" t="s">
        <v>135</v>
      </c>
      <c r="G45" s="478"/>
      <c r="H45" s="474" t="s">
        <v>136</v>
      </c>
      <c r="I45" s="475"/>
      <c r="J45" s="478" t="s">
        <v>137</v>
      </c>
      <c r="K45" s="478"/>
      <c r="L45" s="474" t="s">
        <v>138</v>
      </c>
      <c r="M45" s="475"/>
      <c r="N45" s="478" t="s">
        <v>139</v>
      </c>
      <c r="O45" s="478"/>
      <c r="P45" s="474" t="s">
        <v>216</v>
      </c>
      <c r="Q45" s="475"/>
      <c r="R45" s="474" t="s">
        <v>32</v>
      </c>
      <c r="S45" s="475"/>
      <c r="T45" s="332"/>
      <c r="U45" s="303"/>
    </row>
    <row r="46" spans="2:21" ht="13.5" thickBot="1" x14ac:dyDescent="0.45">
      <c r="B46" s="307"/>
      <c r="C46" s="473"/>
      <c r="D46" s="476"/>
      <c r="E46" s="477"/>
      <c r="F46" s="479"/>
      <c r="G46" s="479"/>
      <c r="H46" s="476"/>
      <c r="I46" s="477"/>
      <c r="J46" s="479"/>
      <c r="K46" s="479"/>
      <c r="L46" s="476"/>
      <c r="M46" s="477"/>
      <c r="N46" s="479"/>
      <c r="O46" s="479"/>
      <c r="P46" s="476"/>
      <c r="Q46" s="477"/>
      <c r="R46" s="476"/>
      <c r="S46" s="477"/>
      <c r="T46" s="332"/>
      <c r="U46" s="303"/>
    </row>
    <row r="47" spans="2:21" ht="14.25" x14ac:dyDescent="0.45">
      <c r="B47" s="307"/>
      <c r="C47" s="333"/>
      <c r="D47" s="334">
        <v>2017</v>
      </c>
      <c r="E47" s="335">
        <v>2016</v>
      </c>
      <c r="F47" s="334">
        <v>2017</v>
      </c>
      <c r="G47" s="335">
        <v>2016</v>
      </c>
      <c r="H47" s="334">
        <v>2017</v>
      </c>
      <c r="I47" s="335">
        <v>2016</v>
      </c>
      <c r="J47" s="334">
        <v>2017</v>
      </c>
      <c r="K47" s="335">
        <v>2016</v>
      </c>
      <c r="L47" s="334">
        <v>2017</v>
      </c>
      <c r="M47" s="335">
        <v>2016</v>
      </c>
      <c r="N47" s="334">
        <v>2017</v>
      </c>
      <c r="O47" s="335">
        <v>2016</v>
      </c>
      <c r="P47" s="334">
        <v>2017</v>
      </c>
      <c r="Q47" s="335">
        <v>2016</v>
      </c>
      <c r="R47" s="334">
        <v>2017</v>
      </c>
      <c r="S47" s="335">
        <v>2016</v>
      </c>
    </row>
    <row r="48" spans="2:21" x14ac:dyDescent="0.4">
      <c r="B48" s="307"/>
      <c r="C48" s="336" t="s">
        <v>217</v>
      </c>
      <c r="D48" s="337">
        <f>E26/E19</f>
        <v>0.78725471297224547</v>
      </c>
      <c r="E48" s="338">
        <v>0.79241729127812088</v>
      </c>
      <c r="F48" s="339">
        <f>F26/F19</f>
        <v>0.6843712778546871</v>
      </c>
      <c r="G48" s="340">
        <v>0.65905919504539545</v>
      </c>
      <c r="H48" s="337">
        <f>G26/G19</f>
        <v>0.24997348850440226</v>
      </c>
      <c r="I48" s="338">
        <v>0.25811647230587903</v>
      </c>
      <c r="J48" s="339">
        <f>H26/H19</f>
        <v>0.2486726228943662</v>
      </c>
      <c r="K48" s="340">
        <v>0.38259899034991257</v>
      </c>
      <c r="L48" s="337">
        <f>I26/I19</f>
        <v>0.48189695546440825</v>
      </c>
      <c r="M48" s="338">
        <v>0.33621179365670878</v>
      </c>
      <c r="N48" s="339">
        <f>J26/J19</f>
        <v>-0.76172100389725916</v>
      </c>
      <c r="O48" s="340">
        <v>0.45001576376083402</v>
      </c>
      <c r="P48" s="337">
        <f>K26/K19</f>
        <v>0.20150966344463053</v>
      </c>
      <c r="Q48" s="338">
        <v>-7.2370490643909723E-3</v>
      </c>
      <c r="R48" s="337">
        <f>L26/L19</f>
        <v>0.58474266613059578</v>
      </c>
      <c r="S48" s="338">
        <v>0.58444232105327532</v>
      </c>
    </row>
    <row r="49" spans="2:20" x14ac:dyDescent="0.4">
      <c r="B49" s="307"/>
      <c r="C49" s="341" t="s">
        <v>218</v>
      </c>
      <c r="D49" s="337">
        <f>E32/E19</f>
        <v>0.15412996597104564</v>
      </c>
      <c r="E49" s="338">
        <v>0.15618275882954855</v>
      </c>
      <c r="F49" s="339">
        <f>F32/F19</f>
        <v>0.26518397832200424</v>
      </c>
      <c r="G49" s="340">
        <v>0.27392334258994</v>
      </c>
      <c r="H49" s="337">
        <f>G32/G19</f>
        <v>0.20639385996938348</v>
      </c>
      <c r="I49" s="338">
        <v>0.23432958661864917</v>
      </c>
      <c r="J49" s="339">
        <f>H32/H19</f>
        <v>0.23966327620012814</v>
      </c>
      <c r="K49" s="340">
        <v>0.23033157977857521</v>
      </c>
      <c r="L49" s="337">
        <f>I32/I19</f>
        <v>0.19315355270604967</v>
      </c>
      <c r="M49" s="338">
        <v>0.18855134450763436</v>
      </c>
      <c r="N49" s="339">
        <f>J32/J19</f>
        <v>0.17371051886339581</v>
      </c>
      <c r="O49" s="340">
        <v>0.15636781354751897</v>
      </c>
      <c r="P49" s="337">
        <f>K32/K19</f>
        <v>0.26620140855037222</v>
      </c>
      <c r="Q49" s="338">
        <v>0.23062222846135769</v>
      </c>
      <c r="R49" s="337">
        <f>L32/L19</f>
        <v>0.22021907748419819</v>
      </c>
      <c r="S49" s="338">
        <v>0.2227418829152929</v>
      </c>
    </row>
    <row r="50" spans="2:20" x14ac:dyDescent="0.4">
      <c r="B50" s="307"/>
      <c r="C50" s="341" t="s">
        <v>219</v>
      </c>
      <c r="D50" s="337">
        <f>E31/E19</f>
        <v>7.2935878432330792E-2</v>
      </c>
      <c r="E50" s="338">
        <v>9.1679600260247754E-2</v>
      </c>
      <c r="F50" s="339">
        <f>F31/F19</f>
        <v>0.10735394427549443</v>
      </c>
      <c r="G50" s="340">
        <v>0.11398305003196313</v>
      </c>
      <c r="H50" s="337">
        <f>G31/G19</f>
        <v>0.12366897749051378</v>
      </c>
      <c r="I50" s="338">
        <v>0.15094779309214834</v>
      </c>
      <c r="J50" s="339">
        <f>H31/H19</f>
        <v>7.0749659720421992E-2</v>
      </c>
      <c r="K50" s="340">
        <v>8.787699824052958E-2</v>
      </c>
      <c r="L50" s="337">
        <f>I31/I19</f>
        <v>0.10217533720638428</v>
      </c>
      <c r="M50" s="338">
        <v>0.11203705663200712</v>
      </c>
      <c r="N50" s="339">
        <f>J31/J19</f>
        <v>7.614928626337765E-2</v>
      </c>
      <c r="O50" s="340">
        <v>0.11867550999533548</v>
      </c>
      <c r="P50" s="337">
        <f>K31/K19</f>
        <v>4.8014012379065475E-2</v>
      </c>
      <c r="Q50" s="338">
        <v>4.0278955337765952E-2</v>
      </c>
      <c r="R50" s="337">
        <f>L31/L19</f>
        <v>8.7693427447444183E-2</v>
      </c>
      <c r="S50" s="338">
        <v>0.10047967773713887</v>
      </c>
    </row>
    <row r="51" spans="2:20" ht="13.5" thickBot="1" x14ac:dyDescent="0.45">
      <c r="B51" s="307"/>
      <c r="C51" s="342" t="s">
        <v>220</v>
      </c>
      <c r="D51" s="343">
        <f>D48+D49+D50</f>
        <v>1.014320557375622</v>
      </c>
      <c r="E51" s="344">
        <v>1.0402796503679173</v>
      </c>
      <c r="F51" s="345">
        <f>F48+F49+F50</f>
        <v>1.0569092004521858</v>
      </c>
      <c r="G51" s="346">
        <v>1.0469655876672985</v>
      </c>
      <c r="H51" s="343">
        <f>H48+H49+H50</f>
        <v>0.58003632596429955</v>
      </c>
      <c r="I51" s="344">
        <v>0.64339385201667654</v>
      </c>
      <c r="J51" s="345">
        <f>J48+J49+J50</f>
        <v>0.55908555881491639</v>
      </c>
      <c r="K51" s="346">
        <v>0.70080756836901736</v>
      </c>
      <c r="L51" s="343">
        <f>L50+L49+L48</f>
        <v>0.77722584537684214</v>
      </c>
      <c r="M51" s="344">
        <v>0.63680019479635019</v>
      </c>
      <c r="N51" s="345">
        <f>N50+N49+N48</f>
        <v>-0.51186119877048575</v>
      </c>
      <c r="O51" s="346">
        <v>0.7250590873036884</v>
      </c>
      <c r="P51" s="343">
        <f>P50+P49+P48</f>
        <v>0.51572508437406828</v>
      </c>
      <c r="Q51" s="344">
        <v>0.26366413473473266</v>
      </c>
      <c r="R51" s="343">
        <f>R50+R49+R48</f>
        <v>0.89265517106223813</v>
      </c>
      <c r="S51" s="344">
        <v>0.90766388170570711</v>
      </c>
    </row>
    <row r="52" spans="2:20" x14ac:dyDescent="0.4">
      <c r="B52" s="307"/>
      <c r="C52" s="347" t="s">
        <v>221</v>
      </c>
      <c r="D52" s="348">
        <f>E27/E22</f>
        <v>0.78650596179551013</v>
      </c>
      <c r="E52" s="349">
        <v>0.80995939071340872</v>
      </c>
      <c r="F52" s="350">
        <f>F27/F22</f>
        <v>0.69539075278027107</v>
      </c>
      <c r="G52" s="351">
        <v>0.68287923383690841</v>
      </c>
      <c r="H52" s="348">
        <f>G27/G22</f>
        <v>0.32315283770975795</v>
      </c>
      <c r="I52" s="349">
        <v>0.35320945640590018</v>
      </c>
      <c r="J52" s="350">
        <f>H27/H22</f>
        <v>0.36291129246790366</v>
      </c>
      <c r="K52" s="351">
        <v>0.27518435287924159</v>
      </c>
      <c r="L52" s="348">
        <f>I27/I22</f>
        <v>0.47739118746575088</v>
      </c>
      <c r="M52" s="349">
        <v>0.41331648534041193</v>
      </c>
      <c r="N52" s="350">
        <f>J27/J22</f>
        <v>-0.32746591195515784</v>
      </c>
      <c r="O52" s="351">
        <v>0.62828057644231172</v>
      </c>
      <c r="P52" s="348">
        <f>K27/K22</f>
        <v>0.73651539305278779</v>
      </c>
      <c r="Q52" s="349">
        <v>5.8987574266455386E-2</v>
      </c>
      <c r="R52" s="348">
        <f>L27/L22</f>
        <v>0.64710027232436795</v>
      </c>
      <c r="S52" s="349">
        <v>0.62696933235215035</v>
      </c>
    </row>
    <row r="53" spans="2:20" x14ac:dyDescent="0.4">
      <c r="B53" s="307"/>
      <c r="C53" s="347" t="s">
        <v>222</v>
      </c>
      <c r="D53" s="337">
        <f>(E32-E36)/E22</f>
        <v>0.12756938002960555</v>
      </c>
      <c r="E53" s="338">
        <v>0.13296778501459056</v>
      </c>
      <c r="F53" s="339">
        <f>(F32-F36)/F22</f>
        <v>0.28076307411996648</v>
      </c>
      <c r="G53" s="340">
        <v>0.28707230031716729</v>
      </c>
      <c r="H53" s="337">
        <f>(G32-G36)/G22</f>
        <v>0.12899425523207381</v>
      </c>
      <c r="I53" s="338">
        <v>0.18142452560799441</v>
      </c>
      <c r="J53" s="339">
        <f>(H32-H36)/H22</f>
        <v>0.23489278417203838</v>
      </c>
      <c r="K53" s="340">
        <v>0.19876589176408102</v>
      </c>
      <c r="L53" s="337">
        <f>(I32-I36)/I22</f>
        <v>0.18742347478103769</v>
      </c>
      <c r="M53" s="338">
        <v>0.2030923214045838</v>
      </c>
      <c r="N53" s="339">
        <f>(J32-J36)/J22</f>
        <v>4.3116022787103407E-2</v>
      </c>
      <c r="O53" s="340">
        <v>8.7198273700721918E-2</v>
      </c>
      <c r="P53" s="337">
        <f>(K32-K36)/K22</f>
        <v>0.87620355070881928</v>
      </c>
      <c r="Q53" s="338">
        <v>0.7064726277707708</v>
      </c>
      <c r="R53" s="337">
        <f>(L32-L36)/L22</f>
        <v>0.22638179948562115</v>
      </c>
      <c r="S53" s="338">
        <v>0.2287496648973511</v>
      </c>
    </row>
    <row r="54" spans="2:20" x14ac:dyDescent="0.4">
      <c r="B54" s="307"/>
      <c r="C54" s="341" t="s">
        <v>223</v>
      </c>
      <c r="D54" s="337">
        <f>E31/E22</f>
        <v>0.11429316593003409</v>
      </c>
      <c r="E54" s="338">
        <v>0.14181964592296487</v>
      </c>
      <c r="F54" s="339">
        <f>F31/F22</f>
        <v>0.11552349997421192</v>
      </c>
      <c r="G54" s="340">
        <v>0.12491492421171202</v>
      </c>
      <c r="H54" s="337">
        <f>G31/G22</f>
        <v>0.21901680347606428</v>
      </c>
      <c r="I54" s="338">
        <v>0.26133761483283185</v>
      </c>
      <c r="J54" s="339">
        <f>H31/H22</f>
        <v>0.15794470131967528</v>
      </c>
      <c r="K54" s="340">
        <v>0.21726715258355306</v>
      </c>
      <c r="L54" s="337">
        <f>I31/I22</f>
        <v>0.1313883427654442</v>
      </c>
      <c r="M54" s="338">
        <v>0.15617292189834964</v>
      </c>
      <c r="N54" s="339">
        <f>J31/J22</f>
        <v>0.18256207670110502</v>
      </c>
      <c r="O54" s="340">
        <v>0.36074400182535887</v>
      </c>
      <c r="P54" s="337">
        <f>K31/K22</f>
        <v>0.2317861502364168</v>
      </c>
      <c r="Q54" s="338">
        <v>0.20867393976444434</v>
      </c>
      <c r="R54" s="337">
        <f>L31/L22</f>
        <v>0.12412205516608028</v>
      </c>
      <c r="S54" s="338">
        <v>0.14659269683059489</v>
      </c>
    </row>
    <row r="55" spans="2:20" ht="13.5" thickBot="1" x14ac:dyDescent="0.45">
      <c r="B55" s="307"/>
      <c r="C55" s="342" t="s">
        <v>224</v>
      </c>
      <c r="D55" s="352">
        <f>D52+D53+D54</f>
        <v>1.0283685077551499</v>
      </c>
      <c r="E55" s="353">
        <v>1.0847468216509641</v>
      </c>
      <c r="F55" s="354">
        <f>F52+F53+F54</f>
        <v>1.0916773268744495</v>
      </c>
      <c r="G55" s="355">
        <v>1.0948664583657877</v>
      </c>
      <c r="H55" s="352">
        <f>H52+H53+H54</f>
        <v>0.67116389641789609</v>
      </c>
      <c r="I55" s="353">
        <v>0.79597159684672647</v>
      </c>
      <c r="J55" s="354">
        <f>J52+J53+J54</f>
        <v>0.75574877795961737</v>
      </c>
      <c r="K55" s="355">
        <v>0.69121739722687559</v>
      </c>
      <c r="L55" s="352">
        <f>L54+L53+L52</f>
        <v>0.79620300501223285</v>
      </c>
      <c r="M55" s="353">
        <v>0.7725817286433454</v>
      </c>
      <c r="N55" s="354">
        <f>N54+N53+N52</f>
        <v>-0.1017878124669494</v>
      </c>
      <c r="O55" s="355">
        <v>1.0762228519683925</v>
      </c>
      <c r="P55" s="352">
        <f>P54+P53+P52</f>
        <v>1.8445050939980239</v>
      </c>
      <c r="Q55" s="353">
        <v>0.97413414180167057</v>
      </c>
      <c r="R55" s="352">
        <f>R54+R53+R52</f>
        <v>0.99760412697606937</v>
      </c>
      <c r="S55" s="353">
        <v>1.0023116940800962</v>
      </c>
    </row>
    <row r="56" spans="2:20" x14ac:dyDescent="0.4">
      <c r="B56" s="307"/>
      <c r="C56" s="356"/>
      <c r="D56" s="357"/>
      <c r="E56" s="357"/>
      <c r="F56" s="357"/>
      <c r="G56" s="357"/>
      <c r="H56" s="358"/>
      <c r="I56" s="359"/>
      <c r="J56" s="358"/>
      <c r="K56" s="359"/>
      <c r="L56" s="358"/>
      <c r="M56" s="358"/>
      <c r="N56" s="359"/>
      <c r="O56" s="359"/>
      <c r="P56" s="359"/>
      <c r="Q56" s="358"/>
      <c r="R56" s="359"/>
      <c r="S56" s="360"/>
      <c r="T56" s="361"/>
    </row>
    <row r="57" spans="2:20" x14ac:dyDescent="0.4">
      <c r="B57" s="307"/>
      <c r="C57" s="196" t="s">
        <v>165</v>
      </c>
      <c r="D57" s="357"/>
      <c r="E57" s="357"/>
      <c r="F57" s="357"/>
      <c r="G57" s="357"/>
      <c r="H57" s="358"/>
      <c r="I57" s="359"/>
      <c r="J57" s="358"/>
      <c r="K57" s="359"/>
      <c r="L57" s="358"/>
      <c r="M57" s="358"/>
      <c r="N57" s="359"/>
      <c r="O57" s="359"/>
      <c r="P57" s="359"/>
      <c r="Q57" s="358"/>
      <c r="R57" s="359"/>
      <c r="S57" s="360"/>
      <c r="T57" s="361"/>
    </row>
    <row r="58" spans="2:20" x14ac:dyDescent="0.4">
      <c r="B58" s="307"/>
      <c r="C58" s="153" t="s">
        <v>166</v>
      </c>
      <c r="D58" s="362"/>
      <c r="E58" s="363"/>
      <c r="F58" s="363"/>
      <c r="G58" s="363"/>
      <c r="H58" s="363"/>
      <c r="I58" s="363"/>
      <c r="J58" s="364"/>
      <c r="K58" s="360"/>
      <c r="L58" s="365"/>
      <c r="M58" s="365"/>
      <c r="N58" s="366"/>
      <c r="O58" s="366"/>
      <c r="P58" s="366"/>
      <c r="Q58" s="366"/>
      <c r="R58" s="366"/>
      <c r="S58" s="367"/>
      <c r="T58" s="360"/>
    </row>
    <row r="59" spans="2:20" x14ac:dyDescent="0.4">
      <c r="B59" s="307"/>
      <c r="C59" s="201"/>
      <c r="D59" s="362"/>
      <c r="E59" s="363"/>
      <c r="F59" s="363"/>
      <c r="G59" s="363"/>
      <c r="H59" s="363"/>
      <c r="I59" s="363"/>
      <c r="J59" s="364"/>
      <c r="K59" s="360"/>
      <c r="L59" s="365"/>
      <c r="M59" s="365"/>
      <c r="N59" s="366"/>
      <c r="O59" s="366"/>
      <c r="P59" s="366"/>
      <c r="Q59" s="366"/>
      <c r="R59" s="366"/>
      <c r="S59" s="367"/>
      <c r="T59" s="360"/>
    </row>
    <row r="60" spans="2:20" x14ac:dyDescent="0.4">
      <c r="B60" s="307"/>
      <c r="C60" s="368"/>
      <c r="D60" s="369"/>
      <c r="E60" s="369"/>
      <c r="F60" s="369"/>
      <c r="G60" s="369"/>
      <c r="H60" s="369"/>
      <c r="I60" s="369"/>
      <c r="J60" s="356"/>
      <c r="K60" s="360"/>
      <c r="L60" s="370"/>
      <c r="M60" s="370"/>
      <c r="N60" s="370"/>
      <c r="O60" s="370"/>
      <c r="P60" s="370"/>
      <c r="Q60" s="370"/>
      <c r="R60" s="370"/>
      <c r="S60" s="370"/>
      <c r="T60" s="360"/>
    </row>
    <row r="61" spans="2:20" x14ac:dyDescent="0.4">
      <c r="B61" s="307"/>
      <c r="C61" s="371"/>
      <c r="D61" s="369"/>
      <c r="E61" s="369"/>
      <c r="F61" s="369"/>
      <c r="G61" s="369"/>
      <c r="H61" s="369"/>
      <c r="I61" s="369"/>
      <c r="J61" s="356"/>
      <c r="K61" s="360"/>
      <c r="L61" s="370"/>
      <c r="M61" s="370"/>
      <c r="N61" s="370"/>
      <c r="O61" s="370"/>
      <c r="P61" s="370"/>
      <c r="Q61" s="370"/>
      <c r="R61" s="370"/>
      <c r="S61" s="370"/>
      <c r="T61" s="360"/>
    </row>
    <row r="62" spans="2:20" ht="30.75" x14ac:dyDescent="0.9">
      <c r="B62" s="307"/>
      <c r="C62" s="307"/>
      <c r="D62" s="307"/>
      <c r="E62" s="307"/>
      <c r="F62" s="372" t="s">
        <v>225</v>
      </c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73"/>
      <c r="T62" s="307"/>
    </row>
    <row r="63" spans="2:20" ht="14.65" thickBot="1" x14ac:dyDescent="0.5">
      <c r="B63" s="307"/>
      <c r="C63" s="307"/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73"/>
      <c r="T63" s="307"/>
    </row>
    <row r="64" spans="2:20" ht="18" x14ac:dyDescent="0.55000000000000004">
      <c r="B64" s="307"/>
      <c r="C64" s="374" t="s">
        <v>103</v>
      </c>
      <c r="D64" s="375"/>
      <c r="E64" s="375"/>
      <c r="F64" s="375"/>
      <c r="G64" s="375"/>
      <c r="H64" s="375"/>
      <c r="I64" s="375"/>
      <c r="J64" s="375"/>
      <c r="K64" s="375"/>
      <c r="L64" s="375"/>
      <c r="M64" s="375"/>
      <c r="N64" s="375"/>
      <c r="O64" s="375"/>
      <c r="P64" s="376"/>
      <c r="Q64" s="357"/>
      <c r="R64" s="377"/>
      <c r="S64" s="378"/>
      <c r="T64" s="379"/>
    </row>
    <row r="65" spans="2:20" x14ac:dyDescent="0.4">
      <c r="B65" s="307"/>
      <c r="C65" s="380" t="s">
        <v>226</v>
      </c>
      <c r="D65" s="371" t="s">
        <v>227</v>
      </c>
      <c r="E65" s="371"/>
      <c r="F65" s="371"/>
      <c r="G65" s="371"/>
      <c r="H65" s="371"/>
      <c r="I65" s="371"/>
      <c r="J65" s="371"/>
      <c r="K65" s="371"/>
      <c r="L65" s="371"/>
      <c r="M65" s="371"/>
      <c r="N65" s="332"/>
      <c r="O65" s="332"/>
      <c r="P65" s="381"/>
      <c r="Q65" s="357"/>
      <c r="R65" s="377"/>
      <c r="S65" s="379"/>
      <c r="T65" s="379"/>
    </row>
    <row r="66" spans="2:20" x14ac:dyDescent="0.4">
      <c r="B66" s="307"/>
      <c r="C66" s="380" t="s">
        <v>202</v>
      </c>
      <c r="D66" s="371" t="s">
        <v>228</v>
      </c>
      <c r="E66" s="371"/>
      <c r="F66" s="371"/>
      <c r="G66" s="371"/>
      <c r="H66" s="371"/>
      <c r="I66" s="371"/>
      <c r="J66" s="371"/>
      <c r="K66" s="371"/>
      <c r="L66" s="371"/>
      <c r="M66" s="371"/>
      <c r="N66" s="332"/>
      <c r="O66" s="332"/>
      <c r="P66" s="381"/>
      <c r="Q66" s="357"/>
      <c r="R66" s="377"/>
      <c r="S66" s="379"/>
      <c r="T66" s="379"/>
    </row>
    <row r="67" spans="2:20" x14ac:dyDescent="0.4">
      <c r="B67" s="307"/>
      <c r="C67" s="380" t="s">
        <v>203</v>
      </c>
      <c r="D67" s="371" t="s">
        <v>229</v>
      </c>
      <c r="E67" s="371"/>
      <c r="F67" s="371"/>
      <c r="G67" s="371"/>
      <c r="H67" s="371"/>
      <c r="I67" s="371"/>
      <c r="J67" s="371"/>
      <c r="K67" s="371"/>
      <c r="L67" s="371"/>
      <c r="M67" s="371"/>
      <c r="N67" s="332"/>
      <c r="O67" s="332"/>
      <c r="P67" s="381"/>
      <c r="Q67" s="357"/>
      <c r="R67" s="377"/>
      <c r="S67" s="379"/>
      <c r="T67" s="379"/>
    </row>
    <row r="68" spans="2:20" x14ac:dyDescent="0.4">
      <c r="B68" s="307"/>
      <c r="C68" s="380"/>
      <c r="D68" s="371"/>
      <c r="E68" s="371"/>
      <c r="F68" s="371"/>
      <c r="G68" s="371"/>
      <c r="H68" s="371"/>
      <c r="I68" s="371"/>
      <c r="J68" s="371"/>
      <c r="K68" s="371"/>
      <c r="L68" s="371"/>
      <c r="M68" s="371"/>
      <c r="N68" s="332"/>
      <c r="O68" s="332"/>
      <c r="P68" s="381"/>
      <c r="Q68" s="307"/>
      <c r="R68" s="307"/>
      <c r="S68" s="307"/>
      <c r="T68" s="307"/>
    </row>
    <row r="69" spans="2:20" x14ac:dyDescent="0.4">
      <c r="B69" s="307"/>
      <c r="C69" s="380" t="s">
        <v>204</v>
      </c>
      <c r="D69" s="371" t="s">
        <v>230</v>
      </c>
      <c r="E69" s="371"/>
      <c r="F69" s="371"/>
      <c r="G69" s="371"/>
      <c r="H69" s="371"/>
      <c r="I69" s="371"/>
      <c r="J69" s="371"/>
      <c r="K69" s="371"/>
      <c r="L69" s="371"/>
      <c r="M69" s="371"/>
      <c r="N69" s="332"/>
      <c r="O69" s="332"/>
      <c r="P69" s="381"/>
      <c r="Q69" s="307"/>
      <c r="R69" s="307"/>
      <c r="S69" s="307"/>
      <c r="T69" s="307"/>
    </row>
    <row r="70" spans="2:20" x14ac:dyDescent="0.4">
      <c r="B70" s="307"/>
      <c r="C70" s="380" t="s">
        <v>205</v>
      </c>
      <c r="D70" s="371" t="s">
        <v>231</v>
      </c>
      <c r="E70" s="371"/>
      <c r="F70" s="371"/>
      <c r="G70" s="371"/>
      <c r="H70" s="371"/>
      <c r="I70" s="371"/>
      <c r="J70" s="371"/>
      <c r="K70" s="371"/>
      <c r="L70" s="371"/>
      <c r="M70" s="371"/>
      <c r="N70" s="332"/>
      <c r="O70" s="332"/>
      <c r="P70" s="381"/>
      <c r="Q70" s="307"/>
      <c r="R70" s="307"/>
      <c r="S70" s="307"/>
      <c r="T70" s="307"/>
    </row>
    <row r="71" spans="2:20" x14ac:dyDescent="0.4">
      <c r="B71" s="307"/>
      <c r="C71" s="382"/>
      <c r="D71" s="383"/>
      <c r="E71" s="383"/>
      <c r="F71" s="383"/>
      <c r="G71" s="383"/>
      <c r="H71" s="383"/>
      <c r="I71" s="383"/>
      <c r="J71" s="383"/>
      <c r="K71" s="383"/>
      <c r="L71" s="383"/>
      <c r="M71" s="383"/>
      <c r="N71" s="384"/>
      <c r="O71" s="384"/>
      <c r="P71" s="385"/>
      <c r="Q71" s="307"/>
      <c r="R71" s="307"/>
      <c r="S71" s="307"/>
      <c r="T71" s="307"/>
    </row>
    <row r="72" spans="2:20" x14ac:dyDescent="0.4">
      <c r="B72" s="307"/>
      <c r="C72" s="386"/>
      <c r="D72" s="371"/>
      <c r="E72" s="371"/>
      <c r="F72" s="371"/>
      <c r="G72" s="371"/>
      <c r="H72" s="371"/>
      <c r="I72" s="371"/>
      <c r="J72" s="371"/>
      <c r="K72" s="371"/>
      <c r="L72" s="371"/>
      <c r="M72" s="371"/>
      <c r="N72" s="332"/>
      <c r="O72" s="332"/>
      <c r="P72" s="381"/>
      <c r="Q72" s="307"/>
      <c r="R72" s="307"/>
      <c r="S72" s="307"/>
      <c r="T72" s="307"/>
    </row>
    <row r="73" spans="2:20" ht="18" x14ac:dyDescent="0.55000000000000004">
      <c r="B73" s="307"/>
      <c r="C73" s="387" t="s">
        <v>107</v>
      </c>
      <c r="D73" s="388"/>
      <c r="E73" s="388"/>
      <c r="F73" s="388"/>
      <c r="G73" s="388"/>
      <c r="H73" s="388"/>
      <c r="I73" s="388"/>
      <c r="J73" s="388"/>
      <c r="K73" s="388"/>
      <c r="L73" s="388"/>
      <c r="M73" s="388"/>
      <c r="N73" s="389"/>
      <c r="O73" s="389"/>
      <c r="P73" s="390"/>
      <c r="Q73" s="307"/>
      <c r="R73" s="307"/>
      <c r="S73" s="307"/>
      <c r="T73" s="307"/>
    </row>
    <row r="74" spans="2:20" x14ac:dyDescent="0.4">
      <c r="B74" s="307"/>
      <c r="C74" s="386" t="s">
        <v>232</v>
      </c>
      <c r="D74" s="371" t="s">
        <v>233</v>
      </c>
      <c r="E74" s="371"/>
      <c r="F74" s="371"/>
      <c r="G74" s="371"/>
      <c r="H74" s="371"/>
      <c r="I74" s="371"/>
      <c r="J74" s="371"/>
      <c r="K74" s="371"/>
      <c r="L74" s="371"/>
      <c r="M74" s="371"/>
      <c r="N74" s="332"/>
      <c r="O74" s="332"/>
      <c r="P74" s="381"/>
      <c r="Q74" s="307"/>
      <c r="R74" s="307"/>
      <c r="S74" s="307"/>
      <c r="T74" s="307"/>
    </row>
    <row r="75" spans="2:20" x14ac:dyDescent="0.4">
      <c r="B75" s="332"/>
      <c r="C75" s="386" t="s">
        <v>234</v>
      </c>
      <c r="D75" s="371" t="s">
        <v>235</v>
      </c>
      <c r="E75" s="371"/>
      <c r="F75" s="371"/>
      <c r="G75" s="371"/>
      <c r="H75" s="371"/>
      <c r="I75" s="371"/>
      <c r="J75" s="371"/>
      <c r="K75" s="371"/>
      <c r="L75" s="371"/>
      <c r="M75" s="371"/>
      <c r="N75" s="332"/>
      <c r="O75" s="332"/>
      <c r="P75" s="381"/>
      <c r="Q75" s="307"/>
      <c r="R75" s="307"/>
      <c r="S75" s="307"/>
      <c r="T75" s="307"/>
    </row>
    <row r="76" spans="2:20" x14ac:dyDescent="0.4">
      <c r="B76" s="332"/>
      <c r="C76" s="391"/>
      <c r="D76" s="371"/>
      <c r="E76" s="371"/>
      <c r="F76" s="371"/>
      <c r="G76" s="371"/>
      <c r="H76" s="371"/>
      <c r="I76" s="371"/>
      <c r="J76" s="371"/>
      <c r="K76" s="371"/>
      <c r="L76" s="371"/>
      <c r="M76" s="371"/>
      <c r="N76" s="332"/>
      <c r="O76" s="332"/>
      <c r="P76" s="381"/>
      <c r="Q76" s="307"/>
      <c r="R76" s="307"/>
      <c r="S76" s="307"/>
      <c r="T76" s="307"/>
    </row>
    <row r="77" spans="2:20" x14ac:dyDescent="0.4">
      <c r="B77" s="332"/>
      <c r="C77" s="392"/>
      <c r="D77" s="388"/>
      <c r="E77" s="388"/>
      <c r="F77" s="388"/>
      <c r="G77" s="388"/>
      <c r="H77" s="388"/>
      <c r="I77" s="388"/>
      <c r="J77" s="388"/>
      <c r="K77" s="388"/>
      <c r="L77" s="388"/>
      <c r="M77" s="388"/>
      <c r="N77" s="389"/>
      <c r="O77" s="389"/>
      <c r="P77" s="390"/>
      <c r="Q77" s="307"/>
      <c r="R77" s="307"/>
      <c r="S77" s="307"/>
      <c r="T77" s="307"/>
    </row>
    <row r="78" spans="2:20" x14ac:dyDescent="0.4">
      <c r="B78" s="332"/>
      <c r="C78" s="386"/>
      <c r="D78" s="371"/>
      <c r="E78" s="371"/>
      <c r="F78" s="371"/>
      <c r="G78" s="371"/>
      <c r="H78" s="371"/>
      <c r="I78" s="371"/>
      <c r="J78" s="371"/>
      <c r="K78" s="371"/>
      <c r="L78" s="371"/>
      <c r="M78" s="371"/>
      <c r="N78" s="332"/>
      <c r="O78" s="332"/>
      <c r="P78" s="381"/>
      <c r="Q78" s="307"/>
      <c r="R78" s="307"/>
      <c r="S78" s="307"/>
      <c r="T78" s="307"/>
    </row>
    <row r="79" spans="2:20" ht="18" x14ac:dyDescent="0.55000000000000004">
      <c r="B79" s="332"/>
      <c r="C79" s="393" t="s">
        <v>111</v>
      </c>
      <c r="D79" s="394"/>
      <c r="E79" s="394"/>
      <c r="F79" s="394"/>
      <c r="G79" s="394"/>
      <c r="H79" s="394"/>
      <c r="I79" s="394"/>
      <c r="J79" s="394"/>
      <c r="K79" s="394"/>
      <c r="L79" s="394"/>
      <c r="M79" s="394"/>
      <c r="N79" s="395"/>
      <c r="O79" s="395"/>
      <c r="P79" s="396"/>
      <c r="Q79" s="307"/>
      <c r="R79" s="307"/>
      <c r="S79" s="307"/>
      <c r="T79" s="307"/>
    </row>
    <row r="80" spans="2:20" x14ac:dyDescent="0.4">
      <c r="B80" s="332"/>
      <c r="C80" s="386" t="s">
        <v>206</v>
      </c>
      <c r="D80" s="371" t="s">
        <v>236</v>
      </c>
      <c r="E80" s="371"/>
      <c r="F80" s="371"/>
      <c r="G80" s="371"/>
      <c r="H80" s="371"/>
      <c r="I80" s="371"/>
      <c r="J80" s="371"/>
      <c r="K80" s="371"/>
      <c r="L80" s="371"/>
      <c r="M80" s="371"/>
      <c r="N80" s="332"/>
      <c r="O80" s="332"/>
      <c r="P80" s="381"/>
      <c r="Q80" s="307"/>
      <c r="R80" s="307"/>
      <c r="S80" s="307"/>
      <c r="T80" s="307"/>
    </row>
    <row r="81" spans="2:20" x14ac:dyDescent="0.4">
      <c r="B81" s="332"/>
      <c r="C81" s="386" t="s">
        <v>207</v>
      </c>
      <c r="D81" s="371" t="s">
        <v>237</v>
      </c>
      <c r="E81" s="371"/>
      <c r="F81" s="371"/>
      <c r="G81" s="371"/>
      <c r="H81" s="371"/>
      <c r="I81" s="371"/>
      <c r="J81" s="371"/>
      <c r="K81" s="371"/>
      <c r="L81" s="371"/>
      <c r="M81" s="371"/>
      <c r="N81" s="332"/>
      <c r="O81" s="332"/>
      <c r="P81" s="381"/>
      <c r="Q81" s="307"/>
      <c r="R81" s="307"/>
      <c r="S81" s="307"/>
      <c r="T81" s="307"/>
    </row>
    <row r="82" spans="2:20" x14ac:dyDescent="0.4">
      <c r="B82" s="332"/>
      <c r="C82" s="386"/>
      <c r="D82" s="371"/>
      <c r="E82" s="371"/>
      <c r="F82" s="371"/>
      <c r="G82" s="371"/>
      <c r="H82" s="371"/>
      <c r="I82" s="371"/>
      <c r="J82" s="371"/>
      <c r="K82" s="371"/>
      <c r="L82" s="371"/>
      <c r="M82" s="371"/>
      <c r="N82" s="332"/>
      <c r="O82" s="332"/>
      <c r="P82" s="381"/>
      <c r="Q82" s="307"/>
      <c r="R82" s="307"/>
      <c r="S82" s="307"/>
      <c r="T82" s="307"/>
    </row>
    <row r="83" spans="2:20" x14ac:dyDescent="0.4">
      <c r="B83" s="332"/>
      <c r="C83" s="397"/>
      <c r="D83" s="394"/>
      <c r="E83" s="394"/>
      <c r="F83" s="394"/>
      <c r="G83" s="394"/>
      <c r="H83" s="394"/>
      <c r="I83" s="394"/>
      <c r="J83" s="394"/>
      <c r="K83" s="394"/>
      <c r="L83" s="394"/>
      <c r="M83" s="394"/>
      <c r="N83" s="395"/>
      <c r="O83" s="395"/>
      <c r="P83" s="396"/>
      <c r="Q83" s="307"/>
      <c r="R83" s="307"/>
      <c r="S83" s="307"/>
      <c r="T83" s="307"/>
    </row>
    <row r="84" spans="2:20" x14ac:dyDescent="0.4">
      <c r="B84" s="307"/>
      <c r="C84" s="386"/>
      <c r="D84" s="371"/>
      <c r="E84" s="371"/>
      <c r="F84" s="371"/>
      <c r="G84" s="371"/>
      <c r="H84" s="371"/>
      <c r="I84" s="371"/>
      <c r="J84" s="371"/>
      <c r="K84" s="371"/>
      <c r="L84" s="371"/>
      <c r="M84" s="371"/>
      <c r="N84" s="332"/>
      <c r="O84" s="332"/>
      <c r="P84" s="381"/>
      <c r="Q84" s="307"/>
      <c r="R84" s="307"/>
      <c r="S84" s="307"/>
      <c r="T84" s="307"/>
    </row>
    <row r="85" spans="2:20" x14ac:dyDescent="0.4">
      <c r="B85" s="307"/>
      <c r="C85" s="386" t="s">
        <v>209</v>
      </c>
      <c r="D85" s="371" t="s">
        <v>238</v>
      </c>
      <c r="E85" s="371"/>
      <c r="F85" s="371"/>
      <c r="G85" s="371"/>
      <c r="H85" s="371"/>
      <c r="I85" s="371"/>
      <c r="J85" s="371"/>
      <c r="K85" s="371"/>
      <c r="L85" s="371"/>
      <c r="M85" s="371"/>
      <c r="N85" s="332"/>
      <c r="O85" s="332"/>
      <c r="P85" s="381"/>
      <c r="Q85" s="307"/>
      <c r="R85" s="307"/>
      <c r="S85" s="307"/>
      <c r="T85" s="307"/>
    </row>
    <row r="86" spans="2:20" x14ac:dyDescent="0.4">
      <c r="B86" s="307"/>
      <c r="C86" s="386" t="s">
        <v>210</v>
      </c>
      <c r="D86" s="371" t="s">
        <v>239</v>
      </c>
      <c r="E86" s="371"/>
      <c r="F86" s="371"/>
      <c r="G86" s="371"/>
      <c r="H86" s="371"/>
      <c r="I86" s="371"/>
      <c r="J86" s="371"/>
      <c r="K86" s="371"/>
      <c r="L86" s="371"/>
      <c r="M86" s="371"/>
      <c r="N86" s="332"/>
      <c r="O86" s="332"/>
      <c r="P86" s="381"/>
      <c r="Q86" s="307"/>
      <c r="R86" s="307"/>
      <c r="S86" s="307"/>
      <c r="T86" s="307"/>
    </row>
    <row r="87" spans="2:20" ht="13.5" thickBot="1" x14ac:dyDescent="0.45">
      <c r="B87" s="307"/>
      <c r="C87" s="398"/>
      <c r="D87" s="399"/>
      <c r="E87" s="399"/>
      <c r="F87" s="399"/>
      <c r="G87" s="399"/>
      <c r="H87" s="399"/>
      <c r="I87" s="399"/>
      <c r="J87" s="399"/>
      <c r="K87" s="399"/>
      <c r="L87" s="399"/>
      <c r="M87" s="399"/>
      <c r="N87" s="399"/>
      <c r="O87" s="399"/>
      <c r="P87" s="400"/>
      <c r="Q87" s="307"/>
      <c r="R87" s="307"/>
      <c r="S87" s="307"/>
      <c r="T87" s="307"/>
    </row>
    <row r="88" spans="2:20" x14ac:dyDescent="0.4">
      <c r="B88" s="307"/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</row>
    <row r="89" spans="2:20" ht="13.5" thickBot="1" x14ac:dyDescent="0.45">
      <c r="B89" s="307"/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</row>
    <row r="90" spans="2:20" ht="30.75" x14ac:dyDescent="0.9">
      <c r="B90" s="307"/>
      <c r="C90" s="401" t="s">
        <v>240</v>
      </c>
      <c r="D90" s="402"/>
      <c r="E90" s="402"/>
      <c r="F90" s="402"/>
      <c r="G90" s="402"/>
      <c r="H90" s="402"/>
      <c r="I90" s="402"/>
      <c r="J90" s="402"/>
      <c r="K90" s="402"/>
      <c r="L90" s="402"/>
      <c r="M90" s="402"/>
      <c r="N90" s="402"/>
      <c r="O90" s="402"/>
      <c r="P90" s="403"/>
      <c r="Q90" s="307"/>
      <c r="R90" s="307"/>
      <c r="S90" s="307"/>
      <c r="T90" s="307"/>
    </row>
    <row r="91" spans="2:20" x14ac:dyDescent="0.4">
      <c r="B91" s="307"/>
      <c r="C91" s="404"/>
      <c r="D91" s="332"/>
      <c r="E91" s="332"/>
      <c r="F91" s="332"/>
      <c r="G91" s="332"/>
      <c r="H91" s="332"/>
      <c r="I91" s="332"/>
      <c r="J91" s="332"/>
      <c r="K91" s="332"/>
      <c r="L91" s="332"/>
      <c r="M91" s="332"/>
      <c r="N91" s="332"/>
      <c r="O91" s="332"/>
      <c r="P91" s="381"/>
      <c r="Q91" s="307"/>
      <c r="R91" s="307"/>
      <c r="S91" s="307"/>
      <c r="T91" s="307"/>
    </row>
    <row r="92" spans="2:20" x14ac:dyDescent="0.4">
      <c r="B92" s="307"/>
      <c r="C92" s="404" t="s">
        <v>241</v>
      </c>
      <c r="D92" s="371" t="s">
        <v>242</v>
      </c>
      <c r="E92" s="371"/>
      <c r="F92" s="371"/>
      <c r="G92" s="371"/>
      <c r="H92" s="371"/>
      <c r="I92" s="371"/>
      <c r="J92" s="332"/>
      <c r="K92" s="332"/>
      <c r="L92" s="332"/>
      <c r="M92" s="332"/>
      <c r="N92" s="332"/>
      <c r="O92" s="332"/>
      <c r="P92" s="381"/>
      <c r="Q92" s="307"/>
      <c r="R92" s="307"/>
      <c r="S92" s="307"/>
      <c r="T92" s="307"/>
    </row>
    <row r="93" spans="2:20" x14ac:dyDescent="0.4">
      <c r="B93" s="307"/>
      <c r="C93" s="404" t="s">
        <v>243</v>
      </c>
      <c r="D93" s="371" t="s">
        <v>244</v>
      </c>
      <c r="E93" s="371"/>
      <c r="F93" s="371"/>
      <c r="G93" s="371"/>
      <c r="H93" s="371"/>
      <c r="I93" s="371"/>
      <c r="J93" s="332"/>
      <c r="K93" s="332"/>
      <c r="L93" s="332"/>
      <c r="M93" s="332"/>
      <c r="N93" s="332"/>
      <c r="O93" s="332"/>
      <c r="P93" s="381"/>
      <c r="Q93" s="307"/>
      <c r="R93" s="307"/>
      <c r="S93" s="307"/>
      <c r="T93" s="307"/>
    </row>
    <row r="94" spans="2:20" x14ac:dyDescent="0.4">
      <c r="B94" s="307"/>
      <c r="C94" s="405" t="s">
        <v>245</v>
      </c>
      <c r="D94" s="371" t="s">
        <v>246</v>
      </c>
      <c r="E94" s="371"/>
      <c r="F94" s="371"/>
      <c r="G94" s="371"/>
      <c r="H94" s="371"/>
      <c r="I94" s="371"/>
      <c r="J94" s="332"/>
      <c r="K94" s="332"/>
      <c r="L94" s="332"/>
      <c r="M94" s="332"/>
      <c r="N94" s="332"/>
      <c r="O94" s="332"/>
      <c r="P94" s="381"/>
      <c r="Q94" s="307"/>
      <c r="R94" s="307"/>
      <c r="S94" s="307"/>
      <c r="T94" s="307"/>
    </row>
    <row r="95" spans="2:20" x14ac:dyDescent="0.4">
      <c r="B95" s="307"/>
      <c r="C95" s="404" t="s">
        <v>247</v>
      </c>
      <c r="D95" s="371" t="s">
        <v>248</v>
      </c>
      <c r="E95" s="371"/>
      <c r="F95" s="371"/>
      <c r="G95" s="371"/>
      <c r="H95" s="371"/>
      <c r="I95" s="371"/>
      <c r="J95" s="332"/>
      <c r="K95" s="332"/>
      <c r="L95" s="332"/>
      <c r="M95" s="332"/>
      <c r="N95" s="332"/>
      <c r="O95" s="332"/>
      <c r="P95" s="381"/>
      <c r="Q95" s="307"/>
      <c r="R95" s="307"/>
      <c r="S95" s="307"/>
      <c r="T95" s="307"/>
    </row>
    <row r="96" spans="2:20" x14ac:dyDescent="0.4">
      <c r="B96" s="307"/>
      <c r="C96" s="404" t="s">
        <v>249</v>
      </c>
      <c r="D96" s="371" t="s">
        <v>250</v>
      </c>
      <c r="E96" s="371"/>
      <c r="F96" s="371"/>
      <c r="G96" s="371"/>
      <c r="H96" s="371"/>
      <c r="I96" s="371"/>
      <c r="J96" s="332"/>
      <c r="K96" s="332"/>
      <c r="L96" s="332"/>
      <c r="M96" s="332"/>
      <c r="N96" s="332"/>
      <c r="O96" s="332"/>
      <c r="P96" s="381"/>
      <c r="Q96" s="307"/>
      <c r="R96" s="307"/>
      <c r="S96" s="307"/>
      <c r="T96" s="307"/>
    </row>
    <row r="97" spans="2:20" x14ac:dyDescent="0.4">
      <c r="B97" s="307"/>
      <c r="C97" s="404" t="s">
        <v>251</v>
      </c>
      <c r="D97" s="371" t="s">
        <v>252</v>
      </c>
      <c r="E97" s="371"/>
      <c r="F97" s="371"/>
      <c r="G97" s="371"/>
      <c r="H97" s="371"/>
      <c r="I97" s="371"/>
      <c r="J97" s="332"/>
      <c r="K97" s="332"/>
      <c r="L97" s="332"/>
      <c r="M97" s="332"/>
      <c r="N97" s="332"/>
      <c r="O97" s="332"/>
      <c r="P97" s="381"/>
      <c r="Q97" s="307"/>
      <c r="R97" s="307"/>
      <c r="S97" s="307"/>
      <c r="T97" s="307"/>
    </row>
    <row r="98" spans="2:20" x14ac:dyDescent="0.4">
      <c r="B98" s="307"/>
      <c r="C98" s="405" t="s">
        <v>253</v>
      </c>
      <c r="D98" s="371" t="s">
        <v>254</v>
      </c>
      <c r="E98" s="371"/>
      <c r="F98" s="371"/>
      <c r="G98" s="371"/>
      <c r="H98" s="371"/>
      <c r="I98" s="371"/>
      <c r="J98" s="332"/>
      <c r="K98" s="332"/>
      <c r="L98" s="332"/>
      <c r="M98" s="332"/>
      <c r="N98" s="332"/>
      <c r="O98" s="332"/>
      <c r="P98" s="381"/>
      <c r="Q98" s="307"/>
      <c r="R98" s="307"/>
      <c r="S98" s="307"/>
      <c r="T98" s="307"/>
    </row>
    <row r="99" spans="2:20" x14ac:dyDescent="0.4">
      <c r="B99" s="307"/>
      <c r="C99" s="404" t="s">
        <v>255</v>
      </c>
      <c r="D99" s="371" t="s">
        <v>256</v>
      </c>
      <c r="E99" s="371"/>
      <c r="F99" s="371"/>
      <c r="G99" s="371"/>
      <c r="H99" s="371"/>
      <c r="I99" s="371"/>
      <c r="J99" s="332"/>
      <c r="K99" s="332"/>
      <c r="L99" s="332"/>
      <c r="M99" s="332"/>
      <c r="N99" s="332"/>
      <c r="O99" s="332"/>
      <c r="P99" s="381"/>
      <c r="Q99" s="307"/>
      <c r="R99" s="307"/>
      <c r="S99" s="307"/>
      <c r="T99" s="307"/>
    </row>
    <row r="100" spans="2:20" x14ac:dyDescent="0.4">
      <c r="B100" s="307"/>
      <c r="C100" s="404"/>
      <c r="D100" s="332"/>
      <c r="E100" s="332"/>
      <c r="F100" s="332"/>
      <c r="G100" s="332"/>
      <c r="H100" s="332"/>
      <c r="I100" s="332"/>
      <c r="J100" s="332"/>
      <c r="K100" s="332"/>
      <c r="L100" s="332"/>
      <c r="M100" s="332"/>
      <c r="N100" s="332"/>
      <c r="O100" s="332"/>
      <c r="P100" s="381"/>
      <c r="Q100" s="307"/>
      <c r="R100" s="307"/>
      <c r="S100" s="307"/>
      <c r="T100" s="307"/>
    </row>
    <row r="101" spans="2:20" ht="13.5" thickBot="1" x14ac:dyDescent="0.45">
      <c r="B101" s="307"/>
      <c r="C101" s="406"/>
      <c r="D101" s="399"/>
      <c r="E101" s="399"/>
      <c r="F101" s="399"/>
      <c r="G101" s="399"/>
      <c r="H101" s="399"/>
      <c r="I101" s="399"/>
      <c r="J101" s="399"/>
      <c r="K101" s="399"/>
      <c r="L101" s="399"/>
      <c r="M101" s="399"/>
      <c r="N101" s="399"/>
      <c r="O101" s="399"/>
      <c r="P101" s="400"/>
      <c r="Q101" s="307"/>
      <c r="R101" s="307"/>
      <c r="S101" s="307"/>
      <c r="T101" s="307"/>
    </row>
  </sheetData>
  <mergeCells count="11">
    <mergeCell ref="J45:K46"/>
    <mergeCell ref="L45:M46"/>
    <mergeCell ref="N45:O46"/>
    <mergeCell ref="P45:Q46"/>
    <mergeCell ref="R45:S46"/>
    <mergeCell ref="C11:I11"/>
    <mergeCell ref="B14:D14"/>
    <mergeCell ref="C45:C46"/>
    <mergeCell ref="D45:E46"/>
    <mergeCell ref="F45:G46"/>
    <mergeCell ref="H45:I46"/>
  </mergeCells>
  <pageMargins left="0.15748031496062992" right="0.15748031496062992" top="0.23622047244094491" bottom="0.74803149606299213" header="0.15748031496062992" footer="0.31496062992125984"/>
  <pageSetup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3505D-230F-4B04-9F5C-25F5DAAECAA6}">
  <sheetPr>
    <tabColor rgb="FF7030A0"/>
  </sheetPr>
  <dimension ref="A1:AG64"/>
  <sheetViews>
    <sheetView workbookViewId="0">
      <selection activeCell="B10" sqref="B10"/>
    </sheetView>
  </sheetViews>
  <sheetFormatPr defaultColWidth="9.1328125" defaultRowHeight="13.15" x14ac:dyDescent="0.4"/>
  <cols>
    <col min="1" max="1" width="5" style="407" customWidth="1"/>
    <col min="2" max="2" width="26.3984375" style="407" customWidth="1"/>
    <col min="3" max="3" width="11" style="407" bestFit="1" customWidth="1"/>
    <col min="4" max="4" width="10.86328125" style="407" bestFit="1" customWidth="1"/>
    <col min="5" max="6" width="12" style="407" bestFit="1" customWidth="1"/>
    <col min="7" max="8" width="10.3984375" style="407" bestFit="1" customWidth="1"/>
    <col min="9" max="9" width="12" style="407" bestFit="1" customWidth="1"/>
    <col min="10" max="11" width="9.59765625" style="407" bestFit="1" customWidth="1"/>
    <col min="12" max="256" width="9.1328125" style="407"/>
    <col min="257" max="257" width="5" style="407" customWidth="1"/>
    <col min="258" max="258" width="26.3984375" style="407" customWidth="1"/>
    <col min="259" max="259" width="11" style="407" bestFit="1" customWidth="1"/>
    <col min="260" max="260" width="10.86328125" style="407" bestFit="1" customWidth="1"/>
    <col min="261" max="262" width="12" style="407" bestFit="1" customWidth="1"/>
    <col min="263" max="264" width="10.3984375" style="407" bestFit="1" customWidth="1"/>
    <col min="265" max="265" width="12" style="407" bestFit="1" customWidth="1"/>
    <col min="266" max="267" width="9.59765625" style="407" bestFit="1" customWidth="1"/>
    <col min="268" max="512" width="9.1328125" style="407"/>
    <col min="513" max="513" width="5" style="407" customWidth="1"/>
    <col min="514" max="514" width="26.3984375" style="407" customWidth="1"/>
    <col min="515" max="515" width="11" style="407" bestFit="1" customWidth="1"/>
    <col min="516" max="516" width="10.86328125" style="407" bestFit="1" customWidth="1"/>
    <col min="517" max="518" width="12" style="407" bestFit="1" customWidth="1"/>
    <col min="519" max="520" width="10.3984375" style="407" bestFit="1" customWidth="1"/>
    <col min="521" max="521" width="12" style="407" bestFit="1" customWidth="1"/>
    <col min="522" max="523" width="9.59765625" style="407" bestFit="1" customWidth="1"/>
    <col min="524" max="768" width="9.1328125" style="407"/>
    <col min="769" max="769" width="5" style="407" customWidth="1"/>
    <col min="770" max="770" width="26.3984375" style="407" customWidth="1"/>
    <col min="771" max="771" width="11" style="407" bestFit="1" customWidth="1"/>
    <col min="772" max="772" width="10.86328125" style="407" bestFit="1" customWidth="1"/>
    <col min="773" max="774" width="12" style="407" bestFit="1" customWidth="1"/>
    <col min="775" max="776" width="10.3984375" style="407" bestFit="1" customWidth="1"/>
    <col min="777" max="777" width="12" style="407" bestFit="1" customWidth="1"/>
    <col min="778" max="779" width="9.59765625" style="407" bestFit="1" customWidth="1"/>
    <col min="780" max="1024" width="9.1328125" style="407"/>
    <col min="1025" max="1025" width="5" style="407" customWidth="1"/>
    <col min="1026" max="1026" width="26.3984375" style="407" customWidth="1"/>
    <col min="1027" max="1027" width="11" style="407" bestFit="1" customWidth="1"/>
    <col min="1028" max="1028" width="10.86328125" style="407" bestFit="1" customWidth="1"/>
    <col min="1029" max="1030" width="12" style="407" bestFit="1" customWidth="1"/>
    <col min="1031" max="1032" width="10.3984375" style="407" bestFit="1" customWidth="1"/>
    <col min="1033" max="1033" width="12" style="407" bestFit="1" customWidth="1"/>
    <col min="1034" max="1035" width="9.59765625" style="407" bestFit="1" customWidth="1"/>
    <col min="1036" max="1280" width="9.1328125" style="407"/>
    <col min="1281" max="1281" width="5" style="407" customWidth="1"/>
    <col min="1282" max="1282" width="26.3984375" style="407" customWidth="1"/>
    <col min="1283" max="1283" width="11" style="407" bestFit="1" customWidth="1"/>
    <col min="1284" max="1284" width="10.86328125" style="407" bestFit="1" customWidth="1"/>
    <col min="1285" max="1286" width="12" style="407" bestFit="1" customWidth="1"/>
    <col min="1287" max="1288" width="10.3984375" style="407" bestFit="1" customWidth="1"/>
    <col min="1289" max="1289" width="12" style="407" bestFit="1" customWidth="1"/>
    <col min="1290" max="1291" width="9.59765625" style="407" bestFit="1" customWidth="1"/>
    <col min="1292" max="1536" width="9.1328125" style="407"/>
    <col min="1537" max="1537" width="5" style="407" customWidth="1"/>
    <col min="1538" max="1538" width="26.3984375" style="407" customWidth="1"/>
    <col min="1539" max="1539" width="11" style="407" bestFit="1" customWidth="1"/>
    <col min="1540" max="1540" width="10.86328125" style="407" bestFit="1" customWidth="1"/>
    <col min="1541" max="1542" width="12" style="407" bestFit="1" customWidth="1"/>
    <col min="1543" max="1544" width="10.3984375" style="407" bestFit="1" customWidth="1"/>
    <col min="1545" max="1545" width="12" style="407" bestFit="1" customWidth="1"/>
    <col min="1546" max="1547" width="9.59765625" style="407" bestFit="1" customWidth="1"/>
    <col min="1548" max="1792" width="9.1328125" style="407"/>
    <col min="1793" max="1793" width="5" style="407" customWidth="1"/>
    <col min="1794" max="1794" width="26.3984375" style="407" customWidth="1"/>
    <col min="1795" max="1795" width="11" style="407" bestFit="1" customWidth="1"/>
    <col min="1796" max="1796" width="10.86328125" style="407" bestFit="1" customWidth="1"/>
    <col min="1797" max="1798" width="12" style="407" bestFit="1" customWidth="1"/>
    <col min="1799" max="1800" width="10.3984375" style="407" bestFit="1" customWidth="1"/>
    <col min="1801" max="1801" width="12" style="407" bestFit="1" customWidth="1"/>
    <col min="1802" max="1803" width="9.59765625" style="407" bestFit="1" customWidth="1"/>
    <col min="1804" max="2048" width="9.1328125" style="407"/>
    <col min="2049" max="2049" width="5" style="407" customWidth="1"/>
    <col min="2050" max="2050" width="26.3984375" style="407" customWidth="1"/>
    <col min="2051" max="2051" width="11" style="407" bestFit="1" customWidth="1"/>
    <col min="2052" max="2052" width="10.86328125" style="407" bestFit="1" customWidth="1"/>
    <col min="2053" max="2054" width="12" style="407" bestFit="1" customWidth="1"/>
    <col min="2055" max="2056" width="10.3984375" style="407" bestFit="1" customWidth="1"/>
    <col min="2057" max="2057" width="12" style="407" bestFit="1" customWidth="1"/>
    <col min="2058" max="2059" width="9.59765625" style="407" bestFit="1" customWidth="1"/>
    <col min="2060" max="2304" width="9.1328125" style="407"/>
    <col min="2305" max="2305" width="5" style="407" customWidth="1"/>
    <col min="2306" max="2306" width="26.3984375" style="407" customWidth="1"/>
    <col min="2307" max="2307" width="11" style="407" bestFit="1" customWidth="1"/>
    <col min="2308" max="2308" width="10.86328125" style="407" bestFit="1" customWidth="1"/>
    <col min="2309" max="2310" width="12" style="407" bestFit="1" customWidth="1"/>
    <col min="2311" max="2312" width="10.3984375" style="407" bestFit="1" customWidth="1"/>
    <col min="2313" max="2313" width="12" style="407" bestFit="1" customWidth="1"/>
    <col min="2314" max="2315" width="9.59765625" style="407" bestFit="1" customWidth="1"/>
    <col min="2316" max="2560" width="9.1328125" style="407"/>
    <col min="2561" max="2561" width="5" style="407" customWidth="1"/>
    <col min="2562" max="2562" width="26.3984375" style="407" customWidth="1"/>
    <col min="2563" max="2563" width="11" style="407" bestFit="1" customWidth="1"/>
    <col min="2564" max="2564" width="10.86328125" style="407" bestFit="1" customWidth="1"/>
    <col min="2565" max="2566" width="12" style="407" bestFit="1" customWidth="1"/>
    <col min="2567" max="2568" width="10.3984375" style="407" bestFit="1" customWidth="1"/>
    <col min="2569" max="2569" width="12" style="407" bestFit="1" customWidth="1"/>
    <col min="2570" max="2571" width="9.59765625" style="407" bestFit="1" customWidth="1"/>
    <col min="2572" max="2816" width="9.1328125" style="407"/>
    <col min="2817" max="2817" width="5" style="407" customWidth="1"/>
    <col min="2818" max="2818" width="26.3984375" style="407" customWidth="1"/>
    <col min="2819" max="2819" width="11" style="407" bestFit="1" customWidth="1"/>
    <col min="2820" max="2820" width="10.86328125" style="407" bestFit="1" customWidth="1"/>
    <col min="2821" max="2822" width="12" style="407" bestFit="1" customWidth="1"/>
    <col min="2823" max="2824" width="10.3984375" style="407" bestFit="1" customWidth="1"/>
    <col min="2825" max="2825" width="12" style="407" bestFit="1" customWidth="1"/>
    <col min="2826" max="2827" width="9.59765625" style="407" bestFit="1" customWidth="1"/>
    <col min="2828" max="3072" width="9.1328125" style="407"/>
    <col min="3073" max="3073" width="5" style="407" customWidth="1"/>
    <col min="3074" max="3074" width="26.3984375" style="407" customWidth="1"/>
    <col min="3075" max="3075" width="11" style="407" bestFit="1" customWidth="1"/>
    <col min="3076" max="3076" width="10.86328125" style="407" bestFit="1" customWidth="1"/>
    <col min="3077" max="3078" width="12" style="407" bestFit="1" customWidth="1"/>
    <col min="3079" max="3080" width="10.3984375" style="407" bestFit="1" customWidth="1"/>
    <col min="3081" max="3081" width="12" style="407" bestFit="1" customWidth="1"/>
    <col min="3082" max="3083" width="9.59765625" style="407" bestFit="1" customWidth="1"/>
    <col min="3084" max="3328" width="9.1328125" style="407"/>
    <col min="3329" max="3329" width="5" style="407" customWidth="1"/>
    <col min="3330" max="3330" width="26.3984375" style="407" customWidth="1"/>
    <col min="3331" max="3331" width="11" style="407" bestFit="1" customWidth="1"/>
    <col min="3332" max="3332" width="10.86328125" style="407" bestFit="1" customWidth="1"/>
    <col min="3333" max="3334" width="12" style="407" bestFit="1" customWidth="1"/>
    <col min="3335" max="3336" width="10.3984375" style="407" bestFit="1" customWidth="1"/>
    <col min="3337" max="3337" width="12" style="407" bestFit="1" customWidth="1"/>
    <col min="3338" max="3339" width="9.59765625" style="407" bestFit="1" customWidth="1"/>
    <col min="3340" max="3584" width="9.1328125" style="407"/>
    <col min="3585" max="3585" width="5" style="407" customWidth="1"/>
    <col min="3586" max="3586" width="26.3984375" style="407" customWidth="1"/>
    <col min="3587" max="3587" width="11" style="407" bestFit="1" customWidth="1"/>
    <col min="3588" max="3588" width="10.86328125" style="407" bestFit="1" customWidth="1"/>
    <col min="3589" max="3590" width="12" style="407" bestFit="1" customWidth="1"/>
    <col min="3591" max="3592" width="10.3984375" style="407" bestFit="1" customWidth="1"/>
    <col min="3593" max="3593" width="12" style="407" bestFit="1" customWidth="1"/>
    <col min="3594" max="3595" width="9.59765625" style="407" bestFit="1" customWidth="1"/>
    <col min="3596" max="3840" width="9.1328125" style="407"/>
    <col min="3841" max="3841" width="5" style="407" customWidth="1"/>
    <col min="3842" max="3842" width="26.3984375" style="407" customWidth="1"/>
    <col min="3843" max="3843" width="11" style="407" bestFit="1" customWidth="1"/>
    <col min="3844" max="3844" width="10.86328125" style="407" bestFit="1" customWidth="1"/>
    <col min="3845" max="3846" width="12" style="407" bestFit="1" customWidth="1"/>
    <col min="3847" max="3848" width="10.3984375" style="407" bestFit="1" customWidth="1"/>
    <col min="3849" max="3849" width="12" style="407" bestFit="1" customWidth="1"/>
    <col min="3850" max="3851" width="9.59765625" style="407" bestFit="1" customWidth="1"/>
    <col min="3852" max="4096" width="9.1328125" style="407"/>
    <col min="4097" max="4097" width="5" style="407" customWidth="1"/>
    <col min="4098" max="4098" width="26.3984375" style="407" customWidth="1"/>
    <col min="4099" max="4099" width="11" style="407" bestFit="1" customWidth="1"/>
    <col min="4100" max="4100" width="10.86328125" style="407" bestFit="1" customWidth="1"/>
    <col min="4101" max="4102" width="12" style="407" bestFit="1" customWidth="1"/>
    <col min="4103" max="4104" width="10.3984375" style="407" bestFit="1" customWidth="1"/>
    <col min="4105" max="4105" width="12" style="407" bestFit="1" customWidth="1"/>
    <col min="4106" max="4107" width="9.59765625" style="407" bestFit="1" customWidth="1"/>
    <col min="4108" max="4352" width="9.1328125" style="407"/>
    <col min="4353" max="4353" width="5" style="407" customWidth="1"/>
    <col min="4354" max="4354" width="26.3984375" style="407" customWidth="1"/>
    <col min="4355" max="4355" width="11" style="407" bestFit="1" customWidth="1"/>
    <col min="4356" max="4356" width="10.86328125" style="407" bestFit="1" customWidth="1"/>
    <col min="4357" max="4358" width="12" style="407" bestFit="1" customWidth="1"/>
    <col min="4359" max="4360" width="10.3984375" style="407" bestFit="1" customWidth="1"/>
    <col min="4361" max="4361" width="12" style="407" bestFit="1" customWidth="1"/>
    <col min="4362" max="4363" width="9.59765625" style="407" bestFit="1" customWidth="1"/>
    <col min="4364" max="4608" width="9.1328125" style="407"/>
    <col min="4609" max="4609" width="5" style="407" customWidth="1"/>
    <col min="4610" max="4610" width="26.3984375" style="407" customWidth="1"/>
    <col min="4611" max="4611" width="11" style="407" bestFit="1" customWidth="1"/>
    <col min="4612" max="4612" width="10.86328125" style="407" bestFit="1" customWidth="1"/>
    <col min="4613" max="4614" width="12" style="407" bestFit="1" customWidth="1"/>
    <col min="4615" max="4616" width="10.3984375" style="407" bestFit="1" customWidth="1"/>
    <col min="4617" max="4617" width="12" style="407" bestFit="1" customWidth="1"/>
    <col min="4618" max="4619" width="9.59765625" style="407" bestFit="1" customWidth="1"/>
    <col min="4620" max="4864" width="9.1328125" style="407"/>
    <col min="4865" max="4865" width="5" style="407" customWidth="1"/>
    <col min="4866" max="4866" width="26.3984375" style="407" customWidth="1"/>
    <col min="4867" max="4867" width="11" style="407" bestFit="1" customWidth="1"/>
    <col min="4868" max="4868" width="10.86328125" style="407" bestFit="1" customWidth="1"/>
    <col min="4869" max="4870" width="12" style="407" bestFit="1" customWidth="1"/>
    <col min="4871" max="4872" width="10.3984375" style="407" bestFit="1" customWidth="1"/>
    <col min="4873" max="4873" width="12" style="407" bestFit="1" customWidth="1"/>
    <col min="4874" max="4875" width="9.59765625" style="407" bestFit="1" customWidth="1"/>
    <col min="4876" max="5120" width="9.1328125" style="407"/>
    <col min="5121" max="5121" width="5" style="407" customWidth="1"/>
    <col min="5122" max="5122" width="26.3984375" style="407" customWidth="1"/>
    <col min="5123" max="5123" width="11" style="407" bestFit="1" customWidth="1"/>
    <col min="5124" max="5124" width="10.86328125" style="407" bestFit="1" customWidth="1"/>
    <col min="5125" max="5126" width="12" style="407" bestFit="1" customWidth="1"/>
    <col min="5127" max="5128" width="10.3984375" style="407" bestFit="1" customWidth="1"/>
    <col min="5129" max="5129" width="12" style="407" bestFit="1" customWidth="1"/>
    <col min="5130" max="5131" width="9.59765625" style="407" bestFit="1" customWidth="1"/>
    <col min="5132" max="5376" width="9.1328125" style="407"/>
    <col min="5377" max="5377" width="5" style="407" customWidth="1"/>
    <col min="5378" max="5378" width="26.3984375" style="407" customWidth="1"/>
    <col min="5379" max="5379" width="11" style="407" bestFit="1" customWidth="1"/>
    <col min="5380" max="5380" width="10.86328125" style="407" bestFit="1" customWidth="1"/>
    <col min="5381" max="5382" width="12" style="407" bestFit="1" customWidth="1"/>
    <col min="5383" max="5384" width="10.3984375" style="407" bestFit="1" customWidth="1"/>
    <col min="5385" max="5385" width="12" style="407" bestFit="1" customWidth="1"/>
    <col min="5386" max="5387" width="9.59765625" style="407" bestFit="1" customWidth="1"/>
    <col min="5388" max="5632" width="9.1328125" style="407"/>
    <col min="5633" max="5633" width="5" style="407" customWidth="1"/>
    <col min="5634" max="5634" width="26.3984375" style="407" customWidth="1"/>
    <col min="5635" max="5635" width="11" style="407" bestFit="1" customWidth="1"/>
    <col min="5636" max="5636" width="10.86328125" style="407" bestFit="1" customWidth="1"/>
    <col min="5637" max="5638" width="12" style="407" bestFit="1" customWidth="1"/>
    <col min="5639" max="5640" width="10.3984375" style="407" bestFit="1" customWidth="1"/>
    <col min="5641" max="5641" width="12" style="407" bestFit="1" customWidth="1"/>
    <col min="5642" max="5643" width="9.59765625" style="407" bestFit="1" customWidth="1"/>
    <col min="5644" max="5888" width="9.1328125" style="407"/>
    <col min="5889" max="5889" width="5" style="407" customWidth="1"/>
    <col min="5890" max="5890" width="26.3984375" style="407" customWidth="1"/>
    <col min="5891" max="5891" width="11" style="407" bestFit="1" customWidth="1"/>
    <col min="5892" max="5892" width="10.86328125" style="407" bestFit="1" customWidth="1"/>
    <col min="5893" max="5894" width="12" style="407" bestFit="1" customWidth="1"/>
    <col min="5895" max="5896" width="10.3984375" style="407" bestFit="1" customWidth="1"/>
    <col min="5897" max="5897" width="12" style="407" bestFit="1" customWidth="1"/>
    <col min="5898" max="5899" width="9.59765625" style="407" bestFit="1" customWidth="1"/>
    <col min="5900" max="6144" width="9.1328125" style="407"/>
    <col min="6145" max="6145" width="5" style="407" customWidth="1"/>
    <col min="6146" max="6146" width="26.3984375" style="407" customWidth="1"/>
    <col min="6147" max="6147" width="11" style="407" bestFit="1" customWidth="1"/>
    <col min="6148" max="6148" width="10.86328125" style="407" bestFit="1" customWidth="1"/>
    <col min="6149" max="6150" width="12" style="407" bestFit="1" customWidth="1"/>
    <col min="6151" max="6152" width="10.3984375" style="407" bestFit="1" customWidth="1"/>
    <col min="6153" max="6153" width="12" style="407" bestFit="1" customWidth="1"/>
    <col min="6154" max="6155" width="9.59765625" style="407" bestFit="1" customWidth="1"/>
    <col min="6156" max="6400" width="9.1328125" style="407"/>
    <col min="6401" max="6401" width="5" style="407" customWidth="1"/>
    <col min="6402" max="6402" width="26.3984375" style="407" customWidth="1"/>
    <col min="6403" max="6403" width="11" style="407" bestFit="1" customWidth="1"/>
    <col min="6404" max="6404" width="10.86328125" style="407" bestFit="1" customWidth="1"/>
    <col min="6405" max="6406" width="12" style="407" bestFit="1" customWidth="1"/>
    <col min="6407" max="6408" width="10.3984375" style="407" bestFit="1" customWidth="1"/>
    <col min="6409" max="6409" width="12" style="407" bestFit="1" customWidth="1"/>
    <col min="6410" max="6411" width="9.59765625" style="407" bestFit="1" customWidth="1"/>
    <col min="6412" max="6656" width="9.1328125" style="407"/>
    <col min="6657" max="6657" width="5" style="407" customWidth="1"/>
    <col min="6658" max="6658" width="26.3984375" style="407" customWidth="1"/>
    <col min="6659" max="6659" width="11" style="407" bestFit="1" customWidth="1"/>
    <col min="6660" max="6660" width="10.86328125" style="407" bestFit="1" customWidth="1"/>
    <col min="6661" max="6662" width="12" style="407" bestFit="1" customWidth="1"/>
    <col min="6663" max="6664" width="10.3984375" style="407" bestFit="1" customWidth="1"/>
    <col min="6665" max="6665" width="12" style="407" bestFit="1" customWidth="1"/>
    <col min="6666" max="6667" width="9.59765625" style="407" bestFit="1" customWidth="1"/>
    <col min="6668" max="6912" width="9.1328125" style="407"/>
    <col min="6913" max="6913" width="5" style="407" customWidth="1"/>
    <col min="6914" max="6914" width="26.3984375" style="407" customWidth="1"/>
    <col min="6915" max="6915" width="11" style="407" bestFit="1" customWidth="1"/>
    <col min="6916" max="6916" width="10.86328125" style="407" bestFit="1" customWidth="1"/>
    <col min="6917" max="6918" width="12" style="407" bestFit="1" customWidth="1"/>
    <col min="6919" max="6920" width="10.3984375" style="407" bestFit="1" customWidth="1"/>
    <col min="6921" max="6921" width="12" style="407" bestFit="1" customWidth="1"/>
    <col min="6922" max="6923" width="9.59765625" style="407" bestFit="1" customWidth="1"/>
    <col min="6924" max="7168" width="9.1328125" style="407"/>
    <col min="7169" max="7169" width="5" style="407" customWidth="1"/>
    <col min="7170" max="7170" width="26.3984375" style="407" customWidth="1"/>
    <col min="7171" max="7171" width="11" style="407" bestFit="1" customWidth="1"/>
    <col min="7172" max="7172" width="10.86328125" style="407" bestFit="1" customWidth="1"/>
    <col min="7173" max="7174" width="12" style="407" bestFit="1" customWidth="1"/>
    <col min="7175" max="7176" width="10.3984375" style="407" bestFit="1" customWidth="1"/>
    <col min="7177" max="7177" width="12" style="407" bestFit="1" customWidth="1"/>
    <col min="7178" max="7179" width="9.59765625" style="407" bestFit="1" customWidth="1"/>
    <col min="7180" max="7424" width="9.1328125" style="407"/>
    <col min="7425" max="7425" width="5" style="407" customWidth="1"/>
    <col min="7426" max="7426" width="26.3984375" style="407" customWidth="1"/>
    <col min="7427" max="7427" width="11" style="407" bestFit="1" customWidth="1"/>
    <col min="7428" max="7428" width="10.86328125" style="407" bestFit="1" customWidth="1"/>
    <col min="7429" max="7430" width="12" style="407" bestFit="1" customWidth="1"/>
    <col min="7431" max="7432" width="10.3984375" style="407" bestFit="1" customWidth="1"/>
    <col min="7433" max="7433" width="12" style="407" bestFit="1" customWidth="1"/>
    <col min="7434" max="7435" width="9.59765625" style="407" bestFit="1" customWidth="1"/>
    <col min="7436" max="7680" width="9.1328125" style="407"/>
    <col min="7681" max="7681" width="5" style="407" customWidth="1"/>
    <col min="7682" max="7682" width="26.3984375" style="407" customWidth="1"/>
    <col min="7683" max="7683" width="11" style="407" bestFit="1" customWidth="1"/>
    <col min="7684" max="7684" width="10.86328125" style="407" bestFit="1" customWidth="1"/>
    <col min="7685" max="7686" width="12" style="407" bestFit="1" customWidth="1"/>
    <col min="7687" max="7688" width="10.3984375" style="407" bestFit="1" customWidth="1"/>
    <col min="7689" max="7689" width="12" style="407" bestFit="1" customWidth="1"/>
    <col min="7690" max="7691" width="9.59765625" style="407" bestFit="1" customWidth="1"/>
    <col min="7692" max="7936" width="9.1328125" style="407"/>
    <col min="7937" max="7937" width="5" style="407" customWidth="1"/>
    <col min="7938" max="7938" width="26.3984375" style="407" customWidth="1"/>
    <col min="7939" max="7939" width="11" style="407" bestFit="1" customWidth="1"/>
    <col min="7940" max="7940" width="10.86328125" style="407" bestFit="1" customWidth="1"/>
    <col min="7941" max="7942" width="12" style="407" bestFit="1" customWidth="1"/>
    <col min="7943" max="7944" width="10.3984375" style="407" bestFit="1" customWidth="1"/>
    <col min="7945" max="7945" width="12" style="407" bestFit="1" customWidth="1"/>
    <col min="7946" max="7947" width="9.59765625" style="407" bestFit="1" customWidth="1"/>
    <col min="7948" max="8192" width="9.1328125" style="407"/>
    <col min="8193" max="8193" width="5" style="407" customWidth="1"/>
    <col min="8194" max="8194" width="26.3984375" style="407" customWidth="1"/>
    <col min="8195" max="8195" width="11" style="407" bestFit="1" customWidth="1"/>
    <col min="8196" max="8196" width="10.86328125" style="407" bestFit="1" customWidth="1"/>
    <col min="8197" max="8198" width="12" style="407" bestFit="1" customWidth="1"/>
    <col min="8199" max="8200" width="10.3984375" style="407" bestFit="1" customWidth="1"/>
    <col min="8201" max="8201" width="12" style="407" bestFit="1" customWidth="1"/>
    <col min="8202" max="8203" width="9.59765625" style="407" bestFit="1" customWidth="1"/>
    <col min="8204" max="8448" width="9.1328125" style="407"/>
    <col min="8449" max="8449" width="5" style="407" customWidth="1"/>
    <col min="8450" max="8450" width="26.3984375" style="407" customWidth="1"/>
    <col min="8451" max="8451" width="11" style="407" bestFit="1" customWidth="1"/>
    <col min="8452" max="8452" width="10.86328125" style="407" bestFit="1" customWidth="1"/>
    <col min="8453" max="8454" width="12" style="407" bestFit="1" customWidth="1"/>
    <col min="8455" max="8456" width="10.3984375" style="407" bestFit="1" customWidth="1"/>
    <col min="8457" max="8457" width="12" style="407" bestFit="1" customWidth="1"/>
    <col min="8458" max="8459" width="9.59765625" style="407" bestFit="1" customWidth="1"/>
    <col min="8460" max="8704" width="9.1328125" style="407"/>
    <col min="8705" max="8705" width="5" style="407" customWidth="1"/>
    <col min="8706" max="8706" width="26.3984375" style="407" customWidth="1"/>
    <col min="8707" max="8707" width="11" style="407" bestFit="1" customWidth="1"/>
    <col min="8708" max="8708" width="10.86328125" style="407" bestFit="1" customWidth="1"/>
    <col min="8709" max="8710" width="12" style="407" bestFit="1" customWidth="1"/>
    <col min="8711" max="8712" width="10.3984375" style="407" bestFit="1" customWidth="1"/>
    <col min="8713" max="8713" width="12" style="407" bestFit="1" customWidth="1"/>
    <col min="8714" max="8715" width="9.59765625" style="407" bestFit="1" customWidth="1"/>
    <col min="8716" max="8960" width="9.1328125" style="407"/>
    <col min="8961" max="8961" width="5" style="407" customWidth="1"/>
    <col min="8962" max="8962" width="26.3984375" style="407" customWidth="1"/>
    <col min="8963" max="8963" width="11" style="407" bestFit="1" customWidth="1"/>
    <col min="8964" max="8964" width="10.86328125" style="407" bestFit="1" customWidth="1"/>
    <col min="8965" max="8966" width="12" style="407" bestFit="1" customWidth="1"/>
    <col min="8967" max="8968" width="10.3984375" style="407" bestFit="1" customWidth="1"/>
    <col min="8969" max="8969" width="12" style="407" bestFit="1" customWidth="1"/>
    <col min="8970" max="8971" width="9.59765625" style="407" bestFit="1" customWidth="1"/>
    <col min="8972" max="9216" width="9.1328125" style="407"/>
    <col min="9217" max="9217" width="5" style="407" customWidth="1"/>
    <col min="9218" max="9218" width="26.3984375" style="407" customWidth="1"/>
    <col min="9219" max="9219" width="11" style="407" bestFit="1" customWidth="1"/>
    <col min="9220" max="9220" width="10.86328125" style="407" bestFit="1" customWidth="1"/>
    <col min="9221" max="9222" width="12" style="407" bestFit="1" customWidth="1"/>
    <col min="9223" max="9224" width="10.3984375" style="407" bestFit="1" customWidth="1"/>
    <col min="9225" max="9225" width="12" style="407" bestFit="1" customWidth="1"/>
    <col min="9226" max="9227" width="9.59765625" style="407" bestFit="1" customWidth="1"/>
    <col min="9228" max="9472" width="9.1328125" style="407"/>
    <col min="9473" max="9473" width="5" style="407" customWidth="1"/>
    <col min="9474" max="9474" width="26.3984375" style="407" customWidth="1"/>
    <col min="9475" max="9475" width="11" style="407" bestFit="1" customWidth="1"/>
    <col min="9476" max="9476" width="10.86328125" style="407" bestFit="1" customWidth="1"/>
    <col min="9477" max="9478" width="12" style="407" bestFit="1" customWidth="1"/>
    <col min="9479" max="9480" width="10.3984375" style="407" bestFit="1" customWidth="1"/>
    <col min="9481" max="9481" width="12" style="407" bestFit="1" customWidth="1"/>
    <col min="9482" max="9483" width="9.59765625" style="407" bestFit="1" customWidth="1"/>
    <col min="9484" max="9728" width="9.1328125" style="407"/>
    <col min="9729" max="9729" width="5" style="407" customWidth="1"/>
    <col min="9730" max="9730" width="26.3984375" style="407" customWidth="1"/>
    <col min="9731" max="9731" width="11" style="407" bestFit="1" customWidth="1"/>
    <col min="9732" max="9732" width="10.86328125" style="407" bestFit="1" customWidth="1"/>
    <col min="9733" max="9734" width="12" style="407" bestFit="1" customWidth="1"/>
    <col min="9735" max="9736" width="10.3984375" style="407" bestFit="1" customWidth="1"/>
    <col min="9737" max="9737" width="12" style="407" bestFit="1" customWidth="1"/>
    <col min="9738" max="9739" width="9.59765625" style="407" bestFit="1" customWidth="1"/>
    <col min="9740" max="9984" width="9.1328125" style="407"/>
    <col min="9985" max="9985" width="5" style="407" customWidth="1"/>
    <col min="9986" max="9986" width="26.3984375" style="407" customWidth="1"/>
    <col min="9987" max="9987" width="11" style="407" bestFit="1" customWidth="1"/>
    <col min="9988" max="9988" width="10.86328125" style="407" bestFit="1" customWidth="1"/>
    <col min="9989" max="9990" width="12" style="407" bestFit="1" customWidth="1"/>
    <col min="9991" max="9992" width="10.3984375" style="407" bestFit="1" customWidth="1"/>
    <col min="9993" max="9993" width="12" style="407" bestFit="1" customWidth="1"/>
    <col min="9994" max="9995" width="9.59765625" style="407" bestFit="1" customWidth="1"/>
    <col min="9996" max="10240" width="9.1328125" style="407"/>
    <col min="10241" max="10241" width="5" style="407" customWidth="1"/>
    <col min="10242" max="10242" width="26.3984375" style="407" customWidth="1"/>
    <col min="10243" max="10243" width="11" style="407" bestFit="1" customWidth="1"/>
    <col min="10244" max="10244" width="10.86328125" style="407" bestFit="1" customWidth="1"/>
    <col min="10245" max="10246" width="12" style="407" bestFit="1" customWidth="1"/>
    <col min="10247" max="10248" width="10.3984375" style="407" bestFit="1" customWidth="1"/>
    <col min="10249" max="10249" width="12" style="407" bestFit="1" customWidth="1"/>
    <col min="10250" max="10251" width="9.59765625" style="407" bestFit="1" customWidth="1"/>
    <col min="10252" max="10496" width="9.1328125" style="407"/>
    <col min="10497" max="10497" width="5" style="407" customWidth="1"/>
    <col min="10498" max="10498" width="26.3984375" style="407" customWidth="1"/>
    <col min="10499" max="10499" width="11" style="407" bestFit="1" customWidth="1"/>
    <col min="10500" max="10500" width="10.86328125" style="407" bestFit="1" customWidth="1"/>
    <col min="10501" max="10502" width="12" style="407" bestFit="1" customWidth="1"/>
    <col min="10503" max="10504" width="10.3984375" style="407" bestFit="1" customWidth="1"/>
    <col min="10505" max="10505" width="12" style="407" bestFit="1" customWidth="1"/>
    <col min="10506" max="10507" width="9.59765625" style="407" bestFit="1" customWidth="1"/>
    <col min="10508" max="10752" width="9.1328125" style="407"/>
    <col min="10753" max="10753" width="5" style="407" customWidth="1"/>
    <col min="10754" max="10754" width="26.3984375" style="407" customWidth="1"/>
    <col min="10755" max="10755" width="11" style="407" bestFit="1" customWidth="1"/>
    <col min="10756" max="10756" width="10.86328125" style="407" bestFit="1" customWidth="1"/>
    <col min="10757" max="10758" width="12" style="407" bestFit="1" customWidth="1"/>
    <col min="10759" max="10760" width="10.3984375" style="407" bestFit="1" customWidth="1"/>
    <col min="10761" max="10761" width="12" style="407" bestFit="1" customWidth="1"/>
    <col min="10762" max="10763" width="9.59765625" style="407" bestFit="1" customWidth="1"/>
    <col min="10764" max="11008" width="9.1328125" style="407"/>
    <col min="11009" max="11009" width="5" style="407" customWidth="1"/>
    <col min="11010" max="11010" width="26.3984375" style="407" customWidth="1"/>
    <col min="11011" max="11011" width="11" style="407" bestFit="1" customWidth="1"/>
    <col min="11012" max="11012" width="10.86328125" style="407" bestFit="1" customWidth="1"/>
    <col min="11013" max="11014" width="12" style="407" bestFit="1" customWidth="1"/>
    <col min="11015" max="11016" width="10.3984375" style="407" bestFit="1" customWidth="1"/>
    <col min="11017" max="11017" width="12" style="407" bestFit="1" customWidth="1"/>
    <col min="11018" max="11019" width="9.59765625" style="407" bestFit="1" customWidth="1"/>
    <col min="11020" max="11264" width="9.1328125" style="407"/>
    <col min="11265" max="11265" width="5" style="407" customWidth="1"/>
    <col min="11266" max="11266" width="26.3984375" style="407" customWidth="1"/>
    <col min="11267" max="11267" width="11" style="407" bestFit="1" customWidth="1"/>
    <col min="11268" max="11268" width="10.86328125" style="407" bestFit="1" customWidth="1"/>
    <col min="11269" max="11270" width="12" style="407" bestFit="1" customWidth="1"/>
    <col min="11271" max="11272" width="10.3984375" style="407" bestFit="1" customWidth="1"/>
    <col min="11273" max="11273" width="12" style="407" bestFit="1" customWidth="1"/>
    <col min="11274" max="11275" width="9.59765625" style="407" bestFit="1" customWidth="1"/>
    <col min="11276" max="11520" width="9.1328125" style="407"/>
    <col min="11521" max="11521" width="5" style="407" customWidth="1"/>
    <col min="11522" max="11522" width="26.3984375" style="407" customWidth="1"/>
    <col min="11523" max="11523" width="11" style="407" bestFit="1" customWidth="1"/>
    <col min="11524" max="11524" width="10.86328125" style="407" bestFit="1" customWidth="1"/>
    <col min="11525" max="11526" width="12" style="407" bestFit="1" customWidth="1"/>
    <col min="11527" max="11528" width="10.3984375" style="407" bestFit="1" customWidth="1"/>
    <col min="11529" max="11529" width="12" style="407" bestFit="1" customWidth="1"/>
    <col min="11530" max="11531" width="9.59765625" style="407" bestFit="1" customWidth="1"/>
    <col min="11532" max="11776" width="9.1328125" style="407"/>
    <col min="11777" max="11777" width="5" style="407" customWidth="1"/>
    <col min="11778" max="11778" width="26.3984375" style="407" customWidth="1"/>
    <col min="11779" max="11779" width="11" style="407" bestFit="1" customWidth="1"/>
    <col min="11780" max="11780" width="10.86328125" style="407" bestFit="1" customWidth="1"/>
    <col min="11781" max="11782" width="12" style="407" bestFit="1" customWidth="1"/>
    <col min="11783" max="11784" width="10.3984375" style="407" bestFit="1" customWidth="1"/>
    <col min="11785" max="11785" width="12" style="407" bestFit="1" customWidth="1"/>
    <col min="11786" max="11787" width="9.59765625" style="407" bestFit="1" customWidth="1"/>
    <col min="11788" max="12032" width="9.1328125" style="407"/>
    <col min="12033" max="12033" width="5" style="407" customWidth="1"/>
    <col min="12034" max="12034" width="26.3984375" style="407" customWidth="1"/>
    <col min="12035" max="12035" width="11" style="407" bestFit="1" customWidth="1"/>
    <col min="12036" max="12036" width="10.86328125" style="407" bestFit="1" customWidth="1"/>
    <col min="12037" max="12038" width="12" style="407" bestFit="1" customWidth="1"/>
    <col min="12039" max="12040" width="10.3984375" style="407" bestFit="1" customWidth="1"/>
    <col min="12041" max="12041" width="12" style="407" bestFit="1" customWidth="1"/>
    <col min="12042" max="12043" width="9.59765625" style="407" bestFit="1" customWidth="1"/>
    <col min="12044" max="12288" width="9.1328125" style="407"/>
    <col min="12289" max="12289" width="5" style="407" customWidth="1"/>
    <col min="12290" max="12290" width="26.3984375" style="407" customWidth="1"/>
    <col min="12291" max="12291" width="11" style="407" bestFit="1" customWidth="1"/>
    <col min="12292" max="12292" width="10.86328125" style="407" bestFit="1" customWidth="1"/>
    <col min="12293" max="12294" width="12" style="407" bestFit="1" customWidth="1"/>
    <col min="12295" max="12296" width="10.3984375" style="407" bestFit="1" customWidth="1"/>
    <col min="12297" max="12297" width="12" style="407" bestFit="1" customWidth="1"/>
    <col min="12298" max="12299" width="9.59765625" style="407" bestFit="1" customWidth="1"/>
    <col min="12300" max="12544" width="9.1328125" style="407"/>
    <col min="12545" max="12545" width="5" style="407" customWidth="1"/>
    <col min="12546" max="12546" width="26.3984375" style="407" customWidth="1"/>
    <col min="12547" max="12547" width="11" style="407" bestFit="1" customWidth="1"/>
    <col min="12548" max="12548" width="10.86328125" style="407" bestFit="1" customWidth="1"/>
    <col min="12549" max="12550" width="12" style="407" bestFit="1" customWidth="1"/>
    <col min="12551" max="12552" width="10.3984375" style="407" bestFit="1" customWidth="1"/>
    <col min="12553" max="12553" width="12" style="407" bestFit="1" customWidth="1"/>
    <col min="12554" max="12555" width="9.59765625" style="407" bestFit="1" customWidth="1"/>
    <col min="12556" max="12800" width="9.1328125" style="407"/>
    <col min="12801" max="12801" width="5" style="407" customWidth="1"/>
    <col min="12802" max="12802" width="26.3984375" style="407" customWidth="1"/>
    <col min="12803" max="12803" width="11" style="407" bestFit="1" customWidth="1"/>
    <col min="12804" max="12804" width="10.86328125" style="407" bestFit="1" customWidth="1"/>
    <col min="12805" max="12806" width="12" style="407" bestFit="1" customWidth="1"/>
    <col min="12807" max="12808" width="10.3984375" style="407" bestFit="1" customWidth="1"/>
    <col min="12809" max="12809" width="12" style="407" bestFit="1" customWidth="1"/>
    <col min="12810" max="12811" width="9.59765625" style="407" bestFit="1" customWidth="1"/>
    <col min="12812" max="13056" width="9.1328125" style="407"/>
    <col min="13057" max="13057" width="5" style="407" customWidth="1"/>
    <col min="13058" max="13058" width="26.3984375" style="407" customWidth="1"/>
    <col min="13059" max="13059" width="11" style="407" bestFit="1" customWidth="1"/>
    <col min="13060" max="13060" width="10.86328125" style="407" bestFit="1" customWidth="1"/>
    <col min="13061" max="13062" width="12" style="407" bestFit="1" customWidth="1"/>
    <col min="13063" max="13064" width="10.3984375" style="407" bestFit="1" customWidth="1"/>
    <col min="13065" max="13065" width="12" style="407" bestFit="1" customWidth="1"/>
    <col min="13066" max="13067" width="9.59765625" style="407" bestFit="1" customWidth="1"/>
    <col min="13068" max="13312" width="9.1328125" style="407"/>
    <col min="13313" max="13313" width="5" style="407" customWidth="1"/>
    <col min="13314" max="13314" width="26.3984375" style="407" customWidth="1"/>
    <col min="13315" max="13315" width="11" style="407" bestFit="1" customWidth="1"/>
    <col min="13316" max="13316" width="10.86328125" style="407" bestFit="1" customWidth="1"/>
    <col min="13317" max="13318" width="12" style="407" bestFit="1" customWidth="1"/>
    <col min="13319" max="13320" width="10.3984375" style="407" bestFit="1" customWidth="1"/>
    <col min="13321" max="13321" width="12" style="407" bestFit="1" customWidth="1"/>
    <col min="13322" max="13323" width="9.59765625" style="407" bestFit="1" customWidth="1"/>
    <col min="13324" max="13568" width="9.1328125" style="407"/>
    <col min="13569" max="13569" width="5" style="407" customWidth="1"/>
    <col min="13570" max="13570" width="26.3984375" style="407" customWidth="1"/>
    <col min="13571" max="13571" width="11" style="407" bestFit="1" customWidth="1"/>
    <col min="13572" max="13572" width="10.86328125" style="407" bestFit="1" customWidth="1"/>
    <col min="13573" max="13574" width="12" style="407" bestFit="1" customWidth="1"/>
    <col min="13575" max="13576" width="10.3984375" style="407" bestFit="1" customWidth="1"/>
    <col min="13577" max="13577" width="12" style="407" bestFit="1" customWidth="1"/>
    <col min="13578" max="13579" width="9.59765625" style="407" bestFit="1" customWidth="1"/>
    <col min="13580" max="13824" width="9.1328125" style="407"/>
    <col min="13825" max="13825" width="5" style="407" customWidth="1"/>
    <col min="13826" max="13826" width="26.3984375" style="407" customWidth="1"/>
    <col min="13827" max="13827" width="11" style="407" bestFit="1" customWidth="1"/>
    <col min="13828" max="13828" width="10.86328125" style="407" bestFit="1" customWidth="1"/>
    <col min="13829" max="13830" width="12" style="407" bestFit="1" customWidth="1"/>
    <col min="13831" max="13832" width="10.3984375" style="407" bestFit="1" customWidth="1"/>
    <col min="13833" max="13833" width="12" style="407" bestFit="1" customWidth="1"/>
    <col min="13834" max="13835" width="9.59765625" style="407" bestFit="1" customWidth="1"/>
    <col min="13836" max="14080" width="9.1328125" style="407"/>
    <col min="14081" max="14081" width="5" style="407" customWidth="1"/>
    <col min="14082" max="14082" width="26.3984375" style="407" customWidth="1"/>
    <col min="14083" max="14083" width="11" style="407" bestFit="1" customWidth="1"/>
    <col min="14084" max="14084" width="10.86328125" style="407" bestFit="1" customWidth="1"/>
    <col min="14085" max="14086" width="12" style="407" bestFit="1" customWidth="1"/>
    <col min="14087" max="14088" width="10.3984375" style="407" bestFit="1" customWidth="1"/>
    <col min="14089" max="14089" width="12" style="407" bestFit="1" customWidth="1"/>
    <col min="14090" max="14091" width="9.59765625" style="407" bestFit="1" customWidth="1"/>
    <col min="14092" max="14336" width="9.1328125" style="407"/>
    <col min="14337" max="14337" width="5" style="407" customWidth="1"/>
    <col min="14338" max="14338" width="26.3984375" style="407" customWidth="1"/>
    <col min="14339" max="14339" width="11" style="407" bestFit="1" customWidth="1"/>
    <col min="14340" max="14340" width="10.86328125" style="407" bestFit="1" customWidth="1"/>
    <col min="14341" max="14342" width="12" style="407" bestFit="1" customWidth="1"/>
    <col min="14343" max="14344" width="10.3984375" style="407" bestFit="1" customWidth="1"/>
    <col min="14345" max="14345" width="12" style="407" bestFit="1" customWidth="1"/>
    <col min="14346" max="14347" width="9.59765625" style="407" bestFit="1" customWidth="1"/>
    <col min="14348" max="14592" width="9.1328125" style="407"/>
    <col min="14593" max="14593" width="5" style="407" customWidth="1"/>
    <col min="14594" max="14594" width="26.3984375" style="407" customWidth="1"/>
    <col min="14595" max="14595" width="11" style="407" bestFit="1" customWidth="1"/>
    <col min="14596" max="14596" width="10.86328125" style="407" bestFit="1" customWidth="1"/>
    <col min="14597" max="14598" width="12" style="407" bestFit="1" customWidth="1"/>
    <col min="14599" max="14600" width="10.3984375" style="407" bestFit="1" customWidth="1"/>
    <col min="14601" max="14601" width="12" style="407" bestFit="1" customWidth="1"/>
    <col min="14602" max="14603" width="9.59765625" style="407" bestFit="1" customWidth="1"/>
    <col min="14604" max="14848" width="9.1328125" style="407"/>
    <col min="14849" max="14849" width="5" style="407" customWidth="1"/>
    <col min="14850" max="14850" width="26.3984375" style="407" customWidth="1"/>
    <col min="14851" max="14851" width="11" style="407" bestFit="1" customWidth="1"/>
    <col min="14852" max="14852" width="10.86328125" style="407" bestFit="1" customWidth="1"/>
    <col min="14853" max="14854" width="12" style="407" bestFit="1" customWidth="1"/>
    <col min="14855" max="14856" width="10.3984375" style="407" bestFit="1" customWidth="1"/>
    <col min="14857" max="14857" width="12" style="407" bestFit="1" customWidth="1"/>
    <col min="14858" max="14859" width="9.59765625" style="407" bestFit="1" customWidth="1"/>
    <col min="14860" max="15104" width="9.1328125" style="407"/>
    <col min="15105" max="15105" width="5" style="407" customWidth="1"/>
    <col min="15106" max="15106" width="26.3984375" style="407" customWidth="1"/>
    <col min="15107" max="15107" width="11" style="407" bestFit="1" customWidth="1"/>
    <col min="15108" max="15108" width="10.86328125" style="407" bestFit="1" customWidth="1"/>
    <col min="15109" max="15110" width="12" style="407" bestFit="1" customWidth="1"/>
    <col min="15111" max="15112" width="10.3984375" style="407" bestFit="1" customWidth="1"/>
    <col min="15113" max="15113" width="12" style="407" bestFit="1" customWidth="1"/>
    <col min="15114" max="15115" width="9.59765625" style="407" bestFit="1" customWidth="1"/>
    <col min="15116" max="15360" width="9.1328125" style="407"/>
    <col min="15361" max="15361" width="5" style="407" customWidth="1"/>
    <col min="15362" max="15362" width="26.3984375" style="407" customWidth="1"/>
    <col min="15363" max="15363" width="11" style="407" bestFit="1" customWidth="1"/>
    <col min="15364" max="15364" width="10.86328125" style="407" bestFit="1" customWidth="1"/>
    <col min="15365" max="15366" width="12" style="407" bestFit="1" customWidth="1"/>
    <col min="15367" max="15368" width="10.3984375" style="407" bestFit="1" customWidth="1"/>
    <col min="15369" max="15369" width="12" style="407" bestFit="1" customWidth="1"/>
    <col min="15370" max="15371" width="9.59765625" style="407" bestFit="1" customWidth="1"/>
    <col min="15372" max="15616" width="9.1328125" style="407"/>
    <col min="15617" max="15617" width="5" style="407" customWidth="1"/>
    <col min="15618" max="15618" width="26.3984375" style="407" customWidth="1"/>
    <col min="15619" max="15619" width="11" style="407" bestFit="1" customWidth="1"/>
    <col min="15620" max="15620" width="10.86328125" style="407" bestFit="1" customWidth="1"/>
    <col min="15621" max="15622" width="12" style="407" bestFit="1" customWidth="1"/>
    <col min="15623" max="15624" width="10.3984375" style="407" bestFit="1" customWidth="1"/>
    <col min="15625" max="15625" width="12" style="407" bestFit="1" customWidth="1"/>
    <col min="15626" max="15627" width="9.59765625" style="407" bestFit="1" customWidth="1"/>
    <col min="15628" max="15872" width="9.1328125" style="407"/>
    <col min="15873" max="15873" width="5" style="407" customWidth="1"/>
    <col min="15874" max="15874" width="26.3984375" style="407" customWidth="1"/>
    <col min="15875" max="15875" width="11" style="407" bestFit="1" customWidth="1"/>
    <col min="15876" max="15876" width="10.86328125" style="407" bestFit="1" customWidth="1"/>
    <col min="15877" max="15878" width="12" style="407" bestFit="1" customWidth="1"/>
    <col min="15879" max="15880" width="10.3984375" style="407" bestFit="1" customWidth="1"/>
    <col min="15881" max="15881" width="12" style="407" bestFit="1" customWidth="1"/>
    <col min="15882" max="15883" width="9.59765625" style="407" bestFit="1" customWidth="1"/>
    <col min="15884" max="16128" width="9.1328125" style="407"/>
    <col min="16129" max="16129" width="5" style="407" customWidth="1"/>
    <col min="16130" max="16130" width="26.3984375" style="407" customWidth="1"/>
    <col min="16131" max="16131" width="11" style="407" bestFit="1" customWidth="1"/>
    <col min="16132" max="16132" width="10.86328125" style="407" bestFit="1" customWidth="1"/>
    <col min="16133" max="16134" width="12" style="407" bestFit="1" customWidth="1"/>
    <col min="16135" max="16136" width="10.3984375" style="407" bestFit="1" customWidth="1"/>
    <col min="16137" max="16137" width="12" style="407" bestFit="1" customWidth="1"/>
    <col min="16138" max="16139" width="9.59765625" style="407" bestFit="1" customWidth="1"/>
    <col min="16140" max="16384" width="9.1328125" style="407"/>
  </cols>
  <sheetData>
    <row r="1" spans="1:33" x14ac:dyDescent="0.4">
      <c r="A1" s="307"/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  <c r="AG1" s="307"/>
    </row>
    <row r="2" spans="1:33" x14ac:dyDescent="0.4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7"/>
    </row>
    <row r="3" spans="1:33" x14ac:dyDescent="0.4">
      <c r="A3" s="307"/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</row>
    <row r="4" spans="1:33" x14ac:dyDescent="0.4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  <c r="AC4" s="307"/>
      <c r="AD4" s="307"/>
      <c r="AE4" s="307"/>
      <c r="AF4" s="307"/>
      <c r="AG4" s="307"/>
    </row>
    <row r="5" spans="1:33" s="307" customFormat="1" x14ac:dyDescent="0.4">
      <c r="B5" s="148" t="s">
        <v>0</v>
      </c>
      <c r="C5" s="207"/>
    </row>
    <row r="6" spans="1:33" s="307" customFormat="1" x14ac:dyDescent="0.4">
      <c r="B6" s="206" t="s">
        <v>1</v>
      </c>
      <c r="C6" s="207"/>
    </row>
    <row r="7" spans="1:33" s="307" customFormat="1" x14ac:dyDescent="0.4"/>
    <row r="8" spans="1:33" s="307" customFormat="1" ht="18" x14ac:dyDescent="0.55000000000000004">
      <c r="B8" s="408" t="s">
        <v>257</v>
      </c>
      <c r="C8" s="409" t="s">
        <v>3</v>
      </c>
    </row>
    <row r="9" spans="1:33" s="307" customFormat="1" ht="16.899999999999999" x14ac:dyDescent="0.4">
      <c r="B9" s="470"/>
      <c r="C9" s="470"/>
      <c r="D9" s="470"/>
      <c r="E9" s="470"/>
      <c r="F9" s="470"/>
      <c r="G9" s="470"/>
      <c r="H9" s="470"/>
    </row>
    <row r="10" spans="1:33" ht="18" x14ac:dyDescent="0.55000000000000004">
      <c r="A10" s="307"/>
      <c r="B10" s="307" t="s">
        <v>258</v>
      </c>
      <c r="C10" s="409" t="s">
        <v>259</v>
      </c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  <c r="AG10" s="307"/>
    </row>
    <row r="11" spans="1:33" x14ac:dyDescent="0.4">
      <c r="A11" s="307"/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7"/>
      <c r="T11" s="307"/>
      <c r="U11" s="307"/>
      <c r="V11" s="307"/>
      <c r="W11" s="307"/>
      <c r="X11" s="307"/>
      <c r="Y11" s="307"/>
      <c r="Z11" s="307"/>
      <c r="AA11" s="307"/>
      <c r="AB11" s="307"/>
      <c r="AC11" s="307"/>
      <c r="AD11" s="307"/>
      <c r="AE11" s="307"/>
      <c r="AF11" s="307"/>
      <c r="AG11" s="307"/>
    </row>
    <row r="12" spans="1:33" x14ac:dyDescent="0.4">
      <c r="A12" s="307"/>
      <c r="B12" s="307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07"/>
      <c r="V12" s="307"/>
      <c r="W12" s="307"/>
      <c r="X12" s="307"/>
      <c r="Y12" s="307"/>
      <c r="Z12" s="307"/>
      <c r="AA12" s="307"/>
      <c r="AB12" s="307"/>
      <c r="AC12" s="307"/>
      <c r="AD12" s="307"/>
      <c r="AE12" s="307"/>
      <c r="AF12" s="307"/>
      <c r="AG12" s="307"/>
    </row>
    <row r="13" spans="1:33" x14ac:dyDescent="0.4">
      <c r="A13" s="307"/>
      <c r="B13" s="307"/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07"/>
      <c r="R13" s="307"/>
      <c r="S13" s="307"/>
      <c r="T13" s="307"/>
      <c r="U13" s="307"/>
      <c r="V13" s="307"/>
      <c r="W13" s="307"/>
      <c r="X13" s="307"/>
      <c r="Y13" s="307"/>
      <c r="Z13" s="307"/>
      <c r="AA13" s="307"/>
      <c r="AB13" s="307"/>
      <c r="AC13" s="307"/>
      <c r="AD13" s="307"/>
      <c r="AE13" s="307"/>
      <c r="AF13" s="307"/>
      <c r="AG13" s="307"/>
    </row>
    <row r="14" spans="1:33" ht="12.75" customHeight="1" x14ac:dyDescent="0.4">
      <c r="A14" s="307"/>
      <c r="B14" s="315"/>
      <c r="C14" s="315" t="s">
        <v>40</v>
      </c>
      <c r="D14" s="315" t="s">
        <v>135</v>
      </c>
      <c r="E14" s="315" t="s">
        <v>260</v>
      </c>
      <c r="F14" s="315" t="s">
        <v>137</v>
      </c>
      <c r="G14" s="315" t="s">
        <v>138</v>
      </c>
      <c r="H14" s="315" t="s">
        <v>139</v>
      </c>
      <c r="I14" s="315" t="s">
        <v>216</v>
      </c>
      <c r="J14" s="315">
        <v>2017</v>
      </c>
      <c r="K14" s="315">
        <v>2016</v>
      </c>
      <c r="L14" s="307"/>
      <c r="M14" s="307"/>
      <c r="N14" s="307"/>
      <c r="O14" s="307"/>
      <c r="P14" s="307"/>
      <c r="Q14" s="307"/>
      <c r="R14" s="307"/>
      <c r="S14" s="307"/>
      <c r="T14" s="307"/>
      <c r="U14" s="307"/>
      <c r="V14" s="307"/>
      <c r="W14" s="307"/>
      <c r="X14" s="307"/>
      <c r="Y14" s="307"/>
      <c r="Z14" s="307"/>
      <c r="AA14" s="307"/>
      <c r="AB14" s="307"/>
      <c r="AC14" s="307"/>
      <c r="AD14" s="307"/>
      <c r="AE14" s="307"/>
      <c r="AF14" s="307"/>
      <c r="AG14" s="307"/>
    </row>
    <row r="15" spans="1:33" ht="12.75" customHeight="1" x14ac:dyDescent="0.4">
      <c r="A15" s="307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</row>
    <row r="16" spans="1:33" x14ac:dyDescent="0.4">
      <c r="A16" s="307"/>
      <c r="B16" s="84" t="s">
        <v>261</v>
      </c>
      <c r="C16" s="410">
        <f>[1]Aggregation!AI119</f>
        <v>398442.66666666669</v>
      </c>
      <c r="D16" s="410">
        <f>[1]Aggregation!AI120</f>
        <v>71975.333333333328</v>
      </c>
      <c r="E16" s="410">
        <f>[1]Aggregation!AI121</f>
        <v>321.66666666666663</v>
      </c>
      <c r="F16" s="410">
        <f>[1]Aggregation!AI122</f>
        <v>8200.3333333333321</v>
      </c>
      <c r="G16" s="410">
        <f>[1]Aggregation!AI123</f>
        <v>5331.333333333333</v>
      </c>
      <c r="H16" s="410">
        <f>[1]Aggregation!AI124</f>
        <v>2</v>
      </c>
      <c r="I16" s="410">
        <f>[1]Aggregation!AI125</f>
        <v>446</v>
      </c>
      <c r="J16" s="411">
        <f>SUM(C16:I16)</f>
        <v>484719.33333333331</v>
      </c>
      <c r="K16" s="411">
        <v>437639</v>
      </c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/>
      <c r="W16" s="307"/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</row>
    <row r="17" spans="1:33" x14ac:dyDescent="0.4">
      <c r="A17" s="307"/>
      <c r="B17" s="84" t="s">
        <v>262</v>
      </c>
      <c r="C17" s="410">
        <f>[1]Aggregation!AH135</f>
        <v>136780</v>
      </c>
      <c r="D17" s="410">
        <f>[1]Aggregation!AH136</f>
        <v>583344</v>
      </c>
      <c r="E17" s="410">
        <f>[1]Aggregation!AH137</f>
        <v>6063</v>
      </c>
      <c r="F17" s="410">
        <f>[1]Aggregation!AH138</f>
        <v>242364</v>
      </c>
      <c r="G17" s="410">
        <f>[1]Aggregation!AH139</f>
        <v>56393</v>
      </c>
      <c r="H17" s="410">
        <f>[1]Aggregation!AH140</f>
        <v>99</v>
      </c>
      <c r="I17" s="410">
        <f>[1]Aggregation!AH141</f>
        <v>2122</v>
      </c>
      <c r="J17" s="411">
        <f>SUM(C17:I17)</f>
        <v>1027165</v>
      </c>
      <c r="K17" s="411">
        <v>987522</v>
      </c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307"/>
      <c r="AB17" s="307"/>
      <c r="AC17" s="307"/>
      <c r="AD17" s="307"/>
      <c r="AE17" s="307"/>
      <c r="AF17" s="307"/>
      <c r="AG17" s="307"/>
    </row>
    <row r="18" spans="1:33" x14ac:dyDescent="0.4">
      <c r="A18" s="307"/>
      <c r="B18" s="84" t="s">
        <v>263</v>
      </c>
      <c r="C18" s="410">
        <f>[1]Aggregation!AH153</f>
        <v>149827</v>
      </c>
      <c r="D18" s="410">
        <f>[1]Aggregation!AH154</f>
        <v>617816</v>
      </c>
      <c r="E18" s="410">
        <f>[1]Aggregation!AH155</f>
        <v>7330</v>
      </c>
      <c r="F18" s="410">
        <f>[1]Aggregation!AH156</f>
        <v>252362</v>
      </c>
      <c r="G18" s="410">
        <f>[1]Aggregation!AH157</f>
        <v>61539</v>
      </c>
      <c r="H18" s="410">
        <f>[1]Aggregation!AH158</f>
        <v>97</v>
      </c>
      <c r="I18" s="410">
        <f>[1]Aggregation!AH159</f>
        <v>3113</v>
      </c>
      <c r="J18" s="411">
        <f>SUM(C18:I18)</f>
        <v>1092084</v>
      </c>
      <c r="K18" s="411">
        <v>1047237</v>
      </c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7"/>
      <c r="AC18" s="307"/>
      <c r="AD18" s="307"/>
      <c r="AE18" s="307"/>
      <c r="AF18" s="307"/>
      <c r="AG18" s="307"/>
    </row>
    <row r="19" spans="1:33" x14ac:dyDescent="0.4">
      <c r="A19" s="307"/>
      <c r="B19" s="84" t="s">
        <v>264</v>
      </c>
      <c r="C19" s="410">
        <f>'Technical Accounts'!E19</f>
        <v>132060968.56377193</v>
      </c>
      <c r="D19" s="410">
        <f>'Technical Accounts'!F19</f>
        <v>167180108.07914135</v>
      </c>
      <c r="E19" s="410">
        <f>'Technical Accounts'!G19</f>
        <v>3615065.3762958762</v>
      </c>
      <c r="F19" s="410">
        <f>'Technical Accounts'!H19</f>
        <v>105043827.60987823</v>
      </c>
      <c r="G19" s="410">
        <f>'Technical Accounts'!I19</f>
        <v>39989444.515063196</v>
      </c>
      <c r="H19" s="410">
        <f>'Technical Accounts'!J19</f>
        <v>156496.01541666666</v>
      </c>
      <c r="I19" s="410">
        <f>'Technical Accounts'!K19</f>
        <v>6690717.9715181617</v>
      </c>
      <c r="J19" s="411">
        <f>SUM(C19:I19)</f>
        <v>454736628.13108546</v>
      </c>
      <c r="K19" s="411">
        <v>436391422.93120039</v>
      </c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</row>
    <row r="20" spans="1:33" x14ac:dyDescent="0.4">
      <c r="A20" s="307"/>
      <c r="B20" s="84"/>
      <c r="C20" s="412"/>
      <c r="D20" s="412"/>
      <c r="E20" s="412"/>
      <c r="F20" s="412"/>
      <c r="G20" s="412"/>
      <c r="H20" s="412"/>
      <c r="I20" s="412"/>
      <c r="J20" s="131"/>
      <c r="K20" s="131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</row>
    <row r="21" spans="1:33" x14ac:dyDescent="0.4">
      <c r="A21" s="307"/>
      <c r="B21" s="84" t="s">
        <v>265</v>
      </c>
      <c r="C21" s="413">
        <f t="shared" ref="C21:J21" si="0">C19/AVERAGE(C17:C18)</f>
        <v>921.5474050792335</v>
      </c>
      <c r="D21" s="413">
        <f t="shared" si="0"/>
        <v>278.36442785164564</v>
      </c>
      <c r="E21" s="413">
        <f t="shared" si="0"/>
        <v>539.84400452413593</v>
      </c>
      <c r="F21" s="413">
        <f t="shared" si="0"/>
        <v>424.65456681022721</v>
      </c>
      <c r="G21" s="413">
        <f t="shared" si="0"/>
        <v>678.17800961678245</v>
      </c>
      <c r="H21" s="413">
        <f t="shared" si="0"/>
        <v>1596.8981164965985</v>
      </c>
      <c r="I21" s="413">
        <f t="shared" si="0"/>
        <v>2556.1482221654869</v>
      </c>
      <c r="J21" s="414">
        <f t="shared" si="0"/>
        <v>429.14884294491628</v>
      </c>
      <c r="K21" s="414">
        <v>428.93671725368989</v>
      </c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7"/>
      <c r="AD21" s="307"/>
      <c r="AE21" s="307"/>
      <c r="AF21" s="307"/>
      <c r="AG21" s="307"/>
    </row>
    <row r="22" spans="1:33" x14ac:dyDescent="0.4">
      <c r="A22" s="307"/>
      <c r="B22" s="84" t="s">
        <v>266</v>
      </c>
      <c r="C22" s="415"/>
      <c r="D22" s="416">
        <f t="shared" ref="D22:J22" si="1">D16/AVERAGE(D17:D18)</f>
        <v>0.11984304061629313</v>
      </c>
      <c r="E22" s="416">
        <f t="shared" si="1"/>
        <v>4.8035043181761612E-2</v>
      </c>
      <c r="F22" s="416">
        <f t="shared" si="1"/>
        <v>3.3151010188804841E-2</v>
      </c>
      <c r="G22" s="416">
        <f t="shared" si="1"/>
        <v>9.0413684722269322E-2</v>
      </c>
      <c r="H22" s="416">
        <f t="shared" si="1"/>
        <v>2.0408163265306121E-2</v>
      </c>
      <c r="I22" s="416">
        <f t="shared" si="1"/>
        <v>0.17039159503342885</v>
      </c>
      <c r="J22" s="417">
        <f t="shared" si="1"/>
        <v>0.45744443747132435</v>
      </c>
      <c r="K22" s="417">
        <v>0.43016298244656986</v>
      </c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307"/>
      <c r="Z22" s="307"/>
      <c r="AA22" s="307"/>
      <c r="AB22" s="307"/>
      <c r="AC22" s="307"/>
      <c r="AD22" s="307"/>
      <c r="AE22" s="307"/>
      <c r="AF22" s="307"/>
      <c r="AG22" s="307"/>
    </row>
    <row r="23" spans="1:33" x14ac:dyDescent="0.4">
      <c r="A23" s="307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7"/>
      <c r="AB23" s="307"/>
      <c r="AC23" s="307"/>
      <c r="AD23" s="307"/>
      <c r="AE23" s="307"/>
      <c r="AF23" s="307"/>
      <c r="AG23" s="307"/>
    </row>
    <row r="24" spans="1:33" x14ac:dyDescent="0.4">
      <c r="A24" s="307"/>
      <c r="B24" s="307"/>
      <c r="C24" s="418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7"/>
      <c r="AB24" s="307"/>
      <c r="AC24" s="307"/>
      <c r="AD24" s="307"/>
      <c r="AE24" s="307"/>
      <c r="AF24" s="307"/>
      <c r="AG24" s="307"/>
    </row>
    <row r="25" spans="1:33" x14ac:dyDescent="0.4">
      <c r="A25" s="307"/>
      <c r="B25" s="196" t="s">
        <v>165</v>
      </c>
      <c r="C25" s="419"/>
      <c r="D25" s="420"/>
      <c r="E25" s="421"/>
      <c r="F25" s="421"/>
      <c r="G25" s="421"/>
      <c r="H25" s="421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</row>
    <row r="26" spans="1:33" x14ac:dyDescent="0.4">
      <c r="A26" s="307"/>
      <c r="B26" s="153" t="s">
        <v>166</v>
      </c>
      <c r="C26" s="6"/>
      <c r="D26" s="422"/>
      <c r="E26" s="422"/>
      <c r="F26" s="422"/>
      <c r="G26" s="422"/>
      <c r="H26" s="422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U26" s="307"/>
      <c r="V26" s="307"/>
      <c r="W26" s="307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</row>
    <row r="27" spans="1:33" x14ac:dyDescent="0.4">
      <c r="A27" s="307"/>
      <c r="B27" s="201"/>
      <c r="C27" s="423"/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T27" s="307"/>
      <c r="U27" s="307"/>
      <c r="V27" s="307"/>
      <c r="W27" s="307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</row>
    <row r="28" spans="1:33" x14ac:dyDescent="0.4">
      <c r="A28" s="307"/>
      <c r="B28" s="202"/>
      <c r="C28" s="423"/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</row>
    <row r="29" spans="1:33" x14ac:dyDescent="0.4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</row>
    <row r="30" spans="1:33" x14ac:dyDescent="0.4">
      <c r="A30" s="307"/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</row>
    <row r="31" spans="1:33" x14ac:dyDescent="0.4">
      <c r="A31" s="307"/>
      <c r="B31" s="307"/>
      <c r="C31" s="307"/>
      <c r="D31" s="307"/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</row>
    <row r="32" spans="1:33" x14ac:dyDescent="0.4">
      <c r="A32" s="307"/>
      <c r="B32" s="307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</row>
    <row r="33" spans="1:33" x14ac:dyDescent="0.4">
      <c r="A33" s="307"/>
      <c r="B33" s="307"/>
      <c r="C33" s="307"/>
      <c r="D33" s="307"/>
      <c r="E33" s="307"/>
      <c r="F33" s="307"/>
      <c r="G33" s="307"/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307"/>
      <c r="S33" s="307"/>
      <c r="T33" s="307"/>
      <c r="U33" s="307"/>
      <c r="V33" s="307"/>
      <c r="W33" s="307"/>
      <c r="X33" s="307"/>
      <c r="Y33" s="307"/>
      <c r="Z33" s="307"/>
      <c r="AA33" s="307"/>
      <c r="AB33" s="307"/>
      <c r="AC33" s="307"/>
      <c r="AD33" s="307"/>
      <c r="AE33" s="307"/>
      <c r="AF33" s="307"/>
      <c r="AG33" s="307"/>
    </row>
    <row r="34" spans="1:33" x14ac:dyDescent="0.4">
      <c r="A34" s="307"/>
      <c r="B34" s="307"/>
      <c r="C34" s="307"/>
      <c r="D34" s="307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7"/>
      <c r="P34" s="307"/>
      <c r="Q34" s="307"/>
      <c r="R34" s="307"/>
      <c r="S34" s="307"/>
      <c r="T34" s="307"/>
      <c r="U34" s="307"/>
      <c r="V34" s="307"/>
      <c r="W34" s="307"/>
      <c r="X34" s="307"/>
      <c r="Y34" s="307"/>
      <c r="Z34" s="307"/>
      <c r="AA34" s="307"/>
      <c r="AB34" s="307"/>
      <c r="AC34" s="307"/>
      <c r="AD34" s="307"/>
      <c r="AE34" s="307"/>
      <c r="AF34" s="307"/>
      <c r="AG34" s="307"/>
    </row>
    <row r="35" spans="1:33" x14ac:dyDescent="0.4">
      <c r="A35" s="307"/>
      <c r="B35" s="307"/>
      <c r="C35" s="307"/>
      <c r="D35" s="307"/>
      <c r="E35" s="307"/>
      <c r="F35" s="307"/>
      <c r="G35" s="307"/>
      <c r="H35" s="307"/>
      <c r="I35" s="307"/>
      <c r="J35" s="307"/>
      <c r="K35" s="307"/>
      <c r="L35" s="307"/>
      <c r="M35" s="307"/>
      <c r="N35" s="307"/>
      <c r="O35" s="307"/>
      <c r="P35" s="307"/>
      <c r="Q35" s="307"/>
      <c r="R35" s="307"/>
      <c r="S35" s="307"/>
      <c r="T35" s="307"/>
      <c r="U35" s="307"/>
      <c r="V35" s="307"/>
      <c r="W35" s="307"/>
      <c r="X35" s="307"/>
      <c r="Y35" s="307"/>
      <c r="Z35" s="307"/>
      <c r="AA35" s="307"/>
      <c r="AB35" s="307"/>
      <c r="AC35" s="307"/>
      <c r="AD35" s="307"/>
      <c r="AE35" s="307"/>
      <c r="AF35" s="307"/>
      <c r="AG35" s="307"/>
    </row>
    <row r="36" spans="1:33" x14ac:dyDescent="0.4">
      <c r="A36" s="307"/>
      <c r="B36" s="307"/>
      <c r="C36" s="307"/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</row>
    <row r="37" spans="1:33" x14ac:dyDescent="0.4">
      <c r="A37" s="307"/>
      <c r="B37" s="307"/>
      <c r="C37" s="307"/>
      <c r="D37" s="307"/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307"/>
      <c r="T37" s="307"/>
      <c r="U37" s="307"/>
      <c r="V37" s="307"/>
      <c r="W37" s="307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</row>
    <row r="38" spans="1:33" x14ac:dyDescent="0.4">
      <c r="A38" s="307"/>
      <c r="B38" s="307"/>
      <c r="C38" s="307"/>
      <c r="D38" s="307"/>
      <c r="E38" s="307"/>
      <c r="F38" s="307"/>
      <c r="G38" s="307"/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7"/>
      <c r="S38" s="307"/>
      <c r="T38" s="307"/>
      <c r="U38" s="307"/>
      <c r="V38" s="307"/>
      <c r="W38" s="307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</row>
    <row r="39" spans="1:33" x14ac:dyDescent="0.4">
      <c r="A39" s="307"/>
      <c r="B39" s="307"/>
      <c r="C39" s="307"/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7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</row>
    <row r="40" spans="1:33" x14ac:dyDescent="0.4">
      <c r="A40" s="307"/>
      <c r="B40" s="307"/>
      <c r="C40" s="307"/>
      <c r="D40" s="307"/>
      <c r="E40" s="307"/>
      <c r="F40" s="307"/>
      <c r="G40" s="307"/>
      <c r="H40" s="307"/>
      <c r="I40" s="307"/>
      <c r="J40" s="307"/>
      <c r="K40" s="307"/>
      <c r="L40" s="307"/>
      <c r="M40" s="307"/>
      <c r="N40" s="307"/>
      <c r="O40" s="307"/>
      <c r="P40" s="307"/>
      <c r="Q40" s="307"/>
      <c r="R40" s="307"/>
      <c r="S40" s="307"/>
      <c r="T40" s="307"/>
      <c r="U40" s="307"/>
      <c r="V40" s="307"/>
      <c r="W40" s="307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</row>
    <row r="41" spans="1:33" x14ac:dyDescent="0.4">
      <c r="A41" s="307"/>
      <c r="B41" s="307"/>
      <c r="C41" s="307"/>
      <c r="D41" s="307"/>
      <c r="E41" s="307"/>
      <c r="F41" s="307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</row>
    <row r="42" spans="1:33" x14ac:dyDescent="0.4">
      <c r="A42" s="307"/>
      <c r="B42" s="307"/>
      <c r="C42" s="307"/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307"/>
      <c r="V42" s="307"/>
      <c r="W42" s="307"/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</row>
    <row r="43" spans="1:33" x14ac:dyDescent="0.4">
      <c r="A43" s="307"/>
      <c r="B43" s="307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7"/>
      <c r="AC43" s="307"/>
      <c r="AD43" s="307"/>
      <c r="AE43" s="307"/>
      <c r="AF43" s="307"/>
      <c r="AG43" s="307"/>
    </row>
    <row r="44" spans="1:33" x14ac:dyDescent="0.4">
      <c r="A44" s="307"/>
      <c r="B44" s="307"/>
      <c r="C44" s="307"/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307"/>
      <c r="T44" s="307"/>
      <c r="U44" s="307"/>
      <c r="V44" s="307"/>
      <c r="W44" s="30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</row>
    <row r="45" spans="1:33" x14ac:dyDescent="0.4">
      <c r="A45" s="307"/>
      <c r="B45" s="307"/>
      <c r="C45" s="307"/>
      <c r="D45" s="307"/>
      <c r="E45" s="307"/>
      <c r="F45" s="307"/>
      <c r="G45" s="307"/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307"/>
      <c r="W45" s="307"/>
      <c r="X45" s="307"/>
      <c r="Y45" s="307"/>
      <c r="Z45" s="307"/>
      <c r="AA45" s="307"/>
      <c r="AB45" s="307"/>
      <c r="AC45" s="307"/>
      <c r="AD45" s="307"/>
      <c r="AE45" s="307"/>
      <c r="AF45" s="307"/>
      <c r="AG45" s="307"/>
    </row>
    <row r="46" spans="1:33" x14ac:dyDescent="0.4">
      <c r="A46" s="307"/>
      <c r="B46" s="307"/>
      <c r="C46" s="307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</row>
    <row r="47" spans="1:33" x14ac:dyDescent="0.4">
      <c r="A47" s="307"/>
      <c r="B47" s="307"/>
      <c r="C47" s="307"/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U47" s="307"/>
      <c r="V47" s="307"/>
      <c r="W47" s="307"/>
      <c r="X47" s="307"/>
      <c r="Y47" s="307"/>
      <c r="Z47" s="307"/>
      <c r="AA47" s="307"/>
      <c r="AB47" s="307"/>
      <c r="AC47" s="307"/>
      <c r="AD47" s="307"/>
      <c r="AE47" s="307"/>
      <c r="AF47" s="307"/>
      <c r="AG47" s="307"/>
    </row>
    <row r="48" spans="1:33" x14ac:dyDescent="0.4">
      <c r="A48" s="307"/>
      <c r="B48" s="307"/>
      <c r="C48" s="307"/>
      <c r="D48" s="307"/>
      <c r="E48" s="307"/>
      <c r="F48" s="307"/>
      <c r="G48" s="307"/>
      <c r="H48" s="307"/>
      <c r="I48" s="307"/>
      <c r="J48" s="307"/>
      <c r="K48" s="307"/>
      <c r="L48" s="307"/>
      <c r="M48" s="307"/>
      <c r="N48" s="307"/>
      <c r="O48" s="307"/>
      <c r="P48" s="307"/>
      <c r="Q48" s="307"/>
      <c r="R48" s="307"/>
      <c r="S48" s="307"/>
      <c r="T48" s="307"/>
      <c r="U48" s="307"/>
      <c r="V48" s="307"/>
      <c r="W48" s="307"/>
      <c r="X48" s="307"/>
      <c r="Y48" s="307"/>
      <c r="Z48" s="307"/>
      <c r="AA48" s="307"/>
      <c r="AB48" s="307"/>
      <c r="AC48" s="307"/>
      <c r="AD48" s="307"/>
      <c r="AE48" s="307"/>
      <c r="AF48" s="307"/>
      <c r="AG48" s="307"/>
    </row>
    <row r="49" spans="1:33" x14ac:dyDescent="0.4">
      <c r="A49" s="307"/>
      <c r="B49" s="307"/>
      <c r="C49" s="307"/>
      <c r="D49" s="307"/>
      <c r="E49" s="307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</row>
    <row r="50" spans="1:33" x14ac:dyDescent="0.4">
      <c r="A50" s="307"/>
      <c r="B50" s="307"/>
      <c r="C50" s="307"/>
      <c r="D50" s="307"/>
      <c r="E50" s="307"/>
      <c r="F50" s="307"/>
      <c r="G50" s="307"/>
      <c r="H50" s="307"/>
      <c r="I50" s="307"/>
      <c r="J50" s="307"/>
      <c r="K50" s="307"/>
      <c r="L50" s="307"/>
      <c r="M50" s="307"/>
      <c r="N50" s="307"/>
      <c r="O50" s="307"/>
      <c r="P50" s="307"/>
      <c r="Q50" s="307"/>
      <c r="R50" s="307"/>
      <c r="S50" s="307"/>
      <c r="T50" s="307"/>
      <c r="U50" s="307"/>
      <c r="V50" s="307"/>
      <c r="W50" s="307"/>
      <c r="X50" s="307"/>
      <c r="Y50" s="307"/>
      <c r="Z50" s="307"/>
      <c r="AA50" s="307"/>
      <c r="AB50" s="307"/>
      <c r="AC50" s="307"/>
      <c r="AD50" s="307"/>
      <c r="AE50" s="307"/>
      <c r="AF50" s="307"/>
      <c r="AG50" s="307"/>
    </row>
    <row r="51" spans="1:33" x14ac:dyDescent="0.4">
      <c r="A51" s="307"/>
      <c r="B51" s="307"/>
      <c r="C51" s="307"/>
      <c r="D51" s="307"/>
      <c r="E51" s="307"/>
      <c r="F51" s="307"/>
      <c r="G51" s="307"/>
      <c r="H51" s="307"/>
      <c r="I51" s="307"/>
      <c r="J51" s="307"/>
      <c r="K51" s="307"/>
      <c r="L51" s="307"/>
      <c r="M51" s="307"/>
      <c r="N51" s="307"/>
      <c r="O51" s="307"/>
      <c r="P51" s="307"/>
      <c r="Q51" s="307"/>
      <c r="R51" s="307"/>
      <c r="S51" s="307"/>
      <c r="T51" s="307"/>
      <c r="U51" s="307"/>
      <c r="V51" s="307"/>
      <c r="W51" s="307"/>
      <c r="X51" s="307"/>
      <c r="Y51" s="307"/>
      <c r="Z51" s="307"/>
      <c r="AA51" s="307"/>
      <c r="AB51" s="307"/>
      <c r="AC51" s="307"/>
      <c r="AD51" s="307"/>
      <c r="AE51" s="307"/>
      <c r="AF51" s="307"/>
      <c r="AG51" s="307"/>
    </row>
    <row r="52" spans="1:33" x14ac:dyDescent="0.4">
      <c r="A52" s="307"/>
      <c r="B52" s="307"/>
      <c r="C52" s="307"/>
      <c r="D52" s="307"/>
      <c r="E52" s="307"/>
      <c r="F52" s="307"/>
      <c r="G52" s="307"/>
      <c r="H52" s="307"/>
      <c r="I52" s="307"/>
      <c r="J52" s="307"/>
      <c r="K52" s="307"/>
      <c r="L52" s="307"/>
      <c r="M52" s="307"/>
      <c r="N52" s="307"/>
      <c r="O52" s="307"/>
      <c r="P52" s="307"/>
      <c r="Q52" s="307"/>
      <c r="R52" s="307"/>
      <c r="S52" s="307"/>
      <c r="T52" s="307"/>
      <c r="U52" s="307"/>
      <c r="V52" s="307"/>
      <c r="W52" s="307"/>
      <c r="X52" s="307"/>
      <c r="Y52" s="307"/>
      <c r="Z52" s="307"/>
      <c r="AA52" s="307"/>
      <c r="AB52" s="307"/>
      <c r="AC52" s="307"/>
      <c r="AD52" s="307"/>
      <c r="AE52" s="307"/>
      <c r="AF52" s="307"/>
      <c r="AG52" s="307"/>
    </row>
    <row r="53" spans="1:33" x14ac:dyDescent="0.4">
      <c r="A53" s="307"/>
      <c r="B53" s="307"/>
      <c r="C53" s="307"/>
      <c r="D53" s="307"/>
      <c r="E53" s="307"/>
      <c r="F53" s="307"/>
      <c r="G53" s="307"/>
      <c r="H53" s="307"/>
      <c r="I53" s="307"/>
      <c r="J53" s="307"/>
      <c r="K53" s="307"/>
      <c r="L53" s="307"/>
      <c r="M53" s="307"/>
      <c r="N53" s="307"/>
      <c r="O53" s="307"/>
      <c r="P53" s="307"/>
      <c r="Q53" s="307"/>
      <c r="R53" s="307"/>
      <c r="S53" s="307"/>
      <c r="T53" s="307"/>
      <c r="U53" s="307"/>
      <c r="V53" s="307"/>
      <c r="W53" s="307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</row>
    <row r="54" spans="1:33" x14ac:dyDescent="0.4">
      <c r="A54" s="307"/>
      <c r="B54" s="307"/>
      <c r="C54" s="307"/>
      <c r="D54" s="307"/>
      <c r="E54" s="307"/>
      <c r="F54" s="307"/>
      <c r="G54" s="307"/>
      <c r="H54" s="307"/>
      <c r="I54" s="307"/>
      <c r="J54" s="307"/>
      <c r="K54" s="307"/>
      <c r="L54" s="307"/>
      <c r="M54" s="307"/>
      <c r="N54" s="307"/>
      <c r="O54" s="307"/>
      <c r="P54" s="307"/>
      <c r="Q54" s="307"/>
      <c r="R54" s="307"/>
      <c r="S54" s="307"/>
      <c r="T54" s="307"/>
      <c r="U54" s="307"/>
      <c r="V54" s="307"/>
      <c r="W54" s="307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</row>
    <row r="55" spans="1:33" x14ac:dyDescent="0.4">
      <c r="A55" s="307"/>
      <c r="B55" s="307"/>
      <c r="C55" s="307"/>
      <c r="D55" s="307"/>
      <c r="E55" s="307"/>
      <c r="F55" s="307"/>
      <c r="G55" s="307"/>
      <c r="H55" s="307"/>
      <c r="I55" s="307"/>
      <c r="J55" s="307"/>
      <c r="K55" s="307"/>
      <c r="L55" s="307"/>
      <c r="M55" s="307"/>
      <c r="N55" s="307"/>
      <c r="O55" s="307"/>
      <c r="P55" s="307"/>
      <c r="Q55" s="307"/>
      <c r="R55" s="307"/>
      <c r="S55" s="307"/>
      <c r="T55" s="307"/>
      <c r="U55" s="307"/>
      <c r="V55" s="307"/>
      <c r="W55" s="307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</row>
    <row r="56" spans="1:33" x14ac:dyDescent="0.4">
      <c r="A56" s="307"/>
      <c r="B56" s="307"/>
      <c r="C56" s="307"/>
      <c r="D56" s="307"/>
      <c r="E56" s="307"/>
      <c r="F56" s="307"/>
      <c r="G56" s="307"/>
      <c r="H56" s="307"/>
      <c r="I56" s="307"/>
      <c r="J56" s="307"/>
      <c r="K56" s="307"/>
      <c r="L56" s="307"/>
      <c r="M56" s="307"/>
      <c r="N56" s="307"/>
      <c r="O56" s="307"/>
      <c r="P56" s="307"/>
      <c r="Q56" s="307"/>
      <c r="R56" s="307"/>
      <c r="S56" s="307"/>
      <c r="T56" s="307"/>
      <c r="U56" s="307"/>
      <c r="V56" s="307"/>
      <c r="W56" s="307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</row>
    <row r="57" spans="1:33" x14ac:dyDescent="0.4">
      <c r="A57" s="307"/>
      <c r="B57" s="307"/>
      <c r="C57" s="307"/>
      <c r="D57" s="307"/>
      <c r="E57" s="307"/>
      <c r="F57" s="307"/>
      <c r="G57" s="307"/>
      <c r="H57" s="307"/>
      <c r="I57" s="307"/>
      <c r="J57" s="307"/>
      <c r="K57" s="307"/>
      <c r="L57" s="307"/>
      <c r="M57" s="307"/>
      <c r="N57" s="307"/>
      <c r="O57" s="307"/>
      <c r="P57" s="307"/>
      <c r="Q57" s="307"/>
      <c r="R57" s="307"/>
      <c r="S57" s="307"/>
      <c r="T57" s="307"/>
      <c r="U57" s="307"/>
      <c r="V57" s="307"/>
      <c r="W57" s="307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</row>
    <row r="58" spans="1:33" x14ac:dyDescent="0.4">
      <c r="A58" s="307"/>
      <c r="B58" s="307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  <c r="P58" s="307"/>
      <c r="Q58" s="307"/>
      <c r="R58" s="307"/>
      <c r="S58" s="307"/>
      <c r="T58" s="307"/>
      <c r="U58" s="307"/>
      <c r="V58" s="307"/>
      <c r="W58" s="307"/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</row>
    <row r="59" spans="1:33" x14ac:dyDescent="0.4">
      <c r="A59" s="307"/>
      <c r="B59" s="307"/>
      <c r="C59" s="307"/>
      <c r="D59" s="307"/>
      <c r="E59" s="307"/>
      <c r="F59" s="307"/>
      <c r="G59" s="307"/>
      <c r="H59" s="307"/>
      <c r="I59" s="307"/>
      <c r="J59" s="307"/>
      <c r="K59" s="307"/>
      <c r="L59" s="307"/>
      <c r="M59" s="307"/>
      <c r="N59" s="307"/>
      <c r="O59" s="307"/>
      <c r="P59" s="307"/>
      <c r="Q59" s="307"/>
      <c r="R59" s="307"/>
      <c r="S59" s="307"/>
      <c r="T59" s="307"/>
      <c r="U59" s="307"/>
      <c r="V59" s="307"/>
      <c r="W59" s="307"/>
      <c r="X59" s="307"/>
      <c r="Y59" s="307"/>
      <c r="Z59" s="307"/>
      <c r="AA59" s="307"/>
      <c r="AB59" s="307"/>
      <c r="AC59" s="307"/>
      <c r="AD59" s="307"/>
      <c r="AE59" s="307"/>
      <c r="AF59" s="307"/>
      <c r="AG59" s="307"/>
    </row>
    <row r="60" spans="1:33" x14ac:dyDescent="0.4">
      <c r="A60" s="307"/>
      <c r="B60" s="307"/>
      <c r="C60" s="307"/>
      <c r="D60" s="307"/>
      <c r="E60" s="307"/>
      <c r="F60" s="307"/>
      <c r="G60" s="307"/>
      <c r="H60" s="307"/>
      <c r="I60" s="307"/>
      <c r="J60" s="307"/>
      <c r="K60" s="307"/>
      <c r="L60" s="307"/>
      <c r="M60" s="307"/>
      <c r="N60" s="307"/>
      <c r="O60" s="307"/>
      <c r="P60" s="307"/>
      <c r="Q60" s="307"/>
      <c r="R60" s="307"/>
      <c r="S60" s="307"/>
      <c r="T60" s="307"/>
      <c r="U60" s="307"/>
      <c r="V60" s="307"/>
      <c r="W60" s="30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</row>
    <row r="61" spans="1:33" x14ac:dyDescent="0.4">
      <c r="A61" s="307"/>
      <c r="B61" s="307"/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T61" s="307"/>
      <c r="U61" s="307"/>
      <c r="V61" s="307"/>
      <c r="W61" s="307"/>
      <c r="X61" s="307"/>
      <c r="Y61" s="307"/>
      <c r="Z61" s="307"/>
      <c r="AA61" s="307"/>
      <c r="AB61" s="307"/>
      <c r="AC61" s="307"/>
      <c r="AD61" s="307"/>
      <c r="AE61" s="307"/>
      <c r="AF61" s="307"/>
      <c r="AG61" s="307"/>
    </row>
    <row r="62" spans="1:33" x14ac:dyDescent="0.4">
      <c r="A62" s="307"/>
      <c r="B62" s="307"/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T62" s="307"/>
      <c r="U62" s="307"/>
      <c r="V62" s="307"/>
      <c r="W62" s="307"/>
      <c r="X62" s="307"/>
      <c r="Y62" s="307"/>
      <c r="Z62" s="307"/>
      <c r="AA62" s="307"/>
      <c r="AB62" s="307"/>
      <c r="AC62" s="307"/>
      <c r="AD62" s="307"/>
      <c r="AE62" s="307"/>
      <c r="AF62" s="307"/>
      <c r="AG62" s="307"/>
    </row>
    <row r="63" spans="1:33" x14ac:dyDescent="0.4">
      <c r="A63" s="307"/>
      <c r="B63" s="307"/>
      <c r="C63" s="307"/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T63" s="307"/>
      <c r="U63" s="307"/>
      <c r="V63" s="307"/>
      <c r="W63" s="307"/>
      <c r="X63" s="307"/>
      <c r="Y63" s="307"/>
      <c r="Z63" s="307"/>
      <c r="AA63" s="307"/>
      <c r="AB63" s="307"/>
      <c r="AC63" s="307"/>
      <c r="AD63" s="307"/>
      <c r="AE63" s="307"/>
      <c r="AF63" s="307"/>
      <c r="AG63" s="307"/>
    </row>
    <row r="64" spans="1:33" x14ac:dyDescent="0.4">
      <c r="A64" s="307"/>
      <c r="B64" s="307"/>
      <c r="C64" s="307"/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T64" s="307"/>
      <c r="U64" s="307"/>
      <c r="V64" s="307"/>
      <c r="W64" s="307"/>
      <c r="X64" s="307"/>
      <c r="Y64" s="307"/>
      <c r="Z64" s="307"/>
      <c r="AA64" s="307"/>
      <c r="AB64" s="307"/>
      <c r="AC64" s="307"/>
      <c r="AD64" s="307"/>
      <c r="AE64" s="307"/>
      <c r="AF64" s="307"/>
      <c r="AG64" s="307"/>
    </row>
  </sheetData>
  <mergeCells count="1">
    <mergeCell ref="B9:H9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94753-161C-4462-B90A-66AACB86EE5D}">
  <sheetPr>
    <tabColor rgb="FF00B050"/>
  </sheetPr>
  <dimension ref="B7:N82"/>
  <sheetViews>
    <sheetView zoomScale="110" zoomScaleNormal="110" workbookViewId="0">
      <selection activeCell="B7" sqref="B7"/>
    </sheetView>
  </sheetViews>
  <sheetFormatPr defaultColWidth="9.1328125" defaultRowHeight="13.15" x14ac:dyDescent="0.4"/>
  <cols>
    <col min="1" max="1" width="9.1328125" style="1"/>
    <col min="2" max="2" width="22" style="1" customWidth="1"/>
    <col min="3" max="3" width="10.06640625" style="1" bestFit="1" customWidth="1"/>
    <col min="4" max="4" width="12.265625" style="1" customWidth="1"/>
    <col min="5" max="6" width="10.06640625" style="1" bestFit="1" customWidth="1"/>
    <col min="7" max="7" width="8.3984375" style="1" bestFit="1" customWidth="1"/>
    <col min="8" max="8" width="12.6640625" style="1" customWidth="1"/>
    <col min="9" max="9" width="12.53125" style="1" customWidth="1"/>
    <col min="10" max="10" width="12.3984375" style="1" bestFit="1" customWidth="1"/>
    <col min="11" max="11" width="19.73046875" style="1" bestFit="1" customWidth="1"/>
    <col min="12" max="12" width="12.3984375" style="1" bestFit="1" customWidth="1"/>
    <col min="13" max="257" width="9.1328125" style="1"/>
    <col min="258" max="258" width="22" style="1" customWidth="1"/>
    <col min="259" max="259" width="10.06640625" style="1" bestFit="1" customWidth="1"/>
    <col min="260" max="260" width="12.265625" style="1" customWidth="1"/>
    <col min="261" max="262" width="10.06640625" style="1" bestFit="1" customWidth="1"/>
    <col min="263" max="263" width="8.3984375" style="1" bestFit="1" customWidth="1"/>
    <col min="264" max="264" width="12.6640625" style="1" customWidth="1"/>
    <col min="265" max="265" width="12.53125" style="1" customWidth="1"/>
    <col min="266" max="266" width="12.3984375" style="1" bestFit="1" customWidth="1"/>
    <col min="267" max="267" width="19.73046875" style="1" bestFit="1" customWidth="1"/>
    <col min="268" max="268" width="12.3984375" style="1" bestFit="1" customWidth="1"/>
    <col min="269" max="513" width="9.1328125" style="1"/>
    <col min="514" max="514" width="22" style="1" customWidth="1"/>
    <col min="515" max="515" width="10.06640625" style="1" bestFit="1" customWidth="1"/>
    <col min="516" max="516" width="12.265625" style="1" customWidth="1"/>
    <col min="517" max="518" width="10.06640625" style="1" bestFit="1" customWidth="1"/>
    <col min="519" max="519" width="8.3984375" style="1" bestFit="1" customWidth="1"/>
    <col min="520" max="520" width="12.6640625" style="1" customWidth="1"/>
    <col min="521" max="521" width="12.53125" style="1" customWidth="1"/>
    <col min="522" max="522" width="12.3984375" style="1" bestFit="1" customWidth="1"/>
    <col min="523" max="523" width="19.73046875" style="1" bestFit="1" customWidth="1"/>
    <col min="524" max="524" width="12.3984375" style="1" bestFit="1" customWidth="1"/>
    <col min="525" max="769" width="9.1328125" style="1"/>
    <col min="770" max="770" width="22" style="1" customWidth="1"/>
    <col min="771" max="771" width="10.06640625" style="1" bestFit="1" customWidth="1"/>
    <col min="772" max="772" width="12.265625" style="1" customWidth="1"/>
    <col min="773" max="774" width="10.06640625" style="1" bestFit="1" customWidth="1"/>
    <col min="775" max="775" width="8.3984375" style="1" bestFit="1" customWidth="1"/>
    <col min="776" max="776" width="12.6640625" style="1" customWidth="1"/>
    <col min="777" max="777" width="12.53125" style="1" customWidth="1"/>
    <col min="778" max="778" width="12.3984375" style="1" bestFit="1" customWidth="1"/>
    <col min="779" max="779" width="19.73046875" style="1" bestFit="1" customWidth="1"/>
    <col min="780" max="780" width="12.3984375" style="1" bestFit="1" customWidth="1"/>
    <col min="781" max="1025" width="9.1328125" style="1"/>
    <col min="1026" max="1026" width="22" style="1" customWidth="1"/>
    <col min="1027" max="1027" width="10.06640625" style="1" bestFit="1" customWidth="1"/>
    <col min="1028" max="1028" width="12.265625" style="1" customWidth="1"/>
    <col min="1029" max="1030" width="10.06640625" style="1" bestFit="1" customWidth="1"/>
    <col min="1031" max="1031" width="8.3984375" style="1" bestFit="1" customWidth="1"/>
    <col min="1032" max="1032" width="12.6640625" style="1" customWidth="1"/>
    <col min="1033" max="1033" width="12.53125" style="1" customWidth="1"/>
    <col min="1034" max="1034" width="12.3984375" style="1" bestFit="1" customWidth="1"/>
    <col min="1035" max="1035" width="19.73046875" style="1" bestFit="1" customWidth="1"/>
    <col min="1036" max="1036" width="12.3984375" style="1" bestFit="1" customWidth="1"/>
    <col min="1037" max="1281" width="9.1328125" style="1"/>
    <col min="1282" max="1282" width="22" style="1" customWidth="1"/>
    <col min="1283" max="1283" width="10.06640625" style="1" bestFit="1" customWidth="1"/>
    <col min="1284" max="1284" width="12.265625" style="1" customWidth="1"/>
    <col min="1285" max="1286" width="10.06640625" style="1" bestFit="1" customWidth="1"/>
    <col min="1287" max="1287" width="8.3984375" style="1" bestFit="1" customWidth="1"/>
    <col min="1288" max="1288" width="12.6640625" style="1" customWidth="1"/>
    <col min="1289" max="1289" width="12.53125" style="1" customWidth="1"/>
    <col min="1290" max="1290" width="12.3984375" style="1" bestFit="1" customWidth="1"/>
    <col min="1291" max="1291" width="19.73046875" style="1" bestFit="1" customWidth="1"/>
    <col min="1292" max="1292" width="12.3984375" style="1" bestFit="1" customWidth="1"/>
    <col min="1293" max="1537" width="9.1328125" style="1"/>
    <col min="1538" max="1538" width="22" style="1" customWidth="1"/>
    <col min="1539" max="1539" width="10.06640625" style="1" bestFit="1" customWidth="1"/>
    <col min="1540" max="1540" width="12.265625" style="1" customWidth="1"/>
    <col min="1541" max="1542" width="10.06640625" style="1" bestFit="1" customWidth="1"/>
    <col min="1543" max="1543" width="8.3984375" style="1" bestFit="1" customWidth="1"/>
    <col min="1544" max="1544" width="12.6640625" style="1" customWidth="1"/>
    <col min="1545" max="1545" width="12.53125" style="1" customWidth="1"/>
    <col min="1546" max="1546" width="12.3984375" style="1" bestFit="1" customWidth="1"/>
    <col min="1547" max="1547" width="19.73046875" style="1" bestFit="1" customWidth="1"/>
    <col min="1548" max="1548" width="12.3984375" style="1" bestFit="1" customWidth="1"/>
    <col min="1549" max="1793" width="9.1328125" style="1"/>
    <col min="1794" max="1794" width="22" style="1" customWidth="1"/>
    <col min="1795" max="1795" width="10.06640625" style="1" bestFit="1" customWidth="1"/>
    <col min="1796" max="1796" width="12.265625" style="1" customWidth="1"/>
    <col min="1797" max="1798" width="10.06640625" style="1" bestFit="1" customWidth="1"/>
    <col min="1799" max="1799" width="8.3984375" style="1" bestFit="1" customWidth="1"/>
    <col min="1800" max="1800" width="12.6640625" style="1" customWidth="1"/>
    <col min="1801" max="1801" width="12.53125" style="1" customWidth="1"/>
    <col min="1802" max="1802" width="12.3984375" style="1" bestFit="1" customWidth="1"/>
    <col min="1803" max="1803" width="19.73046875" style="1" bestFit="1" customWidth="1"/>
    <col min="1804" max="1804" width="12.3984375" style="1" bestFit="1" customWidth="1"/>
    <col min="1805" max="2049" width="9.1328125" style="1"/>
    <col min="2050" max="2050" width="22" style="1" customWidth="1"/>
    <col min="2051" max="2051" width="10.06640625" style="1" bestFit="1" customWidth="1"/>
    <col min="2052" max="2052" width="12.265625" style="1" customWidth="1"/>
    <col min="2053" max="2054" width="10.06640625" style="1" bestFit="1" customWidth="1"/>
    <col min="2055" max="2055" width="8.3984375" style="1" bestFit="1" customWidth="1"/>
    <col min="2056" max="2056" width="12.6640625" style="1" customWidth="1"/>
    <col min="2057" max="2057" width="12.53125" style="1" customWidth="1"/>
    <col min="2058" max="2058" width="12.3984375" style="1" bestFit="1" customWidth="1"/>
    <col min="2059" max="2059" width="19.73046875" style="1" bestFit="1" customWidth="1"/>
    <col min="2060" max="2060" width="12.3984375" style="1" bestFit="1" customWidth="1"/>
    <col min="2061" max="2305" width="9.1328125" style="1"/>
    <col min="2306" max="2306" width="22" style="1" customWidth="1"/>
    <col min="2307" max="2307" width="10.06640625" style="1" bestFit="1" customWidth="1"/>
    <col min="2308" max="2308" width="12.265625" style="1" customWidth="1"/>
    <col min="2309" max="2310" width="10.06640625" style="1" bestFit="1" customWidth="1"/>
    <col min="2311" max="2311" width="8.3984375" style="1" bestFit="1" customWidth="1"/>
    <col min="2312" max="2312" width="12.6640625" style="1" customWidth="1"/>
    <col min="2313" max="2313" width="12.53125" style="1" customWidth="1"/>
    <col min="2314" max="2314" width="12.3984375" style="1" bestFit="1" customWidth="1"/>
    <col min="2315" max="2315" width="19.73046875" style="1" bestFit="1" customWidth="1"/>
    <col min="2316" max="2316" width="12.3984375" style="1" bestFit="1" customWidth="1"/>
    <col min="2317" max="2561" width="9.1328125" style="1"/>
    <col min="2562" max="2562" width="22" style="1" customWidth="1"/>
    <col min="2563" max="2563" width="10.06640625" style="1" bestFit="1" customWidth="1"/>
    <col min="2564" max="2564" width="12.265625" style="1" customWidth="1"/>
    <col min="2565" max="2566" width="10.06640625" style="1" bestFit="1" customWidth="1"/>
    <col min="2567" max="2567" width="8.3984375" style="1" bestFit="1" customWidth="1"/>
    <col min="2568" max="2568" width="12.6640625" style="1" customWidth="1"/>
    <col min="2569" max="2569" width="12.53125" style="1" customWidth="1"/>
    <col min="2570" max="2570" width="12.3984375" style="1" bestFit="1" customWidth="1"/>
    <col min="2571" max="2571" width="19.73046875" style="1" bestFit="1" customWidth="1"/>
    <col min="2572" max="2572" width="12.3984375" style="1" bestFit="1" customWidth="1"/>
    <col min="2573" max="2817" width="9.1328125" style="1"/>
    <col min="2818" max="2818" width="22" style="1" customWidth="1"/>
    <col min="2819" max="2819" width="10.06640625" style="1" bestFit="1" customWidth="1"/>
    <col min="2820" max="2820" width="12.265625" style="1" customWidth="1"/>
    <col min="2821" max="2822" width="10.06640625" style="1" bestFit="1" customWidth="1"/>
    <col min="2823" max="2823" width="8.3984375" style="1" bestFit="1" customWidth="1"/>
    <col min="2824" max="2824" width="12.6640625" style="1" customWidth="1"/>
    <col min="2825" max="2825" width="12.53125" style="1" customWidth="1"/>
    <col min="2826" max="2826" width="12.3984375" style="1" bestFit="1" customWidth="1"/>
    <col min="2827" max="2827" width="19.73046875" style="1" bestFit="1" customWidth="1"/>
    <col min="2828" max="2828" width="12.3984375" style="1" bestFit="1" customWidth="1"/>
    <col min="2829" max="3073" width="9.1328125" style="1"/>
    <col min="3074" max="3074" width="22" style="1" customWidth="1"/>
    <col min="3075" max="3075" width="10.06640625" style="1" bestFit="1" customWidth="1"/>
    <col min="3076" max="3076" width="12.265625" style="1" customWidth="1"/>
    <col min="3077" max="3078" width="10.06640625" style="1" bestFit="1" customWidth="1"/>
    <col min="3079" max="3079" width="8.3984375" style="1" bestFit="1" customWidth="1"/>
    <col min="3080" max="3080" width="12.6640625" style="1" customWidth="1"/>
    <col min="3081" max="3081" width="12.53125" style="1" customWidth="1"/>
    <col min="3082" max="3082" width="12.3984375" style="1" bestFit="1" customWidth="1"/>
    <col min="3083" max="3083" width="19.73046875" style="1" bestFit="1" customWidth="1"/>
    <col min="3084" max="3084" width="12.3984375" style="1" bestFit="1" customWidth="1"/>
    <col min="3085" max="3329" width="9.1328125" style="1"/>
    <col min="3330" max="3330" width="22" style="1" customWidth="1"/>
    <col min="3331" max="3331" width="10.06640625" style="1" bestFit="1" customWidth="1"/>
    <col min="3332" max="3332" width="12.265625" style="1" customWidth="1"/>
    <col min="3333" max="3334" width="10.06640625" style="1" bestFit="1" customWidth="1"/>
    <col min="3335" max="3335" width="8.3984375" style="1" bestFit="1" customWidth="1"/>
    <col min="3336" max="3336" width="12.6640625" style="1" customWidth="1"/>
    <col min="3337" max="3337" width="12.53125" style="1" customWidth="1"/>
    <col min="3338" max="3338" width="12.3984375" style="1" bestFit="1" customWidth="1"/>
    <col min="3339" max="3339" width="19.73046875" style="1" bestFit="1" customWidth="1"/>
    <col min="3340" max="3340" width="12.3984375" style="1" bestFit="1" customWidth="1"/>
    <col min="3341" max="3585" width="9.1328125" style="1"/>
    <col min="3586" max="3586" width="22" style="1" customWidth="1"/>
    <col min="3587" max="3587" width="10.06640625" style="1" bestFit="1" customWidth="1"/>
    <col min="3588" max="3588" width="12.265625" style="1" customWidth="1"/>
    <col min="3589" max="3590" width="10.06640625" style="1" bestFit="1" customWidth="1"/>
    <col min="3591" max="3591" width="8.3984375" style="1" bestFit="1" customWidth="1"/>
    <col min="3592" max="3592" width="12.6640625" style="1" customWidth="1"/>
    <col min="3593" max="3593" width="12.53125" style="1" customWidth="1"/>
    <col min="3594" max="3594" width="12.3984375" style="1" bestFit="1" customWidth="1"/>
    <col min="3595" max="3595" width="19.73046875" style="1" bestFit="1" customWidth="1"/>
    <col min="3596" max="3596" width="12.3984375" style="1" bestFit="1" customWidth="1"/>
    <col min="3597" max="3841" width="9.1328125" style="1"/>
    <col min="3842" max="3842" width="22" style="1" customWidth="1"/>
    <col min="3843" max="3843" width="10.06640625" style="1" bestFit="1" customWidth="1"/>
    <col min="3844" max="3844" width="12.265625" style="1" customWidth="1"/>
    <col min="3845" max="3846" width="10.06640625" style="1" bestFit="1" customWidth="1"/>
    <col min="3847" max="3847" width="8.3984375" style="1" bestFit="1" customWidth="1"/>
    <col min="3848" max="3848" width="12.6640625" style="1" customWidth="1"/>
    <col min="3849" max="3849" width="12.53125" style="1" customWidth="1"/>
    <col min="3850" max="3850" width="12.3984375" style="1" bestFit="1" customWidth="1"/>
    <col min="3851" max="3851" width="19.73046875" style="1" bestFit="1" customWidth="1"/>
    <col min="3852" max="3852" width="12.3984375" style="1" bestFit="1" customWidth="1"/>
    <col min="3853" max="4097" width="9.1328125" style="1"/>
    <col min="4098" max="4098" width="22" style="1" customWidth="1"/>
    <col min="4099" max="4099" width="10.06640625" style="1" bestFit="1" customWidth="1"/>
    <col min="4100" max="4100" width="12.265625" style="1" customWidth="1"/>
    <col min="4101" max="4102" width="10.06640625" style="1" bestFit="1" customWidth="1"/>
    <col min="4103" max="4103" width="8.3984375" style="1" bestFit="1" customWidth="1"/>
    <col min="4104" max="4104" width="12.6640625" style="1" customWidth="1"/>
    <col min="4105" max="4105" width="12.53125" style="1" customWidth="1"/>
    <col min="4106" max="4106" width="12.3984375" style="1" bestFit="1" customWidth="1"/>
    <col min="4107" max="4107" width="19.73046875" style="1" bestFit="1" customWidth="1"/>
    <col min="4108" max="4108" width="12.3984375" style="1" bestFit="1" customWidth="1"/>
    <col min="4109" max="4353" width="9.1328125" style="1"/>
    <col min="4354" max="4354" width="22" style="1" customWidth="1"/>
    <col min="4355" max="4355" width="10.06640625" style="1" bestFit="1" customWidth="1"/>
    <col min="4356" max="4356" width="12.265625" style="1" customWidth="1"/>
    <col min="4357" max="4358" width="10.06640625" style="1" bestFit="1" customWidth="1"/>
    <col min="4359" max="4359" width="8.3984375" style="1" bestFit="1" customWidth="1"/>
    <col min="4360" max="4360" width="12.6640625" style="1" customWidth="1"/>
    <col min="4361" max="4361" width="12.53125" style="1" customWidth="1"/>
    <col min="4362" max="4362" width="12.3984375" style="1" bestFit="1" customWidth="1"/>
    <col min="4363" max="4363" width="19.73046875" style="1" bestFit="1" customWidth="1"/>
    <col min="4364" max="4364" width="12.3984375" style="1" bestFit="1" customWidth="1"/>
    <col min="4365" max="4609" width="9.1328125" style="1"/>
    <col min="4610" max="4610" width="22" style="1" customWidth="1"/>
    <col min="4611" max="4611" width="10.06640625" style="1" bestFit="1" customWidth="1"/>
    <col min="4612" max="4612" width="12.265625" style="1" customWidth="1"/>
    <col min="4613" max="4614" width="10.06640625" style="1" bestFit="1" customWidth="1"/>
    <col min="4615" max="4615" width="8.3984375" style="1" bestFit="1" customWidth="1"/>
    <col min="4616" max="4616" width="12.6640625" style="1" customWidth="1"/>
    <col min="4617" max="4617" width="12.53125" style="1" customWidth="1"/>
    <col min="4618" max="4618" width="12.3984375" style="1" bestFit="1" customWidth="1"/>
    <col min="4619" max="4619" width="19.73046875" style="1" bestFit="1" customWidth="1"/>
    <col min="4620" max="4620" width="12.3984375" style="1" bestFit="1" customWidth="1"/>
    <col min="4621" max="4865" width="9.1328125" style="1"/>
    <col min="4866" max="4866" width="22" style="1" customWidth="1"/>
    <col min="4867" max="4867" width="10.06640625" style="1" bestFit="1" customWidth="1"/>
    <col min="4868" max="4868" width="12.265625" style="1" customWidth="1"/>
    <col min="4869" max="4870" width="10.06640625" style="1" bestFit="1" customWidth="1"/>
    <col min="4871" max="4871" width="8.3984375" style="1" bestFit="1" customWidth="1"/>
    <col min="4872" max="4872" width="12.6640625" style="1" customWidth="1"/>
    <col min="4873" max="4873" width="12.53125" style="1" customWidth="1"/>
    <col min="4874" max="4874" width="12.3984375" style="1" bestFit="1" customWidth="1"/>
    <col min="4875" max="4875" width="19.73046875" style="1" bestFit="1" customWidth="1"/>
    <col min="4876" max="4876" width="12.3984375" style="1" bestFit="1" customWidth="1"/>
    <col min="4877" max="5121" width="9.1328125" style="1"/>
    <col min="5122" max="5122" width="22" style="1" customWidth="1"/>
    <col min="5123" max="5123" width="10.06640625" style="1" bestFit="1" customWidth="1"/>
    <col min="5124" max="5124" width="12.265625" style="1" customWidth="1"/>
    <col min="5125" max="5126" width="10.06640625" style="1" bestFit="1" customWidth="1"/>
    <col min="5127" max="5127" width="8.3984375" style="1" bestFit="1" customWidth="1"/>
    <col min="5128" max="5128" width="12.6640625" style="1" customWidth="1"/>
    <col min="5129" max="5129" width="12.53125" style="1" customWidth="1"/>
    <col min="5130" max="5130" width="12.3984375" style="1" bestFit="1" customWidth="1"/>
    <col min="5131" max="5131" width="19.73046875" style="1" bestFit="1" customWidth="1"/>
    <col min="5132" max="5132" width="12.3984375" style="1" bestFit="1" customWidth="1"/>
    <col min="5133" max="5377" width="9.1328125" style="1"/>
    <col min="5378" max="5378" width="22" style="1" customWidth="1"/>
    <col min="5379" max="5379" width="10.06640625" style="1" bestFit="1" customWidth="1"/>
    <col min="5380" max="5380" width="12.265625" style="1" customWidth="1"/>
    <col min="5381" max="5382" width="10.06640625" style="1" bestFit="1" customWidth="1"/>
    <col min="5383" max="5383" width="8.3984375" style="1" bestFit="1" customWidth="1"/>
    <col min="5384" max="5384" width="12.6640625" style="1" customWidth="1"/>
    <col min="5385" max="5385" width="12.53125" style="1" customWidth="1"/>
    <col min="5386" max="5386" width="12.3984375" style="1" bestFit="1" customWidth="1"/>
    <col min="5387" max="5387" width="19.73046875" style="1" bestFit="1" customWidth="1"/>
    <col min="5388" max="5388" width="12.3984375" style="1" bestFit="1" customWidth="1"/>
    <col min="5389" max="5633" width="9.1328125" style="1"/>
    <col min="5634" max="5634" width="22" style="1" customWidth="1"/>
    <col min="5635" max="5635" width="10.06640625" style="1" bestFit="1" customWidth="1"/>
    <col min="5636" max="5636" width="12.265625" style="1" customWidth="1"/>
    <col min="5637" max="5638" width="10.06640625" style="1" bestFit="1" customWidth="1"/>
    <col min="5639" max="5639" width="8.3984375" style="1" bestFit="1" customWidth="1"/>
    <col min="5640" max="5640" width="12.6640625" style="1" customWidth="1"/>
    <col min="5641" max="5641" width="12.53125" style="1" customWidth="1"/>
    <col min="5642" max="5642" width="12.3984375" style="1" bestFit="1" customWidth="1"/>
    <col min="5643" max="5643" width="19.73046875" style="1" bestFit="1" customWidth="1"/>
    <col min="5644" max="5644" width="12.3984375" style="1" bestFit="1" customWidth="1"/>
    <col min="5645" max="5889" width="9.1328125" style="1"/>
    <col min="5890" max="5890" width="22" style="1" customWidth="1"/>
    <col min="5891" max="5891" width="10.06640625" style="1" bestFit="1" customWidth="1"/>
    <col min="5892" max="5892" width="12.265625" style="1" customWidth="1"/>
    <col min="5893" max="5894" width="10.06640625" style="1" bestFit="1" customWidth="1"/>
    <col min="5895" max="5895" width="8.3984375" style="1" bestFit="1" customWidth="1"/>
    <col min="5896" max="5896" width="12.6640625" style="1" customWidth="1"/>
    <col min="5897" max="5897" width="12.53125" style="1" customWidth="1"/>
    <col min="5898" max="5898" width="12.3984375" style="1" bestFit="1" customWidth="1"/>
    <col min="5899" max="5899" width="19.73046875" style="1" bestFit="1" customWidth="1"/>
    <col min="5900" max="5900" width="12.3984375" style="1" bestFit="1" customWidth="1"/>
    <col min="5901" max="6145" width="9.1328125" style="1"/>
    <col min="6146" max="6146" width="22" style="1" customWidth="1"/>
    <col min="6147" max="6147" width="10.06640625" style="1" bestFit="1" customWidth="1"/>
    <col min="6148" max="6148" width="12.265625" style="1" customWidth="1"/>
    <col min="6149" max="6150" width="10.06640625" style="1" bestFit="1" customWidth="1"/>
    <col min="6151" max="6151" width="8.3984375" style="1" bestFit="1" customWidth="1"/>
    <col min="6152" max="6152" width="12.6640625" style="1" customWidth="1"/>
    <col min="6153" max="6153" width="12.53125" style="1" customWidth="1"/>
    <col min="6154" max="6154" width="12.3984375" style="1" bestFit="1" customWidth="1"/>
    <col min="6155" max="6155" width="19.73046875" style="1" bestFit="1" customWidth="1"/>
    <col min="6156" max="6156" width="12.3984375" style="1" bestFit="1" customWidth="1"/>
    <col min="6157" max="6401" width="9.1328125" style="1"/>
    <col min="6402" max="6402" width="22" style="1" customWidth="1"/>
    <col min="6403" max="6403" width="10.06640625" style="1" bestFit="1" customWidth="1"/>
    <col min="6404" max="6404" width="12.265625" style="1" customWidth="1"/>
    <col min="6405" max="6406" width="10.06640625" style="1" bestFit="1" customWidth="1"/>
    <col min="6407" max="6407" width="8.3984375" style="1" bestFit="1" customWidth="1"/>
    <col min="6408" max="6408" width="12.6640625" style="1" customWidth="1"/>
    <col min="6409" max="6409" width="12.53125" style="1" customWidth="1"/>
    <col min="6410" max="6410" width="12.3984375" style="1" bestFit="1" customWidth="1"/>
    <col min="6411" max="6411" width="19.73046875" style="1" bestFit="1" customWidth="1"/>
    <col min="6412" max="6412" width="12.3984375" style="1" bestFit="1" customWidth="1"/>
    <col min="6413" max="6657" width="9.1328125" style="1"/>
    <col min="6658" max="6658" width="22" style="1" customWidth="1"/>
    <col min="6659" max="6659" width="10.06640625" style="1" bestFit="1" customWidth="1"/>
    <col min="6660" max="6660" width="12.265625" style="1" customWidth="1"/>
    <col min="6661" max="6662" width="10.06640625" style="1" bestFit="1" customWidth="1"/>
    <col min="6663" max="6663" width="8.3984375" style="1" bestFit="1" customWidth="1"/>
    <col min="6664" max="6664" width="12.6640625" style="1" customWidth="1"/>
    <col min="6665" max="6665" width="12.53125" style="1" customWidth="1"/>
    <col min="6666" max="6666" width="12.3984375" style="1" bestFit="1" customWidth="1"/>
    <col min="6667" max="6667" width="19.73046875" style="1" bestFit="1" customWidth="1"/>
    <col min="6668" max="6668" width="12.3984375" style="1" bestFit="1" customWidth="1"/>
    <col min="6669" max="6913" width="9.1328125" style="1"/>
    <col min="6914" max="6914" width="22" style="1" customWidth="1"/>
    <col min="6915" max="6915" width="10.06640625" style="1" bestFit="1" customWidth="1"/>
    <col min="6916" max="6916" width="12.265625" style="1" customWidth="1"/>
    <col min="6917" max="6918" width="10.06640625" style="1" bestFit="1" customWidth="1"/>
    <col min="6919" max="6919" width="8.3984375" style="1" bestFit="1" customWidth="1"/>
    <col min="6920" max="6920" width="12.6640625" style="1" customWidth="1"/>
    <col min="6921" max="6921" width="12.53125" style="1" customWidth="1"/>
    <col min="6922" max="6922" width="12.3984375" style="1" bestFit="1" customWidth="1"/>
    <col min="6923" max="6923" width="19.73046875" style="1" bestFit="1" customWidth="1"/>
    <col min="6924" max="6924" width="12.3984375" style="1" bestFit="1" customWidth="1"/>
    <col min="6925" max="7169" width="9.1328125" style="1"/>
    <col min="7170" max="7170" width="22" style="1" customWidth="1"/>
    <col min="7171" max="7171" width="10.06640625" style="1" bestFit="1" customWidth="1"/>
    <col min="7172" max="7172" width="12.265625" style="1" customWidth="1"/>
    <col min="7173" max="7174" width="10.06640625" style="1" bestFit="1" customWidth="1"/>
    <col min="7175" max="7175" width="8.3984375" style="1" bestFit="1" customWidth="1"/>
    <col min="7176" max="7176" width="12.6640625" style="1" customWidth="1"/>
    <col min="7177" max="7177" width="12.53125" style="1" customWidth="1"/>
    <col min="7178" max="7178" width="12.3984375" style="1" bestFit="1" customWidth="1"/>
    <col min="7179" max="7179" width="19.73046875" style="1" bestFit="1" customWidth="1"/>
    <col min="7180" max="7180" width="12.3984375" style="1" bestFit="1" customWidth="1"/>
    <col min="7181" max="7425" width="9.1328125" style="1"/>
    <col min="7426" max="7426" width="22" style="1" customWidth="1"/>
    <col min="7427" max="7427" width="10.06640625" style="1" bestFit="1" customWidth="1"/>
    <col min="7428" max="7428" width="12.265625" style="1" customWidth="1"/>
    <col min="7429" max="7430" width="10.06640625" style="1" bestFit="1" customWidth="1"/>
    <col min="7431" max="7431" width="8.3984375" style="1" bestFit="1" customWidth="1"/>
    <col min="7432" max="7432" width="12.6640625" style="1" customWidth="1"/>
    <col min="7433" max="7433" width="12.53125" style="1" customWidth="1"/>
    <col min="7434" max="7434" width="12.3984375" style="1" bestFit="1" customWidth="1"/>
    <col min="7435" max="7435" width="19.73046875" style="1" bestFit="1" customWidth="1"/>
    <col min="7436" max="7436" width="12.3984375" style="1" bestFit="1" customWidth="1"/>
    <col min="7437" max="7681" width="9.1328125" style="1"/>
    <col min="7682" max="7682" width="22" style="1" customWidth="1"/>
    <col min="7683" max="7683" width="10.06640625" style="1" bestFit="1" customWidth="1"/>
    <col min="7684" max="7684" width="12.265625" style="1" customWidth="1"/>
    <col min="7685" max="7686" width="10.06640625" style="1" bestFit="1" customWidth="1"/>
    <col min="7687" max="7687" width="8.3984375" style="1" bestFit="1" customWidth="1"/>
    <col min="7688" max="7688" width="12.6640625" style="1" customWidth="1"/>
    <col min="7689" max="7689" width="12.53125" style="1" customWidth="1"/>
    <col min="7690" max="7690" width="12.3984375" style="1" bestFit="1" customWidth="1"/>
    <col min="7691" max="7691" width="19.73046875" style="1" bestFit="1" customWidth="1"/>
    <col min="7692" max="7692" width="12.3984375" style="1" bestFit="1" customWidth="1"/>
    <col min="7693" max="7937" width="9.1328125" style="1"/>
    <col min="7938" max="7938" width="22" style="1" customWidth="1"/>
    <col min="7939" max="7939" width="10.06640625" style="1" bestFit="1" customWidth="1"/>
    <col min="7940" max="7940" width="12.265625" style="1" customWidth="1"/>
    <col min="7941" max="7942" width="10.06640625" style="1" bestFit="1" customWidth="1"/>
    <col min="7943" max="7943" width="8.3984375" style="1" bestFit="1" customWidth="1"/>
    <col min="7944" max="7944" width="12.6640625" style="1" customWidth="1"/>
    <col min="7945" max="7945" width="12.53125" style="1" customWidth="1"/>
    <col min="7946" max="7946" width="12.3984375" style="1" bestFit="1" customWidth="1"/>
    <col min="7947" max="7947" width="19.73046875" style="1" bestFit="1" customWidth="1"/>
    <col min="7948" max="7948" width="12.3984375" style="1" bestFit="1" customWidth="1"/>
    <col min="7949" max="8193" width="9.1328125" style="1"/>
    <col min="8194" max="8194" width="22" style="1" customWidth="1"/>
    <col min="8195" max="8195" width="10.06640625" style="1" bestFit="1" customWidth="1"/>
    <col min="8196" max="8196" width="12.265625" style="1" customWidth="1"/>
    <col min="8197" max="8198" width="10.06640625" style="1" bestFit="1" customWidth="1"/>
    <col min="8199" max="8199" width="8.3984375" style="1" bestFit="1" customWidth="1"/>
    <col min="8200" max="8200" width="12.6640625" style="1" customWidth="1"/>
    <col min="8201" max="8201" width="12.53125" style="1" customWidth="1"/>
    <col min="8202" max="8202" width="12.3984375" style="1" bestFit="1" customWidth="1"/>
    <col min="8203" max="8203" width="19.73046875" style="1" bestFit="1" customWidth="1"/>
    <col min="8204" max="8204" width="12.3984375" style="1" bestFit="1" customWidth="1"/>
    <col min="8205" max="8449" width="9.1328125" style="1"/>
    <col min="8450" max="8450" width="22" style="1" customWidth="1"/>
    <col min="8451" max="8451" width="10.06640625" style="1" bestFit="1" customWidth="1"/>
    <col min="8452" max="8452" width="12.265625" style="1" customWidth="1"/>
    <col min="8453" max="8454" width="10.06640625" style="1" bestFit="1" customWidth="1"/>
    <col min="8455" max="8455" width="8.3984375" style="1" bestFit="1" customWidth="1"/>
    <col min="8456" max="8456" width="12.6640625" style="1" customWidth="1"/>
    <col min="8457" max="8457" width="12.53125" style="1" customWidth="1"/>
    <col min="8458" max="8458" width="12.3984375" style="1" bestFit="1" customWidth="1"/>
    <col min="8459" max="8459" width="19.73046875" style="1" bestFit="1" customWidth="1"/>
    <col min="8460" max="8460" width="12.3984375" style="1" bestFit="1" customWidth="1"/>
    <col min="8461" max="8705" width="9.1328125" style="1"/>
    <col min="8706" max="8706" width="22" style="1" customWidth="1"/>
    <col min="8707" max="8707" width="10.06640625" style="1" bestFit="1" customWidth="1"/>
    <col min="8708" max="8708" width="12.265625" style="1" customWidth="1"/>
    <col min="8709" max="8710" width="10.06640625" style="1" bestFit="1" customWidth="1"/>
    <col min="8711" max="8711" width="8.3984375" style="1" bestFit="1" customWidth="1"/>
    <col min="8712" max="8712" width="12.6640625" style="1" customWidth="1"/>
    <col min="8713" max="8713" width="12.53125" style="1" customWidth="1"/>
    <col min="8714" max="8714" width="12.3984375" style="1" bestFit="1" customWidth="1"/>
    <col min="8715" max="8715" width="19.73046875" style="1" bestFit="1" customWidth="1"/>
    <col min="8716" max="8716" width="12.3984375" style="1" bestFit="1" customWidth="1"/>
    <col min="8717" max="8961" width="9.1328125" style="1"/>
    <col min="8962" max="8962" width="22" style="1" customWidth="1"/>
    <col min="8963" max="8963" width="10.06640625" style="1" bestFit="1" customWidth="1"/>
    <col min="8964" max="8964" width="12.265625" style="1" customWidth="1"/>
    <col min="8965" max="8966" width="10.06640625" style="1" bestFit="1" customWidth="1"/>
    <col min="8967" max="8967" width="8.3984375" style="1" bestFit="1" customWidth="1"/>
    <col min="8968" max="8968" width="12.6640625" style="1" customWidth="1"/>
    <col min="8969" max="8969" width="12.53125" style="1" customWidth="1"/>
    <col min="8970" max="8970" width="12.3984375" style="1" bestFit="1" customWidth="1"/>
    <col min="8971" max="8971" width="19.73046875" style="1" bestFit="1" customWidth="1"/>
    <col min="8972" max="8972" width="12.3984375" style="1" bestFit="1" customWidth="1"/>
    <col min="8973" max="9217" width="9.1328125" style="1"/>
    <col min="9218" max="9218" width="22" style="1" customWidth="1"/>
    <col min="9219" max="9219" width="10.06640625" style="1" bestFit="1" customWidth="1"/>
    <col min="9220" max="9220" width="12.265625" style="1" customWidth="1"/>
    <col min="9221" max="9222" width="10.06640625" style="1" bestFit="1" customWidth="1"/>
    <col min="9223" max="9223" width="8.3984375" style="1" bestFit="1" customWidth="1"/>
    <col min="9224" max="9224" width="12.6640625" style="1" customWidth="1"/>
    <col min="9225" max="9225" width="12.53125" style="1" customWidth="1"/>
    <col min="9226" max="9226" width="12.3984375" style="1" bestFit="1" customWidth="1"/>
    <col min="9227" max="9227" width="19.73046875" style="1" bestFit="1" customWidth="1"/>
    <col min="9228" max="9228" width="12.3984375" style="1" bestFit="1" customWidth="1"/>
    <col min="9229" max="9473" width="9.1328125" style="1"/>
    <col min="9474" max="9474" width="22" style="1" customWidth="1"/>
    <col min="9475" max="9475" width="10.06640625" style="1" bestFit="1" customWidth="1"/>
    <col min="9476" max="9476" width="12.265625" style="1" customWidth="1"/>
    <col min="9477" max="9478" width="10.06640625" style="1" bestFit="1" customWidth="1"/>
    <col min="9479" max="9479" width="8.3984375" style="1" bestFit="1" customWidth="1"/>
    <col min="9480" max="9480" width="12.6640625" style="1" customWidth="1"/>
    <col min="9481" max="9481" width="12.53125" style="1" customWidth="1"/>
    <col min="9482" max="9482" width="12.3984375" style="1" bestFit="1" customWidth="1"/>
    <col min="9483" max="9483" width="19.73046875" style="1" bestFit="1" customWidth="1"/>
    <col min="9484" max="9484" width="12.3984375" style="1" bestFit="1" customWidth="1"/>
    <col min="9485" max="9729" width="9.1328125" style="1"/>
    <col min="9730" max="9730" width="22" style="1" customWidth="1"/>
    <col min="9731" max="9731" width="10.06640625" style="1" bestFit="1" customWidth="1"/>
    <col min="9732" max="9732" width="12.265625" style="1" customWidth="1"/>
    <col min="9733" max="9734" width="10.06640625" style="1" bestFit="1" customWidth="1"/>
    <col min="9735" max="9735" width="8.3984375" style="1" bestFit="1" customWidth="1"/>
    <col min="9736" max="9736" width="12.6640625" style="1" customWidth="1"/>
    <col min="9737" max="9737" width="12.53125" style="1" customWidth="1"/>
    <col min="9738" max="9738" width="12.3984375" style="1" bestFit="1" customWidth="1"/>
    <col min="9739" max="9739" width="19.73046875" style="1" bestFit="1" customWidth="1"/>
    <col min="9740" max="9740" width="12.3984375" style="1" bestFit="1" customWidth="1"/>
    <col min="9741" max="9985" width="9.1328125" style="1"/>
    <col min="9986" max="9986" width="22" style="1" customWidth="1"/>
    <col min="9987" max="9987" width="10.06640625" style="1" bestFit="1" customWidth="1"/>
    <col min="9988" max="9988" width="12.265625" style="1" customWidth="1"/>
    <col min="9989" max="9990" width="10.06640625" style="1" bestFit="1" customWidth="1"/>
    <col min="9991" max="9991" width="8.3984375" style="1" bestFit="1" customWidth="1"/>
    <col min="9992" max="9992" width="12.6640625" style="1" customWidth="1"/>
    <col min="9993" max="9993" width="12.53125" style="1" customWidth="1"/>
    <col min="9994" max="9994" width="12.3984375" style="1" bestFit="1" customWidth="1"/>
    <col min="9995" max="9995" width="19.73046875" style="1" bestFit="1" customWidth="1"/>
    <col min="9996" max="9996" width="12.3984375" style="1" bestFit="1" customWidth="1"/>
    <col min="9997" max="10241" width="9.1328125" style="1"/>
    <col min="10242" max="10242" width="22" style="1" customWidth="1"/>
    <col min="10243" max="10243" width="10.06640625" style="1" bestFit="1" customWidth="1"/>
    <col min="10244" max="10244" width="12.265625" style="1" customWidth="1"/>
    <col min="10245" max="10246" width="10.06640625" style="1" bestFit="1" customWidth="1"/>
    <col min="10247" max="10247" width="8.3984375" style="1" bestFit="1" customWidth="1"/>
    <col min="10248" max="10248" width="12.6640625" style="1" customWidth="1"/>
    <col min="10249" max="10249" width="12.53125" style="1" customWidth="1"/>
    <col min="10250" max="10250" width="12.3984375" style="1" bestFit="1" customWidth="1"/>
    <col min="10251" max="10251" width="19.73046875" style="1" bestFit="1" customWidth="1"/>
    <col min="10252" max="10252" width="12.3984375" style="1" bestFit="1" customWidth="1"/>
    <col min="10253" max="10497" width="9.1328125" style="1"/>
    <col min="10498" max="10498" width="22" style="1" customWidth="1"/>
    <col min="10499" max="10499" width="10.06640625" style="1" bestFit="1" customWidth="1"/>
    <col min="10500" max="10500" width="12.265625" style="1" customWidth="1"/>
    <col min="10501" max="10502" width="10.06640625" style="1" bestFit="1" customWidth="1"/>
    <col min="10503" max="10503" width="8.3984375" style="1" bestFit="1" customWidth="1"/>
    <col min="10504" max="10504" width="12.6640625" style="1" customWidth="1"/>
    <col min="10505" max="10505" width="12.53125" style="1" customWidth="1"/>
    <col min="10506" max="10506" width="12.3984375" style="1" bestFit="1" customWidth="1"/>
    <col min="10507" max="10507" width="19.73046875" style="1" bestFit="1" customWidth="1"/>
    <col min="10508" max="10508" width="12.3984375" style="1" bestFit="1" customWidth="1"/>
    <col min="10509" max="10753" width="9.1328125" style="1"/>
    <col min="10754" max="10754" width="22" style="1" customWidth="1"/>
    <col min="10755" max="10755" width="10.06640625" style="1" bestFit="1" customWidth="1"/>
    <col min="10756" max="10756" width="12.265625" style="1" customWidth="1"/>
    <col min="10757" max="10758" width="10.06640625" style="1" bestFit="1" customWidth="1"/>
    <col min="10759" max="10759" width="8.3984375" style="1" bestFit="1" customWidth="1"/>
    <col min="10760" max="10760" width="12.6640625" style="1" customWidth="1"/>
    <col min="10761" max="10761" width="12.53125" style="1" customWidth="1"/>
    <col min="10762" max="10762" width="12.3984375" style="1" bestFit="1" customWidth="1"/>
    <col min="10763" max="10763" width="19.73046875" style="1" bestFit="1" customWidth="1"/>
    <col min="10764" max="10764" width="12.3984375" style="1" bestFit="1" customWidth="1"/>
    <col min="10765" max="11009" width="9.1328125" style="1"/>
    <col min="11010" max="11010" width="22" style="1" customWidth="1"/>
    <col min="11011" max="11011" width="10.06640625" style="1" bestFit="1" customWidth="1"/>
    <col min="11012" max="11012" width="12.265625" style="1" customWidth="1"/>
    <col min="11013" max="11014" width="10.06640625" style="1" bestFit="1" customWidth="1"/>
    <col min="11015" max="11015" width="8.3984375" style="1" bestFit="1" customWidth="1"/>
    <col min="11016" max="11016" width="12.6640625" style="1" customWidth="1"/>
    <col min="11017" max="11017" width="12.53125" style="1" customWidth="1"/>
    <col min="11018" max="11018" width="12.3984375" style="1" bestFit="1" customWidth="1"/>
    <col min="11019" max="11019" width="19.73046875" style="1" bestFit="1" customWidth="1"/>
    <col min="11020" max="11020" width="12.3984375" style="1" bestFit="1" customWidth="1"/>
    <col min="11021" max="11265" width="9.1328125" style="1"/>
    <col min="11266" max="11266" width="22" style="1" customWidth="1"/>
    <col min="11267" max="11267" width="10.06640625" style="1" bestFit="1" customWidth="1"/>
    <col min="11268" max="11268" width="12.265625" style="1" customWidth="1"/>
    <col min="11269" max="11270" width="10.06640625" style="1" bestFit="1" customWidth="1"/>
    <col min="11271" max="11271" width="8.3984375" style="1" bestFit="1" customWidth="1"/>
    <col min="11272" max="11272" width="12.6640625" style="1" customWidth="1"/>
    <col min="11273" max="11273" width="12.53125" style="1" customWidth="1"/>
    <col min="11274" max="11274" width="12.3984375" style="1" bestFit="1" customWidth="1"/>
    <col min="11275" max="11275" width="19.73046875" style="1" bestFit="1" customWidth="1"/>
    <col min="11276" max="11276" width="12.3984375" style="1" bestFit="1" customWidth="1"/>
    <col min="11277" max="11521" width="9.1328125" style="1"/>
    <col min="11522" max="11522" width="22" style="1" customWidth="1"/>
    <col min="11523" max="11523" width="10.06640625" style="1" bestFit="1" customWidth="1"/>
    <col min="11524" max="11524" width="12.265625" style="1" customWidth="1"/>
    <col min="11525" max="11526" width="10.06640625" style="1" bestFit="1" customWidth="1"/>
    <col min="11527" max="11527" width="8.3984375" style="1" bestFit="1" customWidth="1"/>
    <col min="11528" max="11528" width="12.6640625" style="1" customWidth="1"/>
    <col min="11529" max="11529" width="12.53125" style="1" customWidth="1"/>
    <col min="11530" max="11530" width="12.3984375" style="1" bestFit="1" customWidth="1"/>
    <col min="11531" max="11531" width="19.73046875" style="1" bestFit="1" customWidth="1"/>
    <col min="11532" max="11532" width="12.3984375" style="1" bestFit="1" customWidth="1"/>
    <col min="11533" max="11777" width="9.1328125" style="1"/>
    <col min="11778" max="11778" width="22" style="1" customWidth="1"/>
    <col min="11779" max="11779" width="10.06640625" style="1" bestFit="1" customWidth="1"/>
    <col min="11780" max="11780" width="12.265625" style="1" customWidth="1"/>
    <col min="11781" max="11782" width="10.06640625" style="1" bestFit="1" customWidth="1"/>
    <col min="11783" max="11783" width="8.3984375" style="1" bestFit="1" customWidth="1"/>
    <col min="11784" max="11784" width="12.6640625" style="1" customWidth="1"/>
    <col min="11785" max="11785" width="12.53125" style="1" customWidth="1"/>
    <col min="11786" max="11786" width="12.3984375" style="1" bestFit="1" customWidth="1"/>
    <col min="11787" max="11787" width="19.73046875" style="1" bestFit="1" customWidth="1"/>
    <col min="11788" max="11788" width="12.3984375" style="1" bestFit="1" customWidth="1"/>
    <col min="11789" max="12033" width="9.1328125" style="1"/>
    <col min="12034" max="12034" width="22" style="1" customWidth="1"/>
    <col min="12035" max="12035" width="10.06640625" style="1" bestFit="1" customWidth="1"/>
    <col min="12036" max="12036" width="12.265625" style="1" customWidth="1"/>
    <col min="12037" max="12038" width="10.06640625" style="1" bestFit="1" customWidth="1"/>
    <col min="12039" max="12039" width="8.3984375" style="1" bestFit="1" customWidth="1"/>
    <col min="12040" max="12040" width="12.6640625" style="1" customWidth="1"/>
    <col min="12041" max="12041" width="12.53125" style="1" customWidth="1"/>
    <col min="12042" max="12042" width="12.3984375" style="1" bestFit="1" customWidth="1"/>
    <col min="12043" max="12043" width="19.73046875" style="1" bestFit="1" customWidth="1"/>
    <col min="12044" max="12044" width="12.3984375" style="1" bestFit="1" customWidth="1"/>
    <col min="12045" max="12289" width="9.1328125" style="1"/>
    <col min="12290" max="12290" width="22" style="1" customWidth="1"/>
    <col min="12291" max="12291" width="10.06640625" style="1" bestFit="1" customWidth="1"/>
    <col min="12292" max="12292" width="12.265625" style="1" customWidth="1"/>
    <col min="12293" max="12294" width="10.06640625" style="1" bestFit="1" customWidth="1"/>
    <col min="12295" max="12295" width="8.3984375" style="1" bestFit="1" customWidth="1"/>
    <col min="12296" max="12296" width="12.6640625" style="1" customWidth="1"/>
    <col min="12297" max="12297" width="12.53125" style="1" customWidth="1"/>
    <col min="12298" max="12298" width="12.3984375" style="1" bestFit="1" customWidth="1"/>
    <col min="12299" max="12299" width="19.73046875" style="1" bestFit="1" customWidth="1"/>
    <col min="12300" max="12300" width="12.3984375" style="1" bestFit="1" customWidth="1"/>
    <col min="12301" max="12545" width="9.1328125" style="1"/>
    <col min="12546" max="12546" width="22" style="1" customWidth="1"/>
    <col min="12547" max="12547" width="10.06640625" style="1" bestFit="1" customWidth="1"/>
    <col min="12548" max="12548" width="12.265625" style="1" customWidth="1"/>
    <col min="12549" max="12550" width="10.06640625" style="1" bestFit="1" customWidth="1"/>
    <col min="12551" max="12551" width="8.3984375" style="1" bestFit="1" customWidth="1"/>
    <col min="12552" max="12552" width="12.6640625" style="1" customWidth="1"/>
    <col min="12553" max="12553" width="12.53125" style="1" customWidth="1"/>
    <col min="12554" max="12554" width="12.3984375" style="1" bestFit="1" customWidth="1"/>
    <col min="12555" max="12555" width="19.73046875" style="1" bestFit="1" customWidth="1"/>
    <col min="12556" max="12556" width="12.3984375" style="1" bestFit="1" customWidth="1"/>
    <col min="12557" max="12801" width="9.1328125" style="1"/>
    <col min="12802" max="12802" width="22" style="1" customWidth="1"/>
    <col min="12803" max="12803" width="10.06640625" style="1" bestFit="1" customWidth="1"/>
    <col min="12804" max="12804" width="12.265625" style="1" customWidth="1"/>
    <col min="12805" max="12806" width="10.06640625" style="1" bestFit="1" customWidth="1"/>
    <col min="12807" max="12807" width="8.3984375" style="1" bestFit="1" customWidth="1"/>
    <col min="12808" max="12808" width="12.6640625" style="1" customWidth="1"/>
    <col min="12809" max="12809" width="12.53125" style="1" customWidth="1"/>
    <col min="12810" max="12810" width="12.3984375" style="1" bestFit="1" customWidth="1"/>
    <col min="12811" max="12811" width="19.73046875" style="1" bestFit="1" customWidth="1"/>
    <col min="12812" max="12812" width="12.3984375" style="1" bestFit="1" customWidth="1"/>
    <col min="12813" max="13057" width="9.1328125" style="1"/>
    <col min="13058" max="13058" width="22" style="1" customWidth="1"/>
    <col min="13059" max="13059" width="10.06640625" style="1" bestFit="1" customWidth="1"/>
    <col min="13060" max="13060" width="12.265625" style="1" customWidth="1"/>
    <col min="13061" max="13062" width="10.06640625" style="1" bestFit="1" customWidth="1"/>
    <col min="13063" max="13063" width="8.3984375" style="1" bestFit="1" customWidth="1"/>
    <col min="13064" max="13064" width="12.6640625" style="1" customWidth="1"/>
    <col min="13065" max="13065" width="12.53125" style="1" customWidth="1"/>
    <col min="13066" max="13066" width="12.3984375" style="1" bestFit="1" customWidth="1"/>
    <col min="13067" max="13067" width="19.73046875" style="1" bestFit="1" customWidth="1"/>
    <col min="13068" max="13068" width="12.3984375" style="1" bestFit="1" customWidth="1"/>
    <col min="13069" max="13313" width="9.1328125" style="1"/>
    <col min="13314" max="13314" width="22" style="1" customWidth="1"/>
    <col min="13315" max="13315" width="10.06640625" style="1" bestFit="1" customWidth="1"/>
    <col min="13316" max="13316" width="12.265625" style="1" customWidth="1"/>
    <col min="13317" max="13318" width="10.06640625" style="1" bestFit="1" customWidth="1"/>
    <col min="13319" max="13319" width="8.3984375" style="1" bestFit="1" customWidth="1"/>
    <col min="13320" max="13320" width="12.6640625" style="1" customWidth="1"/>
    <col min="13321" max="13321" width="12.53125" style="1" customWidth="1"/>
    <col min="13322" max="13322" width="12.3984375" style="1" bestFit="1" customWidth="1"/>
    <col min="13323" max="13323" width="19.73046875" style="1" bestFit="1" customWidth="1"/>
    <col min="13324" max="13324" width="12.3984375" style="1" bestFit="1" customWidth="1"/>
    <col min="13325" max="13569" width="9.1328125" style="1"/>
    <col min="13570" max="13570" width="22" style="1" customWidth="1"/>
    <col min="13571" max="13571" width="10.06640625" style="1" bestFit="1" customWidth="1"/>
    <col min="13572" max="13572" width="12.265625" style="1" customWidth="1"/>
    <col min="13573" max="13574" width="10.06640625" style="1" bestFit="1" customWidth="1"/>
    <col min="13575" max="13575" width="8.3984375" style="1" bestFit="1" customWidth="1"/>
    <col min="13576" max="13576" width="12.6640625" style="1" customWidth="1"/>
    <col min="13577" max="13577" width="12.53125" style="1" customWidth="1"/>
    <col min="13578" max="13578" width="12.3984375" style="1" bestFit="1" customWidth="1"/>
    <col min="13579" max="13579" width="19.73046875" style="1" bestFit="1" customWidth="1"/>
    <col min="13580" max="13580" width="12.3984375" style="1" bestFit="1" customWidth="1"/>
    <col min="13581" max="13825" width="9.1328125" style="1"/>
    <col min="13826" max="13826" width="22" style="1" customWidth="1"/>
    <col min="13827" max="13827" width="10.06640625" style="1" bestFit="1" customWidth="1"/>
    <col min="13828" max="13828" width="12.265625" style="1" customWidth="1"/>
    <col min="13829" max="13830" width="10.06640625" style="1" bestFit="1" customWidth="1"/>
    <col min="13831" max="13831" width="8.3984375" style="1" bestFit="1" customWidth="1"/>
    <col min="13832" max="13832" width="12.6640625" style="1" customWidth="1"/>
    <col min="13833" max="13833" width="12.53125" style="1" customWidth="1"/>
    <col min="13834" max="13834" width="12.3984375" style="1" bestFit="1" customWidth="1"/>
    <col min="13835" max="13835" width="19.73046875" style="1" bestFit="1" customWidth="1"/>
    <col min="13836" max="13836" width="12.3984375" style="1" bestFit="1" customWidth="1"/>
    <col min="13837" max="14081" width="9.1328125" style="1"/>
    <col min="14082" max="14082" width="22" style="1" customWidth="1"/>
    <col min="14083" max="14083" width="10.06640625" style="1" bestFit="1" customWidth="1"/>
    <col min="14084" max="14084" width="12.265625" style="1" customWidth="1"/>
    <col min="14085" max="14086" width="10.06640625" style="1" bestFit="1" customWidth="1"/>
    <col min="14087" max="14087" width="8.3984375" style="1" bestFit="1" customWidth="1"/>
    <col min="14088" max="14088" width="12.6640625" style="1" customWidth="1"/>
    <col min="14089" max="14089" width="12.53125" style="1" customWidth="1"/>
    <col min="14090" max="14090" width="12.3984375" style="1" bestFit="1" customWidth="1"/>
    <col min="14091" max="14091" width="19.73046875" style="1" bestFit="1" customWidth="1"/>
    <col min="14092" max="14092" width="12.3984375" style="1" bestFit="1" customWidth="1"/>
    <col min="14093" max="14337" width="9.1328125" style="1"/>
    <col min="14338" max="14338" width="22" style="1" customWidth="1"/>
    <col min="14339" max="14339" width="10.06640625" style="1" bestFit="1" customWidth="1"/>
    <col min="14340" max="14340" width="12.265625" style="1" customWidth="1"/>
    <col min="14341" max="14342" width="10.06640625" style="1" bestFit="1" customWidth="1"/>
    <col min="14343" max="14343" width="8.3984375" style="1" bestFit="1" customWidth="1"/>
    <col min="14344" max="14344" width="12.6640625" style="1" customWidth="1"/>
    <col min="14345" max="14345" width="12.53125" style="1" customWidth="1"/>
    <col min="14346" max="14346" width="12.3984375" style="1" bestFit="1" customWidth="1"/>
    <col min="14347" max="14347" width="19.73046875" style="1" bestFit="1" customWidth="1"/>
    <col min="14348" max="14348" width="12.3984375" style="1" bestFit="1" customWidth="1"/>
    <col min="14349" max="14593" width="9.1328125" style="1"/>
    <col min="14594" max="14594" width="22" style="1" customWidth="1"/>
    <col min="14595" max="14595" width="10.06640625" style="1" bestFit="1" customWidth="1"/>
    <col min="14596" max="14596" width="12.265625" style="1" customWidth="1"/>
    <col min="14597" max="14598" width="10.06640625" style="1" bestFit="1" customWidth="1"/>
    <col min="14599" max="14599" width="8.3984375" style="1" bestFit="1" customWidth="1"/>
    <col min="14600" max="14600" width="12.6640625" style="1" customWidth="1"/>
    <col min="14601" max="14601" width="12.53125" style="1" customWidth="1"/>
    <col min="14602" max="14602" width="12.3984375" style="1" bestFit="1" customWidth="1"/>
    <col min="14603" max="14603" width="19.73046875" style="1" bestFit="1" customWidth="1"/>
    <col min="14604" max="14604" width="12.3984375" style="1" bestFit="1" customWidth="1"/>
    <col min="14605" max="14849" width="9.1328125" style="1"/>
    <col min="14850" max="14850" width="22" style="1" customWidth="1"/>
    <col min="14851" max="14851" width="10.06640625" style="1" bestFit="1" customWidth="1"/>
    <col min="14852" max="14852" width="12.265625" style="1" customWidth="1"/>
    <col min="14853" max="14854" width="10.06640625" style="1" bestFit="1" customWidth="1"/>
    <col min="14855" max="14855" width="8.3984375" style="1" bestFit="1" customWidth="1"/>
    <col min="14856" max="14856" width="12.6640625" style="1" customWidth="1"/>
    <col min="14857" max="14857" width="12.53125" style="1" customWidth="1"/>
    <col min="14858" max="14858" width="12.3984375" style="1" bestFit="1" customWidth="1"/>
    <col min="14859" max="14859" width="19.73046875" style="1" bestFit="1" customWidth="1"/>
    <col min="14860" max="14860" width="12.3984375" style="1" bestFit="1" customWidth="1"/>
    <col min="14861" max="15105" width="9.1328125" style="1"/>
    <col min="15106" max="15106" width="22" style="1" customWidth="1"/>
    <col min="15107" max="15107" width="10.06640625" style="1" bestFit="1" customWidth="1"/>
    <col min="15108" max="15108" width="12.265625" style="1" customWidth="1"/>
    <col min="15109" max="15110" width="10.06640625" style="1" bestFit="1" customWidth="1"/>
    <col min="15111" max="15111" width="8.3984375" style="1" bestFit="1" customWidth="1"/>
    <col min="15112" max="15112" width="12.6640625" style="1" customWidth="1"/>
    <col min="15113" max="15113" width="12.53125" style="1" customWidth="1"/>
    <col min="15114" max="15114" width="12.3984375" style="1" bestFit="1" customWidth="1"/>
    <col min="15115" max="15115" width="19.73046875" style="1" bestFit="1" customWidth="1"/>
    <col min="15116" max="15116" width="12.3984375" style="1" bestFit="1" customWidth="1"/>
    <col min="15117" max="15361" width="9.1328125" style="1"/>
    <col min="15362" max="15362" width="22" style="1" customWidth="1"/>
    <col min="15363" max="15363" width="10.06640625" style="1" bestFit="1" customWidth="1"/>
    <col min="15364" max="15364" width="12.265625" style="1" customWidth="1"/>
    <col min="15365" max="15366" width="10.06640625" style="1" bestFit="1" customWidth="1"/>
    <col min="15367" max="15367" width="8.3984375" style="1" bestFit="1" customWidth="1"/>
    <col min="15368" max="15368" width="12.6640625" style="1" customWidth="1"/>
    <col min="15369" max="15369" width="12.53125" style="1" customWidth="1"/>
    <col min="15370" max="15370" width="12.3984375" style="1" bestFit="1" customWidth="1"/>
    <col min="15371" max="15371" width="19.73046875" style="1" bestFit="1" customWidth="1"/>
    <col min="15372" max="15372" width="12.3984375" style="1" bestFit="1" customWidth="1"/>
    <col min="15373" max="15617" width="9.1328125" style="1"/>
    <col min="15618" max="15618" width="22" style="1" customWidth="1"/>
    <col min="15619" max="15619" width="10.06640625" style="1" bestFit="1" customWidth="1"/>
    <col min="15620" max="15620" width="12.265625" style="1" customWidth="1"/>
    <col min="15621" max="15622" width="10.06640625" style="1" bestFit="1" customWidth="1"/>
    <col min="15623" max="15623" width="8.3984375" style="1" bestFit="1" customWidth="1"/>
    <col min="15624" max="15624" width="12.6640625" style="1" customWidth="1"/>
    <col min="15625" max="15625" width="12.53125" style="1" customWidth="1"/>
    <col min="15626" max="15626" width="12.3984375" style="1" bestFit="1" customWidth="1"/>
    <col min="15627" max="15627" width="19.73046875" style="1" bestFit="1" customWidth="1"/>
    <col min="15628" max="15628" width="12.3984375" style="1" bestFit="1" customWidth="1"/>
    <col min="15629" max="15873" width="9.1328125" style="1"/>
    <col min="15874" max="15874" width="22" style="1" customWidth="1"/>
    <col min="15875" max="15875" width="10.06640625" style="1" bestFit="1" customWidth="1"/>
    <col min="15876" max="15876" width="12.265625" style="1" customWidth="1"/>
    <col min="15877" max="15878" width="10.06640625" style="1" bestFit="1" customWidth="1"/>
    <col min="15879" max="15879" width="8.3984375" style="1" bestFit="1" customWidth="1"/>
    <col min="15880" max="15880" width="12.6640625" style="1" customWidth="1"/>
    <col min="15881" max="15881" width="12.53125" style="1" customWidth="1"/>
    <col min="15882" max="15882" width="12.3984375" style="1" bestFit="1" customWidth="1"/>
    <col min="15883" max="15883" width="19.73046875" style="1" bestFit="1" customWidth="1"/>
    <col min="15884" max="15884" width="12.3984375" style="1" bestFit="1" customWidth="1"/>
    <col min="15885" max="16129" width="9.1328125" style="1"/>
    <col min="16130" max="16130" width="22" style="1" customWidth="1"/>
    <col min="16131" max="16131" width="10.06640625" style="1" bestFit="1" customWidth="1"/>
    <col min="16132" max="16132" width="12.265625" style="1" customWidth="1"/>
    <col min="16133" max="16134" width="10.06640625" style="1" bestFit="1" customWidth="1"/>
    <col min="16135" max="16135" width="8.3984375" style="1" bestFit="1" customWidth="1"/>
    <col min="16136" max="16136" width="12.6640625" style="1" customWidth="1"/>
    <col min="16137" max="16137" width="12.53125" style="1" customWidth="1"/>
    <col min="16138" max="16138" width="12.3984375" style="1" bestFit="1" customWidth="1"/>
    <col min="16139" max="16139" width="19.73046875" style="1" bestFit="1" customWidth="1"/>
    <col min="16140" max="16140" width="12.3984375" style="1" bestFit="1" customWidth="1"/>
    <col min="16141" max="16384" width="9.1328125" style="1"/>
  </cols>
  <sheetData>
    <row r="7" spans="2:10" x14ac:dyDescent="0.4">
      <c r="B7" s="2" t="s">
        <v>0</v>
      </c>
      <c r="C7" s="3"/>
      <c r="D7" s="3"/>
      <c r="E7" s="3"/>
      <c r="F7" s="3"/>
      <c r="G7" s="3"/>
      <c r="H7" s="3"/>
      <c r="I7" s="3"/>
      <c r="J7" s="3"/>
    </row>
    <row r="8" spans="2:10" x14ac:dyDescent="0.4">
      <c r="B8" s="2" t="s">
        <v>1</v>
      </c>
      <c r="C8" s="3"/>
      <c r="D8" s="3"/>
      <c r="E8" s="3"/>
      <c r="F8" s="3"/>
      <c r="G8" s="3"/>
      <c r="H8" s="3"/>
      <c r="I8" s="3"/>
      <c r="J8" s="3"/>
    </row>
    <row r="9" spans="2:10" x14ac:dyDescent="0.4">
      <c r="B9" s="2"/>
      <c r="C9" s="3"/>
      <c r="D9" s="3"/>
      <c r="E9" s="3"/>
      <c r="F9" s="3"/>
      <c r="G9" s="3"/>
      <c r="H9" s="3"/>
      <c r="I9" s="3"/>
      <c r="J9" s="3"/>
    </row>
    <row r="10" spans="2:10" ht="18" x14ac:dyDescent="0.55000000000000004">
      <c r="B10" s="4" t="s">
        <v>2</v>
      </c>
      <c r="C10" s="5"/>
      <c r="D10" s="5"/>
      <c r="E10" s="6" t="s">
        <v>3</v>
      </c>
      <c r="F10" s="3"/>
      <c r="H10" s="3"/>
      <c r="I10" s="3"/>
    </row>
    <row r="11" spans="2:10" ht="13.5" customHeight="1" x14ac:dyDescent="0.4">
      <c r="B11" s="5" t="s">
        <v>4</v>
      </c>
      <c r="C11" s="5"/>
      <c r="D11" s="5"/>
      <c r="E11" s="5"/>
      <c r="F11" s="3"/>
      <c r="G11" s="3"/>
      <c r="H11" s="6"/>
      <c r="I11" s="3"/>
      <c r="J11" s="3"/>
    </row>
    <row r="12" spans="2:10" ht="18" x14ac:dyDescent="0.55000000000000004">
      <c r="B12" s="4" t="s">
        <v>5</v>
      </c>
      <c r="C12" s="5"/>
      <c r="D12" s="5"/>
      <c r="E12" s="5"/>
      <c r="F12" s="3"/>
      <c r="G12" s="3"/>
      <c r="H12" s="6"/>
      <c r="I12" s="3"/>
      <c r="J12" s="3"/>
    </row>
    <row r="13" spans="2:10" x14ac:dyDescent="0.4">
      <c r="B13" s="5"/>
      <c r="C13" s="3"/>
      <c r="D13" s="3"/>
      <c r="E13" s="3"/>
      <c r="F13" s="3"/>
      <c r="G13" s="3"/>
      <c r="H13" s="3"/>
      <c r="I13" s="3"/>
      <c r="J13" s="3"/>
    </row>
    <row r="14" spans="2:10" ht="21" x14ac:dyDescent="0.65">
      <c r="B14" s="7" t="s">
        <v>6</v>
      </c>
      <c r="C14" s="8"/>
      <c r="D14" s="8"/>
      <c r="E14" s="8"/>
      <c r="F14" s="8"/>
      <c r="G14" s="8"/>
      <c r="H14" s="8"/>
      <c r="I14" s="8"/>
      <c r="J14" s="8"/>
    </row>
    <row r="15" spans="2:10" ht="21" x14ac:dyDescent="0.65">
      <c r="B15" s="9" t="s">
        <v>7</v>
      </c>
      <c r="C15" s="8"/>
      <c r="D15" s="8"/>
      <c r="E15" s="8"/>
      <c r="F15" s="8"/>
      <c r="G15" s="8"/>
      <c r="H15" s="8"/>
      <c r="I15" s="8"/>
      <c r="J15" s="3"/>
    </row>
    <row r="16" spans="2:10" ht="21" x14ac:dyDescent="0.65">
      <c r="B16" s="10" t="s">
        <v>8</v>
      </c>
      <c r="C16" s="8"/>
      <c r="D16" s="8"/>
      <c r="E16" s="8"/>
      <c r="F16" s="8"/>
      <c r="G16" s="8"/>
      <c r="H16" s="8"/>
      <c r="I16" s="8"/>
      <c r="J16" s="3"/>
    </row>
    <row r="17" spans="2:14" ht="10.5" customHeight="1" x14ac:dyDescent="0.4">
      <c r="B17" s="2"/>
      <c r="C17" s="3"/>
      <c r="D17" s="3"/>
      <c r="E17" s="3"/>
      <c r="F17" s="3"/>
      <c r="G17" s="3"/>
      <c r="H17" s="3"/>
      <c r="I17" s="3"/>
      <c r="J17" s="3"/>
      <c r="K17" s="3"/>
    </row>
    <row r="18" spans="2:14" ht="10.5" customHeight="1" x14ac:dyDescent="0.65">
      <c r="B18" s="8"/>
      <c r="C18" s="5"/>
      <c r="D18" s="5"/>
      <c r="E18" s="5"/>
      <c r="F18" s="3"/>
      <c r="G18" s="3"/>
      <c r="H18" s="3"/>
      <c r="I18" s="3"/>
      <c r="J18" s="3"/>
      <c r="K18" s="3"/>
    </row>
    <row r="19" spans="2:14" ht="26.25" x14ac:dyDescent="0.4">
      <c r="B19" s="11"/>
      <c r="C19" s="12" t="s">
        <v>9</v>
      </c>
      <c r="D19" s="12" t="s">
        <v>268</v>
      </c>
      <c r="E19" s="12" t="s">
        <v>10</v>
      </c>
      <c r="F19" s="12" t="s">
        <v>11</v>
      </c>
      <c r="G19" s="12" t="s">
        <v>12</v>
      </c>
      <c r="H19" s="12" t="s">
        <v>13</v>
      </c>
      <c r="I19" s="12" t="s">
        <v>14</v>
      </c>
    </row>
    <row r="20" spans="2:14" x14ac:dyDescent="0.4">
      <c r="B20" s="13" t="s">
        <v>15</v>
      </c>
      <c r="C20" s="14">
        <v>374383.30000000005</v>
      </c>
      <c r="D20" s="14">
        <v>0</v>
      </c>
      <c r="E20" s="14">
        <f>C20+D20</f>
        <v>374383.30000000005</v>
      </c>
      <c r="F20" s="14">
        <v>31309726.43</v>
      </c>
      <c r="G20" s="15">
        <f>(E20-F20)/F20</f>
        <v>-0.9880425879530752</v>
      </c>
      <c r="H20" s="16">
        <f>E20/$E$31</f>
        <v>1.0746481626637198E-3</v>
      </c>
      <c r="I20" s="16">
        <f t="shared" ref="I20:I31" si="0">F20/$F$31</f>
        <v>9.6846113898949551E-2</v>
      </c>
      <c r="J20" s="57"/>
      <c r="K20" s="57"/>
      <c r="L20" s="57"/>
      <c r="N20" s="3"/>
    </row>
    <row r="21" spans="2:14" x14ac:dyDescent="0.4">
      <c r="B21" s="17" t="s">
        <v>16</v>
      </c>
      <c r="C21" s="14">
        <v>12454436.078684933</v>
      </c>
      <c r="D21" s="14">
        <v>0</v>
      </c>
      <c r="E21" s="14">
        <f t="shared" ref="E21:E30" si="1">C21+D21</f>
        <v>12454436.078684933</v>
      </c>
      <c r="F21" s="14">
        <v>12051325.616630128</v>
      </c>
      <c r="G21" s="15">
        <f t="shared" ref="G21:G30" si="2">(E21-F21)/F21</f>
        <v>3.3449470612472443E-2</v>
      </c>
      <c r="H21" s="16">
        <f t="shared" ref="H21:H30" si="3">E21/$E$31</f>
        <v>3.574982337345578E-2</v>
      </c>
      <c r="I21" s="16">
        <f t="shared" si="0"/>
        <v>3.7276724723573053E-2</v>
      </c>
      <c r="J21" s="57"/>
      <c r="K21" s="57"/>
      <c r="L21" s="57"/>
      <c r="N21" s="3"/>
    </row>
    <row r="22" spans="2:14" x14ac:dyDescent="0.4">
      <c r="B22" s="17" t="s">
        <v>17</v>
      </c>
      <c r="C22" s="14">
        <v>8156181.9299999997</v>
      </c>
      <c r="D22" s="14">
        <v>0</v>
      </c>
      <c r="E22" s="14">
        <f t="shared" si="1"/>
        <v>8156181.9299999997</v>
      </c>
      <c r="F22" s="14">
        <v>7044722.1299999999</v>
      </c>
      <c r="G22" s="15">
        <f t="shared" si="2"/>
        <v>0.15777198581997157</v>
      </c>
      <c r="H22" s="16">
        <f t="shared" si="3"/>
        <v>2.3411904124531011E-2</v>
      </c>
      <c r="I22" s="16">
        <f t="shared" si="0"/>
        <v>2.1790479815074846E-2</v>
      </c>
      <c r="J22" s="57"/>
      <c r="K22" s="57"/>
      <c r="L22" s="57"/>
      <c r="N22" s="3"/>
    </row>
    <row r="23" spans="2:14" x14ac:dyDescent="0.4">
      <c r="B23" s="17" t="s">
        <v>18</v>
      </c>
      <c r="C23" s="14">
        <v>84983247.980000004</v>
      </c>
      <c r="D23" s="14">
        <v>1948089.39</v>
      </c>
      <c r="E23" s="14">
        <f t="shared" si="1"/>
        <v>86931337.370000005</v>
      </c>
      <c r="F23" s="14">
        <v>82842550.689999983</v>
      </c>
      <c r="G23" s="15">
        <f t="shared" si="2"/>
        <v>4.9356117670741689E-2</v>
      </c>
      <c r="H23" s="16">
        <f t="shared" si="3"/>
        <v>0.24953196892748811</v>
      </c>
      <c r="I23" s="16">
        <f t="shared" si="0"/>
        <v>0.2562455829098485</v>
      </c>
      <c r="K23" s="57"/>
      <c r="N23" s="3"/>
    </row>
    <row r="24" spans="2:14" x14ac:dyDescent="0.4">
      <c r="B24" s="17" t="s">
        <v>19</v>
      </c>
      <c r="C24" s="14">
        <v>11343800.49</v>
      </c>
      <c r="D24" s="14">
        <v>0</v>
      </c>
      <c r="E24" s="14">
        <f t="shared" si="1"/>
        <v>11343800.49</v>
      </c>
      <c r="F24" s="14">
        <v>10700146.739999998</v>
      </c>
      <c r="G24" s="15">
        <f t="shared" si="2"/>
        <v>6.0153731125373519E-2</v>
      </c>
      <c r="H24" s="16">
        <f t="shared" si="3"/>
        <v>3.2561800577649444E-2</v>
      </c>
      <c r="I24" s="16">
        <f t="shared" si="0"/>
        <v>3.3097307069556325E-2</v>
      </c>
      <c r="K24" s="57"/>
      <c r="N24" s="3"/>
    </row>
    <row r="25" spans="2:14" x14ac:dyDescent="0.4">
      <c r="B25" s="17" t="s">
        <v>20</v>
      </c>
      <c r="C25" s="14">
        <v>82603395</v>
      </c>
      <c r="D25" s="14">
        <v>172975</v>
      </c>
      <c r="E25" s="14">
        <f t="shared" si="1"/>
        <v>82776370</v>
      </c>
      <c r="F25" s="14">
        <v>79499835</v>
      </c>
      <c r="G25" s="15">
        <f t="shared" si="2"/>
        <v>4.1214362268802193E-2</v>
      </c>
      <c r="H25" s="16">
        <f t="shared" si="3"/>
        <v>0.23760534706668873</v>
      </c>
      <c r="I25" s="16">
        <f>F25/$F$31</f>
        <v>0.24590601558180702</v>
      </c>
      <c r="K25" s="57"/>
      <c r="N25" s="3"/>
    </row>
    <row r="26" spans="2:14" x14ac:dyDescent="0.4">
      <c r="B26" s="17" t="s">
        <v>21</v>
      </c>
      <c r="C26" s="14">
        <v>22290023.98</v>
      </c>
      <c r="D26" s="14">
        <v>0</v>
      </c>
      <c r="E26" s="14">
        <f t="shared" si="1"/>
        <v>22290023.98</v>
      </c>
      <c r="F26" s="14">
        <v>21807935.849999998</v>
      </c>
      <c r="G26" s="15">
        <f t="shared" si="2"/>
        <v>2.2106087128828507E-2</v>
      </c>
      <c r="H26" s="16">
        <f t="shared" si="3"/>
        <v>6.3982376660062706E-2</v>
      </c>
      <c r="I26" s="16">
        <f t="shared" si="0"/>
        <v>6.7455518781103729E-2</v>
      </c>
      <c r="K26" s="57"/>
      <c r="N26" s="3"/>
    </row>
    <row r="27" spans="2:14" x14ac:dyDescent="0.4">
      <c r="B27" s="17" t="s">
        <v>22</v>
      </c>
      <c r="C27" s="14">
        <v>514978</v>
      </c>
      <c r="D27" s="14">
        <v>0</v>
      </c>
      <c r="E27" s="14">
        <f t="shared" si="1"/>
        <v>514978</v>
      </c>
      <c r="F27" s="14">
        <v>571856</v>
      </c>
      <c r="G27" s="15">
        <f t="shared" si="2"/>
        <v>-9.9462102347444112E-2</v>
      </c>
      <c r="H27" s="16">
        <f t="shared" si="3"/>
        <v>1.4782180762663213E-3</v>
      </c>
      <c r="I27" s="16">
        <f t="shared" si="0"/>
        <v>1.7688443057340918E-3</v>
      </c>
      <c r="K27" s="57"/>
      <c r="N27" s="3"/>
    </row>
    <row r="28" spans="2:14" x14ac:dyDescent="0.4">
      <c r="B28" s="17" t="s">
        <v>23</v>
      </c>
      <c r="C28" s="18">
        <v>26673025.82519361</v>
      </c>
      <c r="D28" s="18">
        <v>0</v>
      </c>
      <c r="E28" s="14">
        <f t="shared" si="1"/>
        <v>26673025.82519361</v>
      </c>
      <c r="F28" s="14">
        <v>24001011.764806397</v>
      </c>
      <c r="G28" s="15">
        <f t="shared" si="2"/>
        <v>0.11132922589143884</v>
      </c>
      <c r="H28" s="16">
        <f t="shared" si="3"/>
        <v>7.6563559848225757E-2</v>
      </c>
      <c r="I28" s="16">
        <f t="shared" si="0"/>
        <v>7.4239061917746318E-2</v>
      </c>
      <c r="K28" s="57"/>
      <c r="N28" s="3"/>
    </row>
    <row r="29" spans="2:14" x14ac:dyDescent="0.4">
      <c r="B29" s="17" t="s">
        <v>24</v>
      </c>
      <c r="C29" s="14">
        <v>82359382.590000004</v>
      </c>
      <c r="D29" s="14">
        <v>918636</v>
      </c>
      <c r="E29" s="14">
        <f t="shared" si="1"/>
        <v>83278018.590000004</v>
      </c>
      <c r="F29" s="14">
        <v>46334465.220000014</v>
      </c>
      <c r="G29" s="15">
        <f t="shared" si="2"/>
        <v>0.79732340050950912</v>
      </c>
      <c r="H29" s="16">
        <f t="shared" si="3"/>
        <v>0.2390453037515792</v>
      </c>
      <c r="I29" s="16">
        <f t="shared" si="0"/>
        <v>0.14332009275697263</v>
      </c>
      <c r="K29" s="57"/>
      <c r="N29" s="3"/>
    </row>
    <row r="30" spans="2:14" x14ac:dyDescent="0.4">
      <c r="B30" s="17" t="s">
        <v>25</v>
      </c>
      <c r="C30" s="14">
        <v>4433000</v>
      </c>
      <c r="D30" s="14">
        <v>9152000</v>
      </c>
      <c r="E30" s="14">
        <f t="shared" si="1"/>
        <v>13585000</v>
      </c>
      <c r="F30" s="14">
        <v>7130000</v>
      </c>
      <c r="G30" s="15">
        <f t="shared" si="2"/>
        <v>0.9053295932678822</v>
      </c>
      <c r="H30" s="16">
        <f t="shared" si="3"/>
        <v>3.8995049431389255E-2</v>
      </c>
      <c r="I30" s="16">
        <f t="shared" si="0"/>
        <v>2.2054258239633882E-2</v>
      </c>
      <c r="K30" s="57"/>
      <c r="N30" s="3"/>
    </row>
    <row r="31" spans="2:14" x14ac:dyDescent="0.4">
      <c r="B31" s="19" t="s">
        <v>26</v>
      </c>
      <c r="C31" s="20">
        <f>SUM(C20:C30)</f>
        <v>336185855.17387855</v>
      </c>
      <c r="D31" s="20">
        <f>SUM(D20:D30)</f>
        <v>12191700.390000001</v>
      </c>
      <c r="E31" s="21">
        <f>C31+D31</f>
        <v>348377555.56387854</v>
      </c>
      <c r="F31" s="20">
        <f>SUM(F20:F30)</f>
        <v>323293575.44143653</v>
      </c>
      <c r="G31" s="22">
        <f>(E31-F31)/F31</f>
        <v>7.7588860490628214E-2</v>
      </c>
      <c r="H31" s="23">
        <f>C31/$C$31</f>
        <v>1</v>
      </c>
      <c r="I31" s="23">
        <f t="shared" si="0"/>
        <v>1</v>
      </c>
    </row>
    <row r="32" spans="2:14" ht="15.75" x14ac:dyDescent="0.5">
      <c r="B32" s="431"/>
      <c r="C32" s="432"/>
      <c r="D32" s="432"/>
      <c r="E32" s="432"/>
      <c r="F32" s="441"/>
      <c r="G32" s="433"/>
      <c r="H32" s="434"/>
      <c r="I32" s="435"/>
      <c r="J32" s="6"/>
    </row>
    <row r="33" spans="2:12" x14ac:dyDescent="0.4">
      <c r="B33" s="442" t="s">
        <v>27</v>
      </c>
      <c r="C33" s="443">
        <f>E31/F31-1</f>
        <v>7.7588860490628297E-2</v>
      </c>
      <c r="D33" s="444"/>
      <c r="E33" s="444"/>
      <c r="F33" s="436"/>
      <c r="G33" s="433"/>
      <c r="H33" s="434"/>
      <c r="I33" s="435"/>
      <c r="J33" s="3"/>
      <c r="K33" s="6"/>
    </row>
    <row r="34" spans="2:12" x14ac:dyDescent="0.4">
      <c r="B34" s="442" t="s">
        <v>28</v>
      </c>
      <c r="C34" s="443">
        <v>7.0916267952016998E-3</v>
      </c>
      <c r="D34" s="444"/>
      <c r="E34" s="444"/>
      <c r="F34" s="436"/>
      <c r="G34" s="433"/>
      <c r="H34" s="434"/>
      <c r="I34" s="435"/>
      <c r="J34" s="3"/>
      <c r="K34" s="6"/>
    </row>
    <row r="35" spans="2:12" ht="14.25" x14ac:dyDescent="0.45">
      <c r="F35" s="436"/>
      <c r="G35" s="433"/>
      <c r="H35" s="434"/>
      <c r="I35" s="435"/>
      <c r="J35" s="424"/>
      <c r="K35" s="6"/>
    </row>
    <row r="36" spans="2:12" ht="14.25" x14ac:dyDescent="0.45">
      <c r="C36" s="437"/>
      <c r="D36" s="437"/>
      <c r="E36" s="437"/>
      <c r="F36" s="436"/>
      <c r="G36" s="433"/>
      <c r="H36" s="434"/>
      <c r="I36" s="435"/>
      <c r="J36" s="425"/>
      <c r="K36" s="6"/>
    </row>
    <row r="37" spans="2:12" ht="14.25" x14ac:dyDescent="0.45">
      <c r="B37" s="3"/>
      <c r="C37" s="438"/>
      <c r="D37" s="438"/>
      <c r="E37" s="438"/>
      <c r="F37" s="425"/>
      <c r="G37" s="425"/>
      <c r="H37" s="425"/>
      <c r="I37" s="425"/>
      <c r="J37" s="425"/>
      <c r="K37" s="3"/>
    </row>
    <row r="38" spans="2:12" ht="14.25" x14ac:dyDescent="0.45">
      <c r="B38" s="3"/>
      <c r="C38" s="419"/>
      <c r="D38" s="419"/>
      <c r="E38" s="419"/>
      <c r="F38" s="439"/>
      <c r="G38" s="439"/>
      <c r="H38" s="439"/>
      <c r="I38" s="439"/>
      <c r="J38" s="425"/>
      <c r="K38" s="101"/>
      <c r="L38" s="101"/>
    </row>
    <row r="39" spans="2:12" ht="18.75" customHeight="1" x14ac:dyDescent="0.45">
      <c r="B39" s="3"/>
      <c r="C39" s="60"/>
      <c r="D39" s="60"/>
      <c r="E39" s="60"/>
      <c r="F39" s="60"/>
      <c r="G39" s="60"/>
      <c r="H39" s="60"/>
      <c r="I39" s="60"/>
      <c r="J39" s="425"/>
      <c r="K39" s="101"/>
      <c r="L39" s="101"/>
    </row>
    <row r="40" spans="2:12" ht="18.75" customHeight="1" x14ac:dyDescent="0.45">
      <c r="B40" s="3"/>
      <c r="C40" s="60"/>
      <c r="D40" s="60"/>
      <c r="E40" s="60"/>
      <c r="F40" s="60"/>
      <c r="G40" s="60"/>
      <c r="H40" s="60"/>
      <c r="I40" s="60"/>
      <c r="J40" s="425"/>
      <c r="K40" s="101"/>
      <c r="L40" s="101"/>
    </row>
    <row r="41" spans="2:12" ht="14.25" x14ac:dyDescent="0.45">
      <c r="B41" s="101"/>
      <c r="C41" s="445"/>
      <c r="D41" s="445"/>
      <c r="E41" s="445"/>
      <c r="F41" s="445"/>
      <c r="G41" s="445"/>
      <c r="H41" s="445"/>
      <c r="I41" s="445"/>
      <c r="L41" s="101"/>
    </row>
    <row r="48" spans="2:12" x14ac:dyDescent="0.4">
      <c r="B48" s="2" t="s">
        <v>0</v>
      </c>
      <c r="C48" s="3"/>
      <c r="D48" s="3"/>
      <c r="E48" s="3"/>
      <c r="F48" s="3"/>
    </row>
    <row r="49" spans="2:14" x14ac:dyDescent="0.4">
      <c r="B49" s="2" t="s">
        <v>1</v>
      </c>
      <c r="C49" s="3"/>
      <c r="D49" s="3"/>
      <c r="E49" s="3"/>
      <c r="F49" s="3"/>
    </row>
    <row r="50" spans="2:14" x14ac:dyDescent="0.4">
      <c r="J50" s="3"/>
    </row>
    <row r="51" spans="2:14" ht="18" x14ac:dyDescent="0.55000000000000004">
      <c r="B51" s="4" t="s">
        <v>2</v>
      </c>
      <c r="C51" s="5"/>
      <c r="D51" s="5"/>
      <c r="E51" s="5"/>
      <c r="F51" s="3"/>
      <c r="G51" s="6" t="s">
        <v>3</v>
      </c>
      <c r="H51" s="3"/>
      <c r="I51" s="3"/>
    </row>
    <row r="52" spans="2:14" x14ac:dyDescent="0.4">
      <c r="B52" s="5" t="s">
        <v>4</v>
      </c>
      <c r="C52" s="5"/>
      <c r="D52" s="5"/>
      <c r="E52" s="5"/>
      <c r="F52" s="3"/>
      <c r="G52" s="3"/>
      <c r="H52" s="6"/>
      <c r="I52" s="3"/>
      <c r="J52" s="3"/>
    </row>
    <row r="53" spans="2:14" ht="18" x14ac:dyDescent="0.55000000000000004">
      <c r="B53" s="4" t="s">
        <v>29</v>
      </c>
      <c r="C53" s="5"/>
      <c r="D53" s="5"/>
      <c r="E53" s="5"/>
      <c r="F53" s="3"/>
      <c r="G53" s="3"/>
      <c r="H53" s="6"/>
      <c r="I53" s="3"/>
      <c r="K53" s="446"/>
    </row>
    <row r="54" spans="2:14" ht="16.5" customHeight="1" x14ac:dyDescent="0.65">
      <c r="B54" s="8"/>
      <c r="C54" s="5"/>
      <c r="D54" s="5"/>
      <c r="E54" s="5"/>
      <c r="F54" s="3"/>
      <c r="G54" s="3"/>
      <c r="H54" s="3"/>
      <c r="J54" s="3"/>
      <c r="K54" s="446"/>
    </row>
    <row r="55" spans="2:14" ht="21" x14ac:dyDescent="0.65">
      <c r="B55" s="7" t="s">
        <v>30</v>
      </c>
      <c r="C55" s="8"/>
      <c r="D55" s="8"/>
      <c r="E55" s="8"/>
      <c r="F55" s="8"/>
      <c r="G55" s="8"/>
      <c r="H55" s="8"/>
      <c r="I55" s="8"/>
      <c r="J55" s="3"/>
      <c r="K55" s="446"/>
    </row>
    <row r="56" spans="2:14" ht="15.75" customHeight="1" x14ac:dyDescent="0.65">
      <c r="B56" s="9" t="s">
        <v>7</v>
      </c>
      <c r="C56" s="8"/>
      <c r="D56" s="8"/>
      <c r="E56" s="8"/>
      <c r="F56" s="8"/>
      <c r="G56" s="8"/>
      <c r="H56" s="8"/>
      <c r="I56" s="8"/>
      <c r="J56" s="3"/>
      <c r="K56" s="446"/>
    </row>
    <row r="57" spans="2:14" ht="21" x14ac:dyDescent="0.65">
      <c r="B57" s="10" t="s">
        <v>31</v>
      </c>
      <c r="C57" s="8"/>
      <c r="D57" s="8"/>
      <c r="E57" s="8"/>
      <c r="F57" s="8"/>
      <c r="G57" s="8"/>
      <c r="H57" s="8"/>
      <c r="I57" s="8"/>
    </row>
    <row r="58" spans="2:14" ht="12.75" customHeight="1" x14ac:dyDescent="0.4"/>
    <row r="61" spans="2:14" ht="26.25" x14ac:dyDescent="0.4">
      <c r="B61" s="11"/>
      <c r="C61" s="12" t="s">
        <v>9</v>
      </c>
      <c r="D61" s="12" t="s">
        <v>268</v>
      </c>
      <c r="E61" s="12" t="s">
        <v>10</v>
      </c>
      <c r="F61" s="12" t="s">
        <v>11</v>
      </c>
      <c r="G61" s="12" t="s">
        <v>12</v>
      </c>
      <c r="H61" s="12" t="s">
        <v>13</v>
      </c>
      <c r="I61" s="12" t="s">
        <v>14</v>
      </c>
    </row>
    <row r="62" spans="2:14" ht="14.25" x14ac:dyDescent="0.45">
      <c r="B62" s="13" t="s">
        <v>15</v>
      </c>
      <c r="C62" s="14">
        <v>476592.02</v>
      </c>
      <c r="D62" s="14">
        <v>0</v>
      </c>
      <c r="E62" s="14">
        <f>D62+C62</f>
        <v>476592.02</v>
      </c>
      <c r="F62" s="14">
        <v>31585037.639999997</v>
      </c>
      <c r="G62" s="15">
        <f>(E62-F62)/F62</f>
        <v>-0.98491082944297548</v>
      </c>
      <c r="H62" s="16">
        <f>E62/$E$73</f>
        <v>1.050501988791665E-3</v>
      </c>
      <c r="I62" s="16">
        <f>F62/$F$73</f>
        <v>7.5919138252142915E-2</v>
      </c>
      <c r="J62" s="426"/>
      <c r="L62" s="427"/>
      <c r="M62" s="428"/>
      <c r="N62" s="429"/>
    </row>
    <row r="63" spans="2:14" ht="14.25" x14ac:dyDescent="0.45">
      <c r="B63" s="17" t="s">
        <v>16</v>
      </c>
      <c r="C63" s="14">
        <v>20372070.228410959</v>
      </c>
      <c r="D63" s="14">
        <v>0</v>
      </c>
      <c r="E63" s="14">
        <f t="shared" ref="E63:E71" si="4">D63+C63</f>
        <v>20372070.228410959</v>
      </c>
      <c r="F63" s="14">
        <v>17922186.138630126</v>
      </c>
      <c r="G63" s="15">
        <f t="shared" ref="G63:G72" si="5">(E63-F63)/F63</f>
        <v>0.13669560570516925</v>
      </c>
      <c r="H63" s="16">
        <f t="shared" ref="H63:H72" si="6">E63/$E$73</f>
        <v>4.4904025650175969E-2</v>
      </c>
      <c r="I63" s="16">
        <f t="shared" ref="I63:I73" si="7">F63/$F$73</f>
        <v>4.3078527964651177E-2</v>
      </c>
      <c r="J63" s="426"/>
      <c r="L63" s="427"/>
      <c r="M63" s="428"/>
      <c r="N63" s="429"/>
    </row>
    <row r="64" spans="2:14" ht="14.25" x14ac:dyDescent="0.45">
      <c r="B64" s="17" t="s">
        <v>17</v>
      </c>
      <c r="C64" s="14">
        <v>8156181.9299999997</v>
      </c>
      <c r="D64" s="14">
        <v>0</v>
      </c>
      <c r="E64" s="14">
        <f t="shared" si="4"/>
        <v>8156181.9299999997</v>
      </c>
      <c r="F64" s="14">
        <v>7044722.1299999999</v>
      </c>
      <c r="G64" s="15">
        <f t="shared" si="5"/>
        <v>0.15777198581997157</v>
      </c>
      <c r="H64" s="16">
        <f t="shared" si="6"/>
        <v>1.7977819558144592E-2</v>
      </c>
      <c r="I64" s="16">
        <f t="shared" si="7"/>
        <v>1.6932993382223517E-2</v>
      </c>
      <c r="J64" s="426"/>
      <c r="L64" s="427"/>
      <c r="M64" s="430"/>
      <c r="N64" s="429"/>
    </row>
    <row r="65" spans="2:14" ht="14.25" x14ac:dyDescent="0.45">
      <c r="B65" s="17" t="s">
        <v>18</v>
      </c>
      <c r="C65" s="14">
        <v>104487697.57000001</v>
      </c>
      <c r="D65" s="14">
        <v>1948089.39</v>
      </c>
      <c r="E65" s="14">
        <f t="shared" si="4"/>
        <v>106435786.96000001</v>
      </c>
      <c r="F65" s="14">
        <v>98103524.379999995</v>
      </c>
      <c r="G65" s="15">
        <f t="shared" si="5"/>
        <v>8.4933366386770515E-2</v>
      </c>
      <c r="H65" s="16">
        <f t="shared" si="6"/>
        <v>0.2346052833198633</v>
      </c>
      <c r="I65" s="16">
        <f t="shared" si="7"/>
        <v>0.23580579878731761</v>
      </c>
      <c r="J65" s="426"/>
      <c r="L65" s="427"/>
      <c r="M65" s="430"/>
      <c r="N65" s="429"/>
    </row>
    <row r="66" spans="2:14" ht="14.25" x14ac:dyDescent="0.45">
      <c r="B66" s="17" t="s">
        <v>19</v>
      </c>
      <c r="C66" s="14">
        <v>11755417.640000001</v>
      </c>
      <c r="D66" s="14">
        <v>0</v>
      </c>
      <c r="E66" s="14">
        <f t="shared" si="4"/>
        <v>11755417.640000001</v>
      </c>
      <c r="F66" s="14">
        <v>11104045.359999999</v>
      </c>
      <c r="G66" s="15">
        <f t="shared" si="5"/>
        <v>5.8660808640644928E-2</v>
      </c>
      <c r="H66" s="16">
        <f t="shared" si="6"/>
        <v>2.5911238736008674E-2</v>
      </c>
      <c r="I66" s="16">
        <f t="shared" si="7"/>
        <v>2.669015514410215E-2</v>
      </c>
      <c r="J66" s="426"/>
      <c r="L66" s="427"/>
      <c r="M66" s="430"/>
      <c r="N66" s="429"/>
    </row>
    <row r="67" spans="2:14" ht="14.25" x14ac:dyDescent="0.45">
      <c r="B67" s="17" t="s">
        <v>20</v>
      </c>
      <c r="C67" s="14">
        <v>95166202</v>
      </c>
      <c r="D67" s="14">
        <v>172975</v>
      </c>
      <c r="E67" s="14">
        <f t="shared" si="4"/>
        <v>95339177</v>
      </c>
      <c r="F67" s="14">
        <v>93042255</v>
      </c>
      <c r="G67" s="15">
        <f t="shared" si="5"/>
        <v>2.4686869422930476E-2</v>
      </c>
      <c r="H67" s="16">
        <f t="shared" si="6"/>
        <v>0.21014618551158401</v>
      </c>
      <c r="I67" s="16">
        <f t="shared" si="7"/>
        <v>0.22364031669509626</v>
      </c>
      <c r="J67" s="426"/>
      <c r="L67" s="427"/>
      <c r="M67" s="430"/>
      <c r="N67" s="429"/>
    </row>
    <row r="68" spans="2:14" ht="14.25" x14ac:dyDescent="0.45">
      <c r="B68" s="17" t="s">
        <v>21</v>
      </c>
      <c r="C68" s="14">
        <v>42883839.239999995</v>
      </c>
      <c r="D68" s="14">
        <v>0</v>
      </c>
      <c r="E68" s="14">
        <f t="shared" si="4"/>
        <v>42883839.239999995</v>
      </c>
      <c r="F68" s="14">
        <v>40196455.859999999</v>
      </c>
      <c r="G68" s="15">
        <f t="shared" si="5"/>
        <v>6.6856227060412166E-2</v>
      </c>
      <c r="H68" s="16">
        <f t="shared" si="6"/>
        <v>9.4524365742930466E-2</v>
      </c>
      <c r="I68" s="16">
        <f t="shared" si="7"/>
        <v>9.6617908911933156E-2</v>
      </c>
      <c r="J68" s="426"/>
      <c r="L68" s="427"/>
      <c r="M68" s="430"/>
      <c r="N68" s="429"/>
    </row>
    <row r="69" spans="2:14" ht="14.25" x14ac:dyDescent="0.45">
      <c r="B69" s="17" t="s">
        <v>22</v>
      </c>
      <c r="C69" s="14">
        <v>1535200</v>
      </c>
      <c r="D69" s="14">
        <v>0</v>
      </c>
      <c r="E69" s="14">
        <f t="shared" si="4"/>
        <v>1535200</v>
      </c>
      <c r="F69" s="14">
        <v>1628265</v>
      </c>
      <c r="G69" s="15">
        <f t="shared" si="5"/>
        <v>-5.7155929778015251E-2</v>
      </c>
      <c r="H69" s="16">
        <f t="shared" si="6"/>
        <v>3.3838809411726278E-3</v>
      </c>
      <c r="I69" s="16">
        <f t="shared" si="7"/>
        <v>3.913766925184056E-3</v>
      </c>
      <c r="J69" s="426"/>
      <c r="L69" s="427"/>
      <c r="M69" s="430"/>
      <c r="N69" s="429"/>
    </row>
    <row r="70" spans="2:14" ht="14.25" x14ac:dyDescent="0.45">
      <c r="B70" s="17" t="s">
        <v>23</v>
      </c>
      <c r="C70" s="18">
        <v>28204617.715193611</v>
      </c>
      <c r="D70" s="18">
        <v>0</v>
      </c>
      <c r="E70" s="14">
        <f t="shared" si="4"/>
        <v>28204617.715193611</v>
      </c>
      <c r="F70" s="14">
        <v>25620695.094806395</v>
      </c>
      <c r="G70" s="15">
        <f t="shared" si="5"/>
        <v>0.10085294762010596</v>
      </c>
      <c r="H70" s="16">
        <f t="shared" si="6"/>
        <v>6.2168491622917883E-2</v>
      </c>
      <c r="I70" s="16">
        <f t="shared" si="7"/>
        <v>6.1582991136134885E-2</v>
      </c>
      <c r="J70" s="426"/>
      <c r="L70" s="427"/>
      <c r="M70" s="430"/>
      <c r="N70" s="429"/>
    </row>
    <row r="71" spans="2:14" ht="14.25" x14ac:dyDescent="0.45">
      <c r="B71" s="17" t="s">
        <v>24</v>
      </c>
      <c r="C71" s="14">
        <v>124017745.64000002</v>
      </c>
      <c r="D71" s="14">
        <v>918636</v>
      </c>
      <c r="E71" s="14">
        <f t="shared" si="4"/>
        <v>124936381.64000002</v>
      </c>
      <c r="F71" s="14">
        <v>82658063.100000024</v>
      </c>
      <c r="G71" s="15">
        <f t="shared" si="5"/>
        <v>0.51148450561745595</v>
      </c>
      <c r="H71" s="16">
        <f t="shared" si="6"/>
        <v>0.27538421097620236</v>
      </c>
      <c r="I71" s="16">
        <f t="shared" si="7"/>
        <v>0.19868043190792459</v>
      </c>
      <c r="J71" s="426"/>
      <c r="L71" s="427"/>
      <c r="M71" s="430"/>
      <c r="N71" s="429"/>
    </row>
    <row r="72" spans="2:14" ht="14.25" x14ac:dyDescent="0.45">
      <c r="B72" s="17" t="s">
        <v>25</v>
      </c>
      <c r="C72" s="14">
        <v>4433000</v>
      </c>
      <c r="D72" s="14">
        <v>9152000</v>
      </c>
      <c r="E72" s="14">
        <f>D72+C72</f>
        <v>13585000</v>
      </c>
      <c r="F72" s="14">
        <v>7130000</v>
      </c>
      <c r="G72" s="15">
        <f t="shared" si="5"/>
        <v>0.9053295932678822</v>
      </c>
      <c r="H72" s="16">
        <f t="shared" si="6"/>
        <v>2.9943995952208279E-2</v>
      </c>
      <c r="I72" s="16">
        <f t="shared" si="7"/>
        <v>1.7137970893289681E-2</v>
      </c>
      <c r="J72" s="426"/>
      <c r="L72" s="427"/>
      <c r="M72" s="430"/>
      <c r="N72" s="429"/>
    </row>
    <row r="73" spans="2:14" ht="14.25" x14ac:dyDescent="0.45">
      <c r="B73" s="19" t="s">
        <v>32</v>
      </c>
      <c r="C73" s="20">
        <f>SUM(C62:C72)</f>
        <v>441488563.98360467</v>
      </c>
      <c r="D73" s="20">
        <f>SUM(D62:D72)</f>
        <v>12191700.390000001</v>
      </c>
      <c r="E73" s="21">
        <f>SUM(E62:E72)</f>
        <v>453680264.37360466</v>
      </c>
      <c r="F73" s="20">
        <f>SUM(F62:F72)</f>
        <v>416035249.70343655</v>
      </c>
      <c r="G73" s="22">
        <f>(E73-F73)/F73</f>
        <v>9.0485156478934639E-2</v>
      </c>
      <c r="H73" s="23">
        <f>C73/$C$73</f>
        <v>1</v>
      </c>
      <c r="I73" s="23">
        <f t="shared" si="7"/>
        <v>1</v>
      </c>
      <c r="J73" s="426"/>
      <c r="L73" s="429"/>
      <c r="M73" s="101"/>
      <c r="N73" s="101"/>
    </row>
    <row r="74" spans="2:14" ht="15.75" x14ac:dyDescent="0.5">
      <c r="B74" s="431"/>
      <c r="C74" s="432"/>
      <c r="D74" s="432"/>
      <c r="E74" s="432"/>
      <c r="F74" s="436"/>
      <c r="G74" s="433"/>
      <c r="H74" s="434"/>
      <c r="I74" s="435"/>
    </row>
    <row r="75" spans="2:14" x14ac:dyDescent="0.4">
      <c r="B75" s="447" t="s">
        <v>27</v>
      </c>
      <c r="C75" s="448">
        <f>E73/F73-1</f>
        <v>9.0485156478934625E-2</v>
      </c>
      <c r="D75" s="449"/>
      <c r="E75" s="449"/>
      <c r="F75" s="436"/>
      <c r="G75" s="433"/>
      <c r="H75" s="434"/>
      <c r="I75" s="435"/>
    </row>
    <row r="76" spans="2:14" ht="14.25" x14ac:dyDescent="0.45">
      <c r="B76" s="447" t="s">
        <v>28</v>
      </c>
      <c r="C76" s="450">
        <v>3.4059996075073817E-2</v>
      </c>
      <c r="D76" s="451"/>
      <c r="E76" s="451"/>
      <c r="F76" s="436"/>
      <c r="G76" s="433"/>
      <c r="H76" s="434"/>
      <c r="I76" s="435"/>
      <c r="J76" s="425"/>
      <c r="K76" s="3"/>
    </row>
    <row r="77" spans="2:14" ht="14.25" x14ac:dyDescent="0.45">
      <c r="B77" s="436"/>
      <c r="C77" s="436"/>
      <c r="D77" s="436"/>
      <c r="E77" s="436"/>
      <c r="F77" s="436"/>
      <c r="G77" s="433"/>
      <c r="H77" s="434"/>
      <c r="I77" s="435"/>
      <c r="J77" s="425"/>
      <c r="K77" s="101"/>
    </row>
    <row r="78" spans="2:14" ht="14.25" x14ac:dyDescent="0.45">
      <c r="C78" s="419"/>
      <c r="D78" s="419"/>
      <c r="E78" s="419"/>
      <c r="F78" s="439"/>
      <c r="G78" s="439"/>
      <c r="H78" s="439"/>
      <c r="I78" s="439"/>
      <c r="J78" s="425"/>
      <c r="K78" s="101"/>
      <c r="L78" s="101"/>
    </row>
    <row r="79" spans="2:14" x14ac:dyDescent="0.4">
      <c r="B79" s="3"/>
      <c r="C79" s="60"/>
      <c r="D79" s="60"/>
      <c r="E79" s="60"/>
      <c r="F79" s="60"/>
      <c r="G79" s="60"/>
      <c r="H79" s="60"/>
      <c r="I79" s="60"/>
      <c r="L79" s="101"/>
    </row>
    <row r="80" spans="2:14" ht="14.25" x14ac:dyDescent="0.45">
      <c r="B80" s="3"/>
      <c r="C80" s="445"/>
      <c r="D80" s="445"/>
      <c r="E80" s="445"/>
      <c r="F80" s="445"/>
      <c r="G80" s="445"/>
      <c r="H80" s="445"/>
      <c r="I80" s="445"/>
      <c r="L80" s="101"/>
    </row>
    <row r="81" spans="2:5" x14ac:dyDescent="0.4">
      <c r="B81" s="3"/>
      <c r="C81" s="426"/>
      <c r="D81" s="426"/>
      <c r="E81" s="426"/>
    </row>
    <row r="82" spans="2:5" x14ac:dyDescent="0.4">
      <c r="B82" s="3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DD5EF-FB99-44D2-B7AA-4B0AE29E2EBF}">
  <sheetPr>
    <tabColor rgb="FF00B050"/>
  </sheetPr>
  <dimension ref="B2:M41"/>
  <sheetViews>
    <sheetView workbookViewId="0">
      <selection activeCell="C9" sqref="C9"/>
    </sheetView>
  </sheetViews>
  <sheetFormatPr defaultColWidth="9.1328125" defaultRowHeight="13.15" x14ac:dyDescent="0.4"/>
  <cols>
    <col min="1" max="1" width="7" style="25" customWidth="1"/>
    <col min="2" max="2" width="4.265625" style="25" bestFit="1" customWidth="1"/>
    <col min="3" max="3" width="24" style="25" bestFit="1" customWidth="1"/>
    <col min="4" max="4" width="10.86328125" style="25" bestFit="1" customWidth="1"/>
    <col min="5" max="5" width="11.265625" style="25" bestFit="1" customWidth="1"/>
    <col min="6" max="6" width="10.86328125" style="25" bestFit="1" customWidth="1"/>
    <col min="7" max="7" width="9.59765625" style="25" customWidth="1"/>
    <col min="8" max="8" width="10.86328125" style="25" bestFit="1" customWidth="1"/>
    <col min="9" max="9" width="9.86328125" style="25" bestFit="1" customWidth="1"/>
    <col min="10" max="10" width="10.86328125" style="25" bestFit="1" customWidth="1"/>
    <col min="11" max="11" width="9.3984375" style="25" bestFit="1" customWidth="1"/>
    <col min="12" max="12" width="9.86328125" style="25" bestFit="1" customWidth="1"/>
    <col min="13" max="256" width="9.1328125" style="25"/>
    <col min="257" max="257" width="7" style="25" customWidth="1"/>
    <col min="258" max="258" width="4.265625" style="25" bestFit="1" customWidth="1"/>
    <col min="259" max="259" width="24" style="25" bestFit="1" customWidth="1"/>
    <col min="260" max="260" width="10.86328125" style="25" bestFit="1" customWidth="1"/>
    <col min="261" max="261" width="11.265625" style="25" bestFit="1" customWidth="1"/>
    <col min="262" max="262" width="10.86328125" style="25" bestFit="1" customWidth="1"/>
    <col min="263" max="263" width="9.59765625" style="25" customWidth="1"/>
    <col min="264" max="264" width="10.86328125" style="25" bestFit="1" customWidth="1"/>
    <col min="265" max="265" width="9.86328125" style="25" bestFit="1" customWidth="1"/>
    <col min="266" max="266" width="10.86328125" style="25" bestFit="1" customWidth="1"/>
    <col min="267" max="267" width="9.3984375" style="25" bestFit="1" customWidth="1"/>
    <col min="268" max="268" width="9.86328125" style="25" bestFit="1" customWidth="1"/>
    <col min="269" max="512" width="9.1328125" style="25"/>
    <col min="513" max="513" width="7" style="25" customWidth="1"/>
    <col min="514" max="514" width="4.265625" style="25" bestFit="1" customWidth="1"/>
    <col min="515" max="515" width="24" style="25" bestFit="1" customWidth="1"/>
    <col min="516" max="516" width="10.86328125" style="25" bestFit="1" customWidth="1"/>
    <col min="517" max="517" width="11.265625" style="25" bestFit="1" customWidth="1"/>
    <col min="518" max="518" width="10.86328125" style="25" bestFit="1" customWidth="1"/>
    <col min="519" max="519" width="9.59765625" style="25" customWidth="1"/>
    <col min="520" max="520" width="10.86328125" style="25" bestFit="1" customWidth="1"/>
    <col min="521" max="521" width="9.86328125" style="25" bestFit="1" customWidth="1"/>
    <col min="522" max="522" width="10.86328125" style="25" bestFit="1" customWidth="1"/>
    <col min="523" max="523" width="9.3984375" style="25" bestFit="1" customWidth="1"/>
    <col min="524" max="524" width="9.86328125" style="25" bestFit="1" customWidth="1"/>
    <col min="525" max="768" width="9.1328125" style="25"/>
    <col min="769" max="769" width="7" style="25" customWidth="1"/>
    <col min="770" max="770" width="4.265625" style="25" bestFit="1" customWidth="1"/>
    <col min="771" max="771" width="24" style="25" bestFit="1" customWidth="1"/>
    <col min="772" max="772" width="10.86328125" style="25" bestFit="1" customWidth="1"/>
    <col min="773" max="773" width="11.265625" style="25" bestFit="1" customWidth="1"/>
    <col min="774" max="774" width="10.86328125" style="25" bestFit="1" customWidth="1"/>
    <col min="775" max="775" width="9.59765625" style="25" customWidth="1"/>
    <col min="776" max="776" width="10.86328125" style="25" bestFit="1" customWidth="1"/>
    <col min="777" max="777" width="9.86328125" style="25" bestFit="1" customWidth="1"/>
    <col min="778" max="778" width="10.86328125" style="25" bestFit="1" customWidth="1"/>
    <col min="779" max="779" width="9.3984375" style="25" bestFit="1" customWidth="1"/>
    <col min="780" max="780" width="9.86328125" style="25" bestFit="1" customWidth="1"/>
    <col min="781" max="1024" width="9.1328125" style="25"/>
    <col min="1025" max="1025" width="7" style="25" customWidth="1"/>
    <col min="1026" max="1026" width="4.265625" style="25" bestFit="1" customWidth="1"/>
    <col min="1027" max="1027" width="24" style="25" bestFit="1" customWidth="1"/>
    <col min="1028" max="1028" width="10.86328125" style="25" bestFit="1" customWidth="1"/>
    <col min="1029" max="1029" width="11.265625" style="25" bestFit="1" customWidth="1"/>
    <col min="1030" max="1030" width="10.86328125" style="25" bestFit="1" customWidth="1"/>
    <col min="1031" max="1031" width="9.59765625" style="25" customWidth="1"/>
    <col min="1032" max="1032" width="10.86328125" style="25" bestFit="1" customWidth="1"/>
    <col min="1033" max="1033" width="9.86328125" style="25" bestFit="1" customWidth="1"/>
    <col min="1034" max="1034" width="10.86328125" style="25" bestFit="1" customWidth="1"/>
    <col min="1035" max="1035" width="9.3984375" style="25" bestFit="1" customWidth="1"/>
    <col min="1036" max="1036" width="9.86328125" style="25" bestFit="1" customWidth="1"/>
    <col min="1037" max="1280" width="9.1328125" style="25"/>
    <col min="1281" max="1281" width="7" style="25" customWidth="1"/>
    <col min="1282" max="1282" width="4.265625" style="25" bestFit="1" customWidth="1"/>
    <col min="1283" max="1283" width="24" style="25" bestFit="1" customWidth="1"/>
    <col min="1284" max="1284" width="10.86328125" style="25" bestFit="1" customWidth="1"/>
    <col min="1285" max="1285" width="11.265625" style="25" bestFit="1" customWidth="1"/>
    <col min="1286" max="1286" width="10.86328125" style="25" bestFit="1" customWidth="1"/>
    <col min="1287" max="1287" width="9.59765625" style="25" customWidth="1"/>
    <col min="1288" max="1288" width="10.86328125" style="25" bestFit="1" customWidth="1"/>
    <col min="1289" max="1289" width="9.86328125" style="25" bestFit="1" customWidth="1"/>
    <col min="1290" max="1290" width="10.86328125" style="25" bestFit="1" customWidth="1"/>
    <col min="1291" max="1291" width="9.3984375" style="25" bestFit="1" customWidth="1"/>
    <col min="1292" max="1292" width="9.86328125" style="25" bestFit="1" customWidth="1"/>
    <col min="1293" max="1536" width="9.1328125" style="25"/>
    <col min="1537" max="1537" width="7" style="25" customWidth="1"/>
    <col min="1538" max="1538" width="4.265625" style="25" bestFit="1" customWidth="1"/>
    <col min="1539" max="1539" width="24" style="25" bestFit="1" customWidth="1"/>
    <col min="1540" max="1540" width="10.86328125" style="25" bestFit="1" customWidth="1"/>
    <col min="1541" max="1541" width="11.265625" style="25" bestFit="1" customWidth="1"/>
    <col min="1542" max="1542" width="10.86328125" style="25" bestFit="1" customWidth="1"/>
    <col min="1543" max="1543" width="9.59765625" style="25" customWidth="1"/>
    <col min="1544" max="1544" width="10.86328125" style="25" bestFit="1" customWidth="1"/>
    <col min="1545" max="1545" width="9.86328125" style="25" bestFit="1" customWidth="1"/>
    <col min="1546" max="1546" width="10.86328125" style="25" bestFit="1" customWidth="1"/>
    <col min="1547" max="1547" width="9.3984375" style="25" bestFit="1" customWidth="1"/>
    <col min="1548" max="1548" width="9.86328125" style="25" bestFit="1" customWidth="1"/>
    <col min="1549" max="1792" width="9.1328125" style="25"/>
    <col min="1793" max="1793" width="7" style="25" customWidth="1"/>
    <col min="1794" max="1794" width="4.265625" style="25" bestFit="1" customWidth="1"/>
    <col min="1795" max="1795" width="24" style="25" bestFit="1" customWidth="1"/>
    <col min="1796" max="1796" width="10.86328125" style="25" bestFit="1" customWidth="1"/>
    <col min="1797" max="1797" width="11.265625" style="25" bestFit="1" customWidth="1"/>
    <col min="1798" max="1798" width="10.86328125" style="25" bestFit="1" customWidth="1"/>
    <col min="1799" max="1799" width="9.59765625" style="25" customWidth="1"/>
    <col min="1800" max="1800" width="10.86328125" style="25" bestFit="1" customWidth="1"/>
    <col min="1801" max="1801" width="9.86328125" style="25" bestFit="1" customWidth="1"/>
    <col min="1802" max="1802" width="10.86328125" style="25" bestFit="1" customWidth="1"/>
    <col min="1803" max="1803" width="9.3984375" style="25" bestFit="1" customWidth="1"/>
    <col min="1804" max="1804" width="9.86328125" style="25" bestFit="1" customWidth="1"/>
    <col min="1805" max="2048" width="9.1328125" style="25"/>
    <col min="2049" max="2049" width="7" style="25" customWidth="1"/>
    <col min="2050" max="2050" width="4.265625" style="25" bestFit="1" customWidth="1"/>
    <col min="2051" max="2051" width="24" style="25" bestFit="1" customWidth="1"/>
    <col min="2052" max="2052" width="10.86328125" style="25" bestFit="1" customWidth="1"/>
    <col min="2053" max="2053" width="11.265625" style="25" bestFit="1" customWidth="1"/>
    <col min="2054" max="2054" width="10.86328125" style="25" bestFit="1" customWidth="1"/>
    <col min="2055" max="2055" width="9.59765625" style="25" customWidth="1"/>
    <col min="2056" max="2056" width="10.86328125" style="25" bestFit="1" customWidth="1"/>
    <col min="2057" max="2057" width="9.86328125" style="25" bestFit="1" customWidth="1"/>
    <col min="2058" max="2058" width="10.86328125" style="25" bestFit="1" customWidth="1"/>
    <col min="2059" max="2059" width="9.3984375" style="25" bestFit="1" customWidth="1"/>
    <col min="2060" max="2060" width="9.86328125" style="25" bestFit="1" customWidth="1"/>
    <col min="2061" max="2304" width="9.1328125" style="25"/>
    <col min="2305" max="2305" width="7" style="25" customWidth="1"/>
    <col min="2306" max="2306" width="4.265625" style="25" bestFit="1" customWidth="1"/>
    <col min="2307" max="2307" width="24" style="25" bestFit="1" customWidth="1"/>
    <col min="2308" max="2308" width="10.86328125" style="25" bestFit="1" customWidth="1"/>
    <col min="2309" max="2309" width="11.265625" style="25" bestFit="1" customWidth="1"/>
    <col min="2310" max="2310" width="10.86328125" style="25" bestFit="1" customWidth="1"/>
    <col min="2311" max="2311" width="9.59765625" style="25" customWidth="1"/>
    <col min="2312" max="2312" width="10.86328125" style="25" bestFit="1" customWidth="1"/>
    <col min="2313" max="2313" width="9.86328125" style="25" bestFit="1" customWidth="1"/>
    <col min="2314" max="2314" width="10.86328125" style="25" bestFit="1" customWidth="1"/>
    <col min="2315" max="2315" width="9.3984375" style="25" bestFit="1" customWidth="1"/>
    <col min="2316" max="2316" width="9.86328125" style="25" bestFit="1" customWidth="1"/>
    <col min="2317" max="2560" width="9.1328125" style="25"/>
    <col min="2561" max="2561" width="7" style="25" customWidth="1"/>
    <col min="2562" max="2562" width="4.265625" style="25" bestFit="1" customWidth="1"/>
    <col min="2563" max="2563" width="24" style="25" bestFit="1" customWidth="1"/>
    <col min="2564" max="2564" width="10.86328125" style="25" bestFit="1" customWidth="1"/>
    <col min="2565" max="2565" width="11.265625" style="25" bestFit="1" customWidth="1"/>
    <col min="2566" max="2566" width="10.86328125" style="25" bestFit="1" customWidth="1"/>
    <col min="2567" max="2567" width="9.59765625" style="25" customWidth="1"/>
    <col min="2568" max="2568" width="10.86328125" style="25" bestFit="1" customWidth="1"/>
    <col min="2569" max="2569" width="9.86328125" style="25" bestFit="1" customWidth="1"/>
    <col min="2570" max="2570" width="10.86328125" style="25" bestFit="1" customWidth="1"/>
    <col min="2571" max="2571" width="9.3984375" style="25" bestFit="1" customWidth="1"/>
    <col min="2572" max="2572" width="9.86328125" style="25" bestFit="1" customWidth="1"/>
    <col min="2573" max="2816" width="9.1328125" style="25"/>
    <col min="2817" max="2817" width="7" style="25" customWidth="1"/>
    <col min="2818" max="2818" width="4.265625" style="25" bestFit="1" customWidth="1"/>
    <col min="2819" max="2819" width="24" style="25" bestFit="1" customWidth="1"/>
    <col min="2820" max="2820" width="10.86328125" style="25" bestFit="1" customWidth="1"/>
    <col min="2821" max="2821" width="11.265625" style="25" bestFit="1" customWidth="1"/>
    <col min="2822" max="2822" width="10.86328125" style="25" bestFit="1" customWidth="1"/>
    <col min="2823" max="2823" width="9.59765625" style="25" customWidth="1"/>
    <col min="2824" max="2824" width="10.86328125" style="25" bestFit="1" customWidth="1"/>
    <col min="2825" max="2825" width="9.86328125" style="25" bestFit="1" customWidth="1"/>
    <col min="2826" max="2826" width="10.86328125" style="25" bestFit="1" customWidth="1"/>
    <col min="2827" max="2827" width="9.3984375" style="25" bestFit="1" customWidth="1"/>
    <col min="2828" max="2828" width="9.86328125" style="25" bestFit="1" customWidth="1"/>
    <col min="2829" max="3072" width="9.1328125" style="25"/>
    <col min="3073" max="3073" width="7" style="25" customWidth="1"/>
    <col min="3074" max="3074" width="4.265625" style="25" bestFit="1" customWidth="1"/>
    <col min="3075" max="3075" width="24" style="25" bestFit="1" customWidth="1"/>
    <col min="3076" max="3076" width="10.86328125" style="25" bestFit="1" customWidth="1"/>
    <col min="3077" max="3077" width="11.265625" style="25" bestFit="1" customWidth="1"/>
    <col min="3078" max="3078" width="10.86328125" style="25" bestFit="1" customWidth="1"/>
    <col min="3079" max="3079" width="9.59765625" style="25" customWidth="1"/>
    <col min="3080" max="3080" width="10.86328125" style="25" bestFit="1" customWidth="1"/>
    <col min="3081" max="3081" width="9.86328125" style="25" bestFit="1" customWidth="1"/>
    <col min="3082" max="3082" width="10.86328125" style="25" bestFit="1" customWidth="1"/>
    <col min="3083" max="3083" width="9.3984375" style="25" bestFit="1" customWidth="1"/>
    <col min="3084" max="3084" width="9.86328125" style="25" bestFit="1" customWidth="1"/>
    <col min="3085" max="3328" width="9.1328125" style="25"/>
    <col min="3329" max="3329" width="7" style="25" customWidth="1"/>
    <col min="3330" max="3330" width="4.265625" style="25" bestFit="1" customWidth="1"/>
    <col min="3331" max="3331" width="24" style="25" bestFit="1" customWidth="1"/>
    <col min="3332" max="3332" width="10.86328125" style="25" bestFit="1" customWidth="1"/>
    <col min="3333" max="3333" width="11.265625" style="25" bestFit="1" customWidth="1"/>
    <col min="3334" max="3334" width="10.86328125" style="25" bestFit="1" customWidth="1"/>
    <col min="3335" max="3335" width="9.59765625" style="25" customWidth="1"/>
    <col min="3336" max="3336" width="10.86328125" style="25" bestFit="1" customWidth="1"/>
    <col min="3337" max="3337" width="9.86328125" style="25" bestFit="1" customWidth="1"/>
    <col min="3338" max="3338" width="10.86328125" style="25" bestFit="1" customWidth="1"/>
    <col min="3339" max="3339" width="9.3984375" style="25" bestFit="1" customWidth="1"/>
    <col min="3340" max="3340" width="9.86328125" style="25" bestFit="1" customWidth="1"/>
    <col min="3341" max="3584" width="9.1328125" style="25"/>
    <col min="3585" max="3585" width="7" style="25" customWidth="1"/>
    <col min="3586" max="3586" width="4.265625" style="25" bestFit="1" customWidth="1"/>
    <col min="3587" max="3587" width="24" style="25" bestFit="1" customWidth="1"/>
    <col min="3588" max="3588" width="10.86328125" style="25" bestFit="1" customWidth="1"/>
    <col min="3589" max="3589" width="11.265625" style="25" bestFit="1" customWidth="1"/>
    <col min="3590" max="3590" width="10.86328125" style="25" bestFit="1" customWidth="1"/>
    <col min="3591" max="3591" width="9.59765625" style="25" customWidth="1"/>
    <col min="3592" max="3592" width="10.86328125" style="25" bestFit="1" customWidth="1"/>
    <col min="3593" max="3593" width="9.86328125" style="25" bestFit="1" customWidth="1"/>
    <col min="3594" max="3594" width="10.86328125" style="25" bestFit="1" customWidth="1"/>
    <col min="3595" max="3595" width="9.3984375" style="25" bestFit="1" customWidth="1"/>
    <col min="3596" max="3596" width="9.86328125" style="25" bestFit="1" customWidth="1"/>
    <col min="3597" max="3840" width="9.1328125" style="25"/>
    <col min="3841" max="3841" width="7" style="25" customWidth="1"/>
    <col min="3842" max="3842" width="4.265625" style="25" bestFit="1" customWidth="1"/>
    <col min="3843" max="3843" width="24" style="25" bestFit="1" customWidth="1"/>
    <col min="3844" max="3844" width="10.86328125" style="25" bestFit="1" customWidth="1"/>
    <col min="3845" max="3845" width="11.265625" style="25" bestFit="1" customWidth="1"/>
    <col min="3846" max="3846" width="10.86328125" style="25" bestFit="1" customWidth="1"/>
    <col min="3847" max="3847" width="9.59765625" style="25" customWidth="1"/>
    <col min="3848" max="3848" width="10.86328125" style="25" bestFit="1" customWidth="1"/>
    <col min="3849" max="3849" width="9.86328125" style="25" bestFit="1" customWidth="1"/>
    <col min="3850" max="3850" width="10.86328125" style="25" bestFit="1" customWidth="1"/>
    <col min="3851" max="3851" width="9.3984375" style="25" bestFit="1" customWidth="1"/>
    <col min="3852" max="3852" width="9.86328125" style="25" bestFit="1" customWidth="1"/>
    <col min="3853" max="4096" width="9.1328125" style="25"/>
    <col min="4097" max="4097" width="7" style="25" customWidth="1"/>
    <col min="4098" max="4098" width="4.265625" style="25" bestFit="1" customWidth="1"/>
    <col min="4099" max="4099" width="24" style="25" bestFit="1" customWidth="1"/>
    <col min="4100" max="4100" width="10.86328125" style="25" bestFit="1" customWidth="1"/>
    <col min="4101" max="4101" width="11.265625" style="25" bestFit="1" customWidth="1"/>
    <col min="4102" max="4102" width="10.86328125" style="25" bestFit="1" customWidth="1"/>
    <col min="4103" max="4103" width="9.59765625" style="25" customWidth="1"/>
    <col min="4104" max="4104" width="10.86328125" style="25" bestFit="1" customWidth="1"/>
    <col min="4105" max="4105" width="9.86328125" style="25" bestFit="1" customWidth="1"/>
    <col min="4106" max="4106" width="10.86328125" style="25" bestFit="1" customWidth="1"/>
    <col min="4107" max="4107" width="9.3984375" style="25" bestFit="1" customWidth="1"/>
    <col min="4108" max="4108" width="9.86328125" style="25" bestFit="1" customWidth="1"/>
    <col min="4109" max="4352" width="9.1328125" style="25"/>
    <col min="4353" max="4353" width="7" style="25" customWidth="1"/>
    <col min="4354" max="4354" width="4.265625" style="25" bestFit="1" customWidth="1"/>
    <col min="4355" max="4355" width="24" style="25" bestFit="1" customWidth="1"/>
    <col min="4356" max="4356" width="10.86328125" style="25" bestFit="1" customWidth="1"/>
    <col min="4357" max="4357" width="11.265625" style="25" bestFit="1" customWidth="1"/>
    <col min="4358" max="4358" width="10.86328125" style="25" bestFit="1" customWidth="1"/>
    <col min="4359" max="4359" width="9.59765625" style="25" customWidth="1"/>
    <col min="4360" max="4360" width="10.86328125" style="25" bestFit="1" customWidth="1"/>
    <col min="4361" max="4361" width="9.86328125" style="25" bestFit="1" customWidth="1"/>
    <col min="4362" max="4362" width="10.86328125" style="25" bestFit="1" customWidth="1"/>
    <col min="4363" max="4363" width="9.3984375" style="25" bestFit="1" customWidth="1"/>
    <col min="4364" max="4364" width="9.86328125" style="25" bestFit="1" customWidth="1"/>
    <col min="4365" max="4608" width="9.1328125" style="25"/>
    <col min="4609" max="4609" width="7" style="25" customWidth="1"/>
    <col min="4610" max="4610" width="4.265625" style="25" bestFit="1" customWidth="1"/>
    <col min="4611" max="4611" width="24" style="25" bestFit="1" customWidth="1"/>
    <col min="4612" max="4612" width="10.86328125" style="25" bestFit="1" customWidth="1"/>
    <col min="4613" max="4613" width="11.265625" style="25" bestFit="1" customWidth="1"/>
    <col min="4614" max="4614" width="10.86328125" style="25" bestFit="1" customWidth="1"/>
    <col min="4615" max="4615" width="9.59765625" style="25" customWidth="1"/>
    <col min="4616" max="4616" width="10.86328125" style="25" bestFit="1" customWidth="1"/>
    <col min="4617" max="4617" width="9.86328125" style="25" bestFit="1" customWidth="1"/>
    <col min="4618" max="4618" width="10.86328125" style="25" bestFit="1" customWidth="1"/>
    <col min="4619" max="4619" width="9.3984375" style="25" bestFit="1" customWidth="1"/>
    <col min="4620" max="4620" width="9.86328125" style="25" bestFit="1" customWidth="1"/>
    <col min="4621" max="4864" width="9.1328125" style="25"/>
    <col min="4865" max="4865" width="7" style="25" customWidth="1"/>
    <col min="4866" max="4866" width="4.265625" style="25" bestFit="1" customWidth="1"/>
    <col min="4867" max="4867" width="24" style="25" bestFit="1" customWidth="1"/>
    <col min="4868" max="4868" width="10.86328125" style="25" bestFit="1" customWidth="1"/>
    <col min="4869" max="4869" width="11.265625" style="25" bestFit="1" customWidth="1"/>
    <col min="4870" max="4870" width="10.86328125" style="25" bestFit="1" customWidth="1"/>
    <col min="4871" max="4871" width="9.59765625" style="25" customWidth="1"/>
    <col min="4872" max="4872" width="10.86328125" style="25" bestFit="1" customWidth="1"/>
    <col min="4873" max="4873" width="9.86328125" style="25" bestFit="1" customWidth="1"/>
    <col min="4874" max="4874" width="10.86328125" style="25" bestFit="1" customWidth="1"/>
    <col min="4875" max="4875" width="9.3984375" style="25" bestFit="1" customWidth="1"/>
    <col min="4876" max="4876" width="9.86328125" style="25" bestFit="1" customWidth="1"/>
    <col min="4877" max="5120" width="9.1328125" style="25"/>
    <col min="5121" max="5121" width="7" style="25" customWidth="1"/>
    <col min="5122" max="5122" width="4.265625" style="25" bestFit="1" customWidth="1"/>
    <col min="5123" max="5123" width="24" style="25" bestFit="1" customWidth="1"/>
    <col min="5124" max="5124" width="10.86328125" style="25" bestFit="1" customWidth="1"/>
    <col min="5125" max="5125" width="11.265625" style="25" bestFit="1" customWidth="1"/>
    <col min="5126" max="5126" width="10.86328125" style="25" bestFit="1" customWidth="1"/>
    <col min="5127" max="5127" width="9.59765625" style="25" customWidth="1"/>
    <col min="5128" max="5128" width="10.86328125" style="25" bestFit="1" customWidth="1"/>
    <col min="5129" max="5129" width="9.86328125" style="25" bestFit="1" customWidth="1"/>
    <col min="5130" max="5130" width="10.86328125" style="25" bestFit="1" customWidth="1"/>
    <col min="5131" max="5131" width="9.3984375" style="25" bestFit="1" customWidth="1"/>
    <col min="5132" max="5132" width="9.86328125" style="25" bestFit="1" customWidth="1"/>
    <col min="5133" max="5376" width="9.1328125" style="25"/>
    <col min="5377" max="5377" width="7" style="25" customWidth="1"/>
    <col min="5378" max="5378" width="4.265625" style="25" bestFit="1" customWidth="1"/>
    <col min="5379" max="5379" width="24" style="25" bestFit="1" customWidth="1"/>
    <col min="5380" max="5380" width="10.86328125" style="25" bestFit="1" customWidth="1"/>
    <col min="5381" max="5381" width="11.265625" style="25" bestFit="1" customWidth="1"/>
    <col min="5382" max="5382" width="10.86328125" style="25" bestFit="1" customWidth="1"/>
    <col min="5383" max="5383" width="9.59765625" style="25" customWidth="1"/>
    <col min="5384" max="5384" width="10.86328125" style="25" bestFit="1" customWidth="1"/>
    <col min="5385" max="5385" width="9.86328125" style="25" bestFit="1" customWidth="1"/>
    <col min="5386" max="5386" width="10.86328125" style="25" bestFit="1" customWidth="1"/>
    <col min="5387" max="5387" width="9.3984375" style="25" bestFit="1" customWidth="1"/>
    <col min="5388" max="5388" width="9.86328125" style="25" bestFit="1" customWidth="1"/>
    <col min="5389" max="5632" width="9.1328125" style="25"/>
    <col min="5633" max="5633" width="7" style="25" customWidth="1"/>
    <col min="5634" max="5634" width="4.265625" style="25" bestFit="1" customWidth="1"/>
    <col min="5635" max="5635" width="24" style="25" bestFit="1" customWidth="1"/>
    <col min="5636" max="5636" width="10.86328125" style="25" bestFit="1" customWidth="1"/>
    <col min="5637" max="5637" width="11.265625" style="25" bestFit="1" customWidth="1"/>
    <col min="5638" max="5638" width="10.86328125" style="25" bestFit="1" customWidth="1"/>
    <col min="5639" max="5639" width="9.59765625" style="25" customWidth="1"/>
    <col min="5640" max="5640" width="10.86328125" style="25" bestFit="1" customWidth="1"/>
    <col min="5641" max="5641" width="9.86328125" style="25" bestFit="1" customWidth="1"/>
    <col min="5642" max="5642" width="10.86328125" style="25" bestFit="1" customWidth="1"/>
    <col min="5643" max="5643" width="9.3984375" style="25" bestFit="1" customWidth="1"/>
    <col min="5644" max="5644" width="9.86328125" style="25" bestFit="1" customWidth="1"/>
    <col min="5645" max="5888" width="9.1328125" style="25"/>
    <col min="5889" max="5889" width="7" style="25" customWidth="1"/>
    <col min="5890" max="5890" width="4.265625" style="25" bestFit="1" customWidth="1"/>
    <col min="5891" max="5891" width="24" style="25" bestFit="1" customWidth="1"/>
    <col min="5892" max="5892" width="10.86328125" style="25" bestFit="1" customWidth="1"/>
    <col min="5893" max="5893" width="11.265625" style="25" bestFit="1" customWidth="1"/>
    <col min="5894" max="5894" width="10.86328125" style="25" bestFit="1" customWidth="1"/>
    <col min="5895" max="5895" width="9.59765625" style="25" customWidth="1"/>
    <col min="5896" max="5896" width="10.86328125" style="25" bestFit="1" customWidth="1"/>
    <col min="5897" max="5897" width="9.86328125" style="25" bestFit="1" customWidth="1"/>
    <col min="5898" max="5898" width="10.86328125" style="25" bestFit="1" customWidth="1"/>
    <col min="5899" max="5899" width="9.3984375" style="25" bestFit="1" customWidth="1"/>
    <col min="5900" max="5900" width="9.86328125" style="25" bestFit="1" customWidth="1"/>
    <col min="5901" max="6144" width="9.1328125" style="25"/>
    <col min="6145" max="6145" width="7" style="25" customWidth="1"/>
    <col min="6146" max="6146" width="4.265625" style="25" bestFit="1" customWidth="1"/>
    <col min="6147" max="6147" width="24" style="25" bestFit="1" customWidth="1"/>
    <col min="6148" max="6148" width="10.86328125" style="25" bestFit="1" customWidth="1"/>
    <col min="6149" max="6149" width="11.265625" style="25" bestFit="1" customWidth="1"/>
    <col min="6150" max="6150" width="10.86328125" style="25" bestFit="1" customWidth="1"/>
    <col min="6151" max="6151" width="9.59765625" style="25" customWidth="1"/>
    <col min="6152" max="6152" width="10.86328125" style="25" bestFit="1" customWidth="1"/>
    <col min="6153" max="6153" width="9.86328125" style="25" bestFit="1" customWidth="1"/>
    <col min="6154" max="6154" width="10.86328125" style="25" bestFit="1" customWidth="1"/>
    <col min="6155" max="6155" width="9.3984375" style="25" bestFit="1" customWidth="1"/>
    <col min="6156" max="6156" width="9.86328125" style="25" bestFit="1" customWidth="1"/>
    <col min="6157" max="6400" width="9.1328125" style="25"/>
    <col min="6401" max="6401" width="7" style="25" customWidth="1"/>
    <col min="6402" max="6402" width="4.265625" style="25" bestFit="1" customWidth="1"/>
    <col min="6403" max="6403" width="24" style="25" bestFit="1" customWidth="1"/>
    <col min="6404" max="6404" width="10.86328125" style="25" bestFit="1" customWidth="1"/>
    <col min="6405" max="6405" width="11.265625" style="25" bestFit="1" customWidth="1"/>
    <col min="6406" max="6406" width="10.86328125" style="25" bestFit="1" customWidth="1"/>
    <col min="6407" max="6407" width="9.59765625" style="25" customWidth="1"/>
    <col min="6408" max="6408" width="10.86328125" style="25" bestFit="1" customWidth="1"/>
    <col min="6409" max="6409" width="9.86328125" style="25" bestFit="1" customWidth="1"/>
    <col min="6410" max="6410" width="10.86328125" style="25" bestFit="1" customWidth="1"/>
    <col min="6411" max="6411" width="9.3984375" style="25" bestFit="1" customWidth="1"/>
    <col min="6412" max="6412" width="9.86328125" style="25" bestFit="1" customWidth="1"/>
    <col min="6413" max="6656" width="9.1328125" style="25"/>
    <col min="6657" max="6657" width="7" style="25" customWidth="1"/>
    <col min="6658" max="6658" width="4.265625" style="25" bestFit="1" customWidth="1"/>
    <col min="6659" max="6659" width="24" style="25" bestFit="1" customWidth="1"/>
    <col min="6660" max="6660" width="10.86328125" style="25" bestFit="1" customWidth="1"/>
    <col min="6661" max="6661" width="11.265625" style="25" bestFit="1" customWidth="1"/>
    <col min="6662" max="6662" width="10.86328125" style="25" bestFit="1" customWidth="1"/>
    <col min="6663" max="6663" width="9.59765625" style="25" customWidth="1"/>
    <col min="6664" max="6664" width="10.86328125" style="25" bestFit="1" customWidth="1"/>
    <col min="6665" max="6665" width="9.86328125" style="25" bestFit="1" customWidth="1"/>
    <col min="6666" max="6666" width="10.86328125" style="25" bestFit="1" customWidth="1"/>
    <col min="6667" max="6667" width="9.3984375" style="25" bestFit="1" customWidth="1"/>
    <col min="6668" max="6668" width="9.86328125" style="25" bestFit="1" customWidth="1"/>
    <col min="6669" max="6912" width="9.1328125" style="25"/>
    <col min="6913" max="6913" width="7" style="25" customWidth="1"/>
    <col min="6914" max="6914" width="4.265625" style="25" bestFit="1" customWidth="1"/>
    <col min="6915" max="6915" width="24" style="25" bestFit="1" customWidth="1"/>
    <col min="6916" max="6916" width="10.86328125" style="25" bestFit="1" customWidth="1"/>
    <col min="6917" max="6917" width="11.265625" style="25" bestFit="1" customWidth="1"/>
    <col min="6918" max="6918" width="10.86328125" style="25" bestFit="1" customWidth="1"/>
    <col min="6919" max="6919" width="9.59765625" style="25" customWidth="1"/>
    <col min="6920" max="6920" width="10.86328125" style="25" bestFit="1" customWidth="1"/>
    <col min="6921" max="6921" width="9.86328125" style="25" bestFit="1" customWidth="1"/>
    <col min="6922" max="6922" width="10.86328125" style="25" bestFit="1" customWidth="1"/>
    <col min="6923" max="6923" width="9.3984375" style="25" bestFit="1" customWidth="1"/>
    <col min="6924" max="6924" width="9.86328125" style="25" bestFit="1" customWidth="1"/>
    <col min="6925" max="7168" width="9.1328125" style="25"/>
    <col min="7169" max="7169" width="7" style="25" customWidth="1"/>
    <col min="7170" max="7170" width="4.265625" style="25" bestFit="1" customWidth="1"/>
    <col min="7171" max="7171" width="24" style="25" bestFit="1" customWidth="1"/>
    <col min="7172" max="7172" width="10.86328125" style="25" bestFit="1" customWidth="1"/>
    <col min="7173" max="7173" width="11.265625" style="25" bestFit="1" customWidth="1"/>
    <col min="7174" max="7174" width="10.86328125" style="25" bestFit="1" customWidth="1"/>
    <col min="7175" max="7175" width="9.59765625" style="25" customWidth="1"/>
    <col min="7176" max="7176" width="10.86328125" style="25" bestFit="1" customWidth="1"/>
    <col min="7177" max="7177" width="9.86328125" style="25" bestFit="1" customWidth="1"/>
    <col min="7178" max="7178" width="10.86328125" style="25" bestFit="1" customWidth="1"/>
    <col min="7179" max="7179" width="9.3984375" style="25" bestFit="1" customWidth="1"/>
    <col min="7180" max="7180" width="9.86328125" style="25" bestFit="1" customWidth="1"/>
    <col min="7181" max="7424" width="9.1328125" style="25"/>
    <col min="7425" max="7425" width="7" style="25" customWidth="1"/>
    <col min="7426" max="7426" width="4.265625" style="25" bestFit="1" customWidth="1"/>
    <col min="7427" max="7427" width="24" style="25" bestFit="1" customWidth="1"/>
    <col min="7428" max="7428" width="10.86328125" style="25" bestFit="1" customWidth="1"/>
    <col min="7429" max="7429" width="11.265625" style="25" bestFit="1" customWidth="1"/>
    <col min="7430" max="7430" width="10.86328125" style="25" bestFit="1" customWidth="1"/>
    <col min="7431" max="7431" width="9.59765625" style="25" customWidth="1"/>
    <col min="7432" max="7432" width="10.86328125" style="25" bestFit="1" customWidth="1"/>
    <col min="7433" max="7433" width="9.86328125" style="25" bestFit="1" customWidth="1"/>
    <col min="7434" max="7434" width="10.86328125" style="25" bestFit="1" customWidth="1"/>
    <col min="7435" max="7435" width="9.3984375" style="25" bestFit="1" customWidth="1"/>
    <col min="7436" max="7436" width="9.86328125" style="25" bestFit="1" customWidth="1"/>
    <col min="7437" max="7680" width="9.1328125" style="25"/>
    <col min="7681" max="7681" width="7" style="25" customWidth="1"/>
    <col min="7682" max="7682" width="4.265625" style="25" bestFit="1" customWidth="1"/>
    <col min="7683" max="7683" width="24" style="25" bestFit="1" customWidth="1"/>
    <col min="7684" max="7684" width="10.86328125" style="25" bestFit="1" customWidth="1"/>
    <col min="7685" max="7685" width="11.265625" style="25" bestFit="1" customWidth="1"/>
    <col min="7686" max="7686" width="10.86328125" style="25" bestFit="1" customWidth="1"/>
    <col min="7687" max="7687" width="9.59765625" style="25" customWidth="1"/>
    <col min="7688" max="7688" width="10.86328125" style="25" bestFit="1" customWidth="1"/>
    <col min="7689" max="7689" width="9.86328125" style="25" bestFit="1" customWidth="1"/>
    <col min="7690" max="7690" width="10.86328125" style="25" bestFit="1" customWidth="1"/>
    <col min="7691" max="7691" width="9.3984375" style="25" bestFit="1" customWidth="1"/>
    <col min="7692" max="7692" width="9.86328125" style="25" bestFit="1" customWidth="1"/>
    <col min="7693" max="7936" width="9.1328125" style="25"/>
    <col min="7937" max="7937" width="7" style="25" customWidth="1"/>
    <col min="7938" max="7938" width="4.265625" style="25" bestFit="1" customWidth="1"/>
    <col min="7939" max="7939" width="24" style="25" bestFit="1" customWidth="1"/>
    <col min="7940" max="7940" width="10.86328125" style="25" bestFit="1" customWidth="1"/>
    <col min="7941" max="7941" width="11.265625" style="25" bestFit="1" customWidth="1"/>
    <col min="7942" max="7942" width="10.86328125" style="25" bestFit="1" customWidth="1"/>
    <col min="7943" max="7943" width="9.59765625" style="25" customWidth="1"/>
    <col min="7944" max="7944" width="10.86328125" style="25" bestFit="1" customWidth="1"/>
    <col min="7945" max="7945" width="9.86328125" style="25" bestFit="1" customWidth="1"/>
    <col min="7946" max="7946" width="10.86328125" style="25" bestFit="1" customWidth="1"/>
    <col min="7947" max="7947" width="9.3984375" style="25" bestFit="1" customWidth="1"/>
    <col min="7948" max="7948" width="9.86328125" style="25" bestFit="1" customWidth="1"/>
    <col min="7949" max="8192" width="9.1328125" style="25"/>
    <col min="8193" max="8193" width="7" style="25" customWidth="1"/>
    <col min="8194" max="8194" width="4.265625" style="25" bestFit="1" customWidth="1"/>
    <col min="8195" max="8195" width="24" style="25" bestFit="1" customWidth="1"/>
    <col min="8196" max="8196" width="10.86328125" style="25" bestFit="1" customWidth="1"/>
    <col min="8197" max="8197" width="11.265625" style="25" bestFit="1" customWidth="1"/>
    <col min="8198" max="8198" width="10.86328125" style="25" bestFit="1" customWidth="1"/>
    <col min="8199" max="8199" width="9.59765625" style="25" customWidth="1"/>
    <col min="8200" max="8200" width="10.86328125" style="25" bestFit="1" customWidth="1"/>
    <col min="8201" max="8201" width="9.86328125" style="25" bestFit="1" customWidth="1"/>
    <col min="8202" max="8202" width="10.86328125" style="25" bestFit="1" customWidth="1"/>
    <col min="8203" max="8203" width="9.3984375" style="25" bestFit="1" customWidth="1"/>
    <col min="8204" max="8204" width="9.86328125" style="25" bestFit="1" customWidth="1"/>
    <col min="8205" max="8448" width="9.1328125" style="25"/>
    <col min="8449" max="8449" width="7" style="25" customWidth="1"/>
    <col min="8450" max="8450" width="4.265625" style="25" bestFit="1" customWidth="1"/>
    <col min="8451" max="8451" width="24" style="25" bestFit="1" customWidth="1"/>
    <col min="8452" max="8452" width="10.86328125" style="25" bestFit="1" customWidth="1"/>
    <col min="8453" max="8453" width="11.265625" style="25" bestFit="1" customWidth="1"/>
    <col min="8454" max="8454" width="10.86328125" style="25" bestFit="1" customWidth="1"/>
    <col min="8455" max="8455" width="9.59765625" style="25" customWidth="1"/>
    <col min="8456" max="8456" width="10.86328125" style="25" bestFit="1" customWidth="1"/>
    <col min="8457" max="8457" width="9.86328125" style="25" bestFit="1" customWidth="1"/>
    <col min="8458" max="8458" width="10.86328125" style="25" bestFit="1" customWidth="1"/>
    <col min="8459" max="8459" width="9.3984375" style="25" bestFit="1" customWidth="1"/>
    <col min="8460" max="8460" width="9.86328125" style="25" bestFit="1" customWidth="1"/>
    <col min="8461" max="8704" width="9.1328125" style="25"/>
    <col min="8705" max="8705" width="7" style="25" customWidth="1"/>
    <col min="8706" max="8706" width="4.265625" style="25" bestFit="1" customWidth="1"/>
    <col min="8707" max="8707" width="24" style="25" bestFit="1" customWidth="1"/>
    <col min="8708" max="8708" width="10.86328125" style="25" bestFit="1" customWidth="1"/>
    <col min="8709" max="8709" width="11.265625" style="25" bestFit="1" customWidth="1"/>
    <col min="8710" max="8710" width="10.86328125" style="25" bestFit="1" customWidth="1"/>
    <col min="8711" max="8711" width="9.59765625" style="25" customWidth="1"/>
    <col min="8712" max="8712" width="10.86328125" style="25" bestFit="1" customWidth="1"/>
    <col min="8713" max="8713" width="9.86328125" style="25" bestFit="1" customWidth="1"/>
    <col min="8714" max="8714" width="10.86328125" style="25" bestFit="1" customWidth="1"/>
    <col min="8715" max="8715" width="9.3984375" style="25" bestFit="1" customWidth="1"/>
    <col min="8716" max="8716" width="9.86328125" style="25" bestFit="1" customWidth="1"/>
    <col min="8717" max="8960" width="9.1328125" style="25"/>
    <col min="8961" max="8961" width="7" style="25" customWidth="1"/>
    <col min="8962" max="8962" width="4.265625" style="25" bestFit="1" customWidth="1"/>
    <col min="8963" max="8963" width="24" style="25" bestFit="1" customWidth="1"/>
    <col min="8964" max="8964" width="10.86328125" style="25" bestFit="1" customWidth="1"/>
    <col min="8965" max="8965" width="11.265625" style="25" bestFit="1" customWidth="1"/>
    <col min="8966" max="8966" width="10.86328125" style="25" bestFit="1" customWidth="1"/>
    <col min="8967" max="8967" width="9.59765625" style="25" customWidth="1"/>
    <col min="8968" max="8968" width="10.86328125" style="25" bestFit="1" customWidth="1"/>
    <col min="8969" max="8969" width="9.86328125" style="25" bestFit="1" customWidth="1"/>
    <col min="8970" max="8970" width="10.86328125" style="25" bestFit="1" customWidth="1"/>
    <col min="8971" max="8971" width="9.3984375" style="25" bestFit="1" customWidth="1"/>
    <col min="8972" max="8972" width="9.86328125" style="25" bestFit="1" customWidth="1"/>
    <col min="8973" max="9216" width="9.1328125" style="25"/>
    <col min="9217" max="9217" width="7" style="25" customWidth="1"/>
    <col min="9218" max="9218" width="4.265625" style="25" bestFit="1" customWidth="1"/>
    <col min="9219" max="9219" width="24" style="25" bestFit="1" customWidth="1"/>
    <col min="9220" max="9220" width="10.86328125" style="25" bestFit="1" customWidth="1"/>
    <col min="9221" max="9221" width="11.265625" style="25" bestFit="1" customWidth="1"/>
    <col min="9222" max="9222" width="10.86328125" style="25" bestFit="1" customWidth="1"/>
    <col min="9223" max="9223" width="9.59765625" style="25" customWidth="1"/>
    <col min="9224" max="9224" width="10.86328125" style="25" bestFit="1" customWidth="1"/>
    <col min="9225" max="9225" width="9.86328125" style="25" bestFit="1" customWidth="1"/>
    <col min="9226" max="9226" width="10.86328125" style="25" bestFit="1" customWidth="1"/>
    <col min="9227" max="9227" width="9.3984375" style="25" bestFit="1" customWidth="1"/>
    <col min="9228" max="9228" width="9.86328125" style="25" bestFit="1" customWidth="1"/>
    <col min="9229" max="9472" width="9.1328125" style="25"/>
    <col min="9473" max="9473" width="7" style="25" customWidth="1"/>
    <col min="9474" max="9474" width="4.265625" style="25" bestFit="1" customWidth="1"/>
    <col min="9475" max="9475" width="24" style="25" bestFit="1" customWidth="1"/>
    <col min="9476" max="9476" width="10.86328125" style="25" bestFit="1" customWidth="1"/>
    <col min="9477" max="9477" width="11.265625" style="25" bestFit="1" customWidth="1"/>
    <col min="9478" max="9478" width="10.86328125" style="25" bestFit="1" customWidth="1"/>
    <col min="9479" max="9479" width="9.59765625" style="25" customWidth="1"/>
    <col min="9480" max="9480" width="10.86328125" style="25" bestFit="1" customWidth="1"/>
    <col min="9481" max="9481" width="9.86328125" style="25" bestFit="1" customWidth="1"/>
    <col min="9482" max="9482" width="10.86328125" style="25" bestFit="1" customWidth="1"/>
    <col min="9483" max="9483" width="9.3984375" style="25" bestFit="1" customWidth="1"/>
    <col min="9484" max="9484" width="9.86328125" style="25" bestFit="1" customWidth="1"/>
    <col min="9485" max="9728" width="9.1328125" style="25"/>
    <col min="9729" max="9729" width="7" style="25" customWidth="1"/>
    <col min="9730" max="9730" width="4.265625" style="25" bestFit="1" customWidth="1"/>
    <col min="9731" max="9731" width="24" style="25" bestFit="1" customWidth="1"/>
    <col min="9732" max="9732" width="10.86328125" style="25" bestFit="1" customWidth="1"/>
    <col min="9733" max="9733" width="11.265625" style="25" bestFit="1" customWidth="1"/>
    <col min="9734" max="9734" width="10.86328125" style="25" bestFit="1" customWidth="1"/>
    <col min="9735" max="9735" width="9.59765625" style="25" customWidth="1"/>
    <col min="9736" max="9736" width="10.86328125" style="25" bestFit="1" customWidth="1"/>
    <col min="9737" max="9737" width="9.86328125" style="25" bestFit="1" customWidth="1"/>
    <col min="9738" max="9738" width="10.86328125" style="25" bestFit="1" customWidth="1"/>
    <col min="9739" max="9739" width="9.3984375" style="25" bestFit="1" customWidth="1"/>
    <col min="9740" max="9740" width="9.86328125" style="25" bestFit="1" customWidth="1"/>
    <col min="9741" max="9984" width="9.1328125" style="25"/>
    <col min="9985" max="9985" width="7" style="25" customWidth="1"/>
    <col min="9986" max="9986" width="4.265625" style="25" bestFit="1" customWidth="1"/>
    <col min="9987" max="9987" width="24" style="25" bestFit="1" customWidth="1"/>
    <col min="9988" max="9988" width="10.86328125" style="25" bestFit="1" customWidth="1"/>
    <col min="9989" max="9989" width="11.265625" style="25" bestFit="1" customWidth="1"/>
    <col min="9990" max="9990" width="10.86328125" style="25" bestFit="1" customWidth="1"/>
    <col min="9991" max="9991" width="9.59765625" style="25" customWidth="1"/>
    <col min="9992" max="9992" width="10.86328125" style="25" bestFit="1" customWidth="1"/>
    <col min="9993" max="9993" width="9.86328125" style="25" bestFit="1" customWidth="1"/>
    <col min="9994" max="9994" width="10.86328125" style="25" bestFit="1" customWidth="1"/>
    <col min="9995" max="9995" width="9.3984375" style="25" bestFit="1" customWidth="1"/>
    <col min="9996" max="9996" width="9.86328125" style="25" bestFit="1" customWidth="1"/>
    <col min="9997" max="10240" width="9.1328125" style="25"/>
    <col min="10241" max="10241" width="7" style="25" customWidth="1"/>
    <col min="10242" max="10242" width="4.265625" style="25" bestFit="1" customWidth="1"/>
    <col min="10243" max="10243" width="24" style="25" bestFit="1" customWidth="1"/>
    <col min="10244" max="10244" width="10.86328125" style="25" bestFit="1" customWidth="1"/>
    <col min="10245" max="10245" width="11.265625" style="25" bestFit="1" customWidth="1"/>
    <col min="10246" max="10246" width="10.86328125" style="25" bestFit="1" customWidth="1"/>
    <col min="10247" max="10247" width="9.59765625" style="25" customWidth="1"/>
    <col min="10248" max="10248" width="10.86328125" style="25" bestFit="1" customWidth="1"/>
    <col min="10249" max="10249" width="9.86328125" style="25" bestFit="1" customWidth="1"/>
    <col min="10250" max="10250" width="10.86328125" style="25" bestFit="1" customWidth="1"/>
    <col min="10251" max="10251" width="9.3984375" style="25" bestFit="1" customWidth="1"/>
    <col min="10252" max="10252" width="9.86328125" style="25" bestFit="1" customWidth="1"/>
    <col min="10253" max="10496" width="9.1328125" style="25"/>
    <col min="10497" max="10497" width="7" style="25" customWidth="1"/>
    <col min="10498" max="10498" width="4.265625" style="25" bestFit="1" customWidth="1"/>
    <col min="10499" max="10499" width="24" style="25" bestFit="1" customWidth="1"/>
    <col min="10500" max="10500" width="10.86328125" style="25" bestFit="1" customWidth="1"/>
    <col min="10501" max="10501" width="11.265625" style="25" bestFit="1" customWidth="1"/>
    <col min="10502" max="10502" width="10.86328125" style="25" bestFit="1" customWidth="1"/>
    <col min="10503" max="10503" width="9.59765625" style="25" customWidth="1"/>
    <col min="10504" max="10504" width="10.86328125" style="25" bestFit="1" customWidth="1"/>
    <col min="10505" max="10505" width="9.86328125" style="25" bestFit="1" customWidth="1"/>
    <col min="10506" max="10506" width="10.86328125" style="25" bestFit="1" customWidth="1"/>
    <col min="10507" max="10507" width="9.3984375" style="25" bestFit="1" customWidth="1"/>
    <col min="10508" max="10508" width="9.86328125" style="25" bestFit="1" customWidth="1"/>
    <col min="10509" max="10752" width="9.1328125" style="25"/>
    <col min="10753" max="10753" width="7" style="25" customWidth="1"/>
    <col min="10754" max="10754" width="4.265625" style="25" bestFit="1" customWidth="1"/>
    <col min="10755" max="10755" width="24" style="25" bestFit="1" customWidth="1"/>
    <col min="10756" max="10756" width="10.86328125" style="25" bestFit="1" customWidth="1"/>
    <col min="10757" max="10757" width="11.265625" style="25" bestFit="1" customWidth="1"/>
    <col min="10758" max="10758" width="10.86328125" style="25" bestFit="1" customWidth="1"/>
    <col min="10759" max="10759" width="9.59765625" style="25" customWidth="1"/>
    <col min="10760" max="10760" width="10.86328125" style="25" bestFit="1" customWidth="1"/>
    <col min="10761" max="10761" width="9.86328125" style="25" bestFit="1" customWidth="1"/>
    <col min="10762" max="10762" width="10.86328125" style="25" bestFit="1" customWidth="1"/>
    <col min="10763" max="10763" width="9.3984375" style="25" bestFit="1" customWidth="1"/>
    <col min="10764" max="10764" width="9.86328125" style="25" bestFit="1" customWidth="1"/>
    <col min="10765" max="11008" width="9.1328125" style="25"/>
    <col min="11009" max="11009" width="7" style="25" customWidth="1"/>
    <col min="11010" max="11010" width="4.265625" style="25" bestFit="1" customWidth="1"/>
    <col min="11011" max="11011" width="24" style="25" bestFit="1" customWidth="1"/>
    <col min="11012" max="11012" width="10.86328125" style="25" bestFit="1" customWidth="1"/>
    <col min="11013" max="11013" width="11.265625" style="25" bestFit="1" customWidth="1"/>
    <col min="11014" max="11014" width="10.86328125" style="25" bestFit="1" customWidth="1"/>
    <col min="11015" max="11015" width="9.59765625" style="25" customWidth="1"/>
    <col min="11016" max="11016" width="10.86328125" style="25" bestFit="1" customWidth="1"/>
    <col min="11017" max="11017" width="9.86328125" style="25" bestFit="1" customWidth="1"/>
    <col min="11018" max="11018" width="10.86328125" style="25" bestFit="1" customWidth="1"/>
    <col min="11019" max="11019" width="9.3984375" style="25" bestFit="1" customWidth="1"/>
    <col min="11020" max="11020" width="9.86328125" style="25" bestFit="1" customWidth="1"/>
    <col min="11021" max="11264" width="9.1328125" style="25"/>
    <col min="11265" max="11265" width="7" style="25" customWidth="1"/>
    <col min="11266" max="11266" width="4.265625" style="25" bestFit="1" customWidth="1"/>
    <col min="11267" max="11267" width="24" style="25" bestFit="1" customWidth="1"/>
    <col min="11268" max="11268" width="10.86328125" style="25" bestFit="1" customWidth="1"/>
    <col min="11269" max="11269" width="11.265625" style="25" bestFit="1" customWidth="1"/>
    <col min="11270" max="11270" width="10.86328125" style="25" bestFit="1" customWidth="1"/>
    <col min="11271" max="11271" width="9.59765625" style="25" customWidth="1"/>
    <col min="11272" max="11272" width="10.86328125" style="25" bestFit="1" customWidth="1"/>
    <col min="11273" max="11273" width="9.86328125" style="25" bestFit="1" customWidth="1"/>
    <col min="11274" max="11274" width="10.86328125" style="25" bestFit="1" customWidth="1"/>
    <col min="11275" max="11275" width="9.3984375" style="25" bestFit="1" customWidth="1"/>
    <col min="11276" max="11276" width="9.86328125" style="25" bestFit="1" customWidth="1"/>
    <col min="11277" max="11520" width="9.1328125" style="25"/>
    <col min="11521" max="11521" width="7" style="25" customWidth="1"/>
    <col min="11522" max="11522" width="4.265625" style="25" bestFit="1" customWidth="1"/>
    <col min="11523" max="11523" width="24" style="25" bestFit="1" customWidth="1"/>
    <col min="11524" max="11524" width="10.86328125" style="25" bestFit="1" customWidth="1"/>
    <col min="11525" max="11525" width="11.265625" style="25" bestFit="1" customWidth="1"/>
    <col min="11526" max="11526" width="10.86328125" style="25" bestFit="1" customWidth="1"/>
    <col min="11527" max="11527" width="9.59765625" style="25" customWidth="1"/>
    <col min="11528" max="11528" width="10.86328125" style="25" bestFit="1" customWidth="1"/>
    <col min="11529" max="11529" width="9.86328125" style="25" bestFit="1" customWidth="1"/>
    <col min="11530" max="11530" width="10.86328125" style="25" bestFit="1" customWidth="1"/>
    <col min="11531" max="11531" width="9.3984375" style="25" bestFit="1" customWidth="1"/>
    <col min="11532" max="11532" width="9.86328125" style="25" bestFit="1" customWidth="1"/>
    <col min="11533" max="11776" width="9.1328125" style="25"/>
    <col min="11777" max="11777" width="7" style="25" customWidth="1"/>
    <col min="11778" max="11778" width="4.265625" style="25" bestFit="1" customWidth="1"/>
    <col min="11779" max="11779" width="24" style="25" bestFit="1" customWidth="1"/>
    <col min="11780" max="11780" width="10.86328125" style="25" bestFit="1" customWidth="1"/>
    <col min="11781" max="11781" width="11.265625" style="25" bestFit="1" customWidth="1"/>
    <col min="11782" max="11782" width="10.86328125" style="25" bestFit="1" customWidth="1"/>
    <col min="11783" max="11783" width="9.59765625" style="25" customWidth="1"/>
    <col min="11784" max="11784" width="10.86328125" style="25" bestFit="1" customWidth="1"/>
    <col min="11785" max="11785" width="9.86328125" style="25" bestFit="1" customWidth="1"/>
    <col min="11786" max="11786" width="10.86328125" style="25" bestFit="1" customWidth="1"/>
    <col min="11787" max="11787" width="9.3984375" style="25" bestFit="1" customWidth="1"/>
    <col min="11788" max="11788" width="9.86328125" style="25" bestFit="1" customWidth="1"/>
    <col min="11789" max="12032" width="9.1328125" style="25"/>
    <col min="12033" max="12033" width="7" style="25" customWidth="1"/>
    <col min="12034" max="12034" width="4.265625" style="25" bestFit="1" customWidth="1"/>
    <col min="12035" max="12035" width="24" style="25" bestFit="1" customWidth="1"/>
    <col min="12036" max="12036" width="10.86328125" style="25" bestFit="1" customWidth="1"/>
    <col min="12037" max="12037" width="11.265625" style="25" bestFit="1" customWidth="1"/>
    <col min="12038" max="12038" width="10.86328125" style="25" bestFit="1" customWidth="1"/>
    <col min="12039" max="12039" width="9.59765625" style="25" customWidth="1"/>
    <col min="12040" max="12040" width="10.86328125" style="25" bestFit="1" customWidth="1"/>
    <col min="12041" max="12041" width="9.86328125" style="25" bestFit="1" customWidth="1"/>
    <col min="12042" max="12042" width="10.86328125" style="25" bestFit="1" customWidth="1"/>
    <col min="12043" max="12043" width="9.3984375" style="25" bestFit="1" customWidth="1"/>
    <col min="12044" max="12044" width="9.86328125" style="25" bestFit="1" customWidth="1"/>
    <col min="12045" max="12288" width="9.1328125" style="25"/>
    <col min="12289" max="12289" width="7" style="25" customWidth="1"/>
    <col min="12290" max="12290" width="4.265625" style="25" bestFit="1" customWidth="1"/>
    <col min="12291" max="12291" width="24" style="25" bestFit="1" customWidth="1"/>
    <col min="12292" max="12292" width="10.86328125" style="25" bestFit="1" customWidth="1"/>
    <col min="12293" max="12293" width="11.265625" style="25" bestFit="1" customWidth="1"/>
    <col min="12294" max="12294" width="10.86328125" style="25" bestFit="1" customWidth="1"/>
    <col min="12295" max="12295" width="9.59765625" style="25" customWidth="1"/>
    <col min="12296" max="12296" width="10.86328125" style="25" bestFit="1" customWidth="1"/>
    <col min="12297" max="12297" width="9.86328125" style="25" bestFit="1" customWidth="1"/>
    <col min="12298" max="12298" width="10.86328125" style="25" bestFit="1" customWidth="1"/>
    <col min="12299" max="12299" width="9.3984375" style="25" bestFit="1" customWidth="1"/>
    <col min="12300" max="12300" width="9.86328125" style="25" bestFit="1" customWidth="1"/>
    <col min="12301" max="12544" width="9.1328125" style="25"/>
    <col min="12545" max="12545" width="7" style="25" customWidth="1"/>
    <col min="12546" max="12546" width="4.265625" style="25" bestFit="1" customWidth="1"/>
    <col min="12547" max="12547" width="24" style="25" bestFit="1" customWidth="1"/>
    <col min="12548" max="12548" width="10.86328125" style="25" bestFit="1" customWidth="1"/>
    <col min="12549" max="12549" width="11.265625" style="25" bestFit="1" customWidth="1"/>
    <col min="12550" max="12550" width="10.86328125" style="25" bestFit="1" customWidth="1"/>
    <col min="12551" max="12551" width="9.59765625" style="25" customWidth="1"/>
    <col min="12552" max="12552" width="10.86328125" style="25" bestFit="1" customWidth="1"/>
    <col min="12553" max="12553" width="9.86328125" style="25" bestFit="1" customWidth="1"/>
    <col min="12554" max="12554" width="10.86328125" style="25" bestFit="1" customWidth="1"/>
    <col min="12555" max="12555" width="9.3984375" style="25" bestFit="1" customWidth="1"/>
    <col min="12556" max="12556" width="9.86328125" style="25" bestFit="1" customWidth="1"/>
    <col min="12557" max="12800" width="9.1328125" style="25"/>
    <col min="12801" max="12801" width="7" style="25" customWidth="1"/>
    <col min="12802" max="12802" width="4.265625" style="25" bestFit="1" customWidth="1"/>
    <col min="12803" max="12803" width="24" style="25" bestFit="1" customWidth="1"/>
    <col min="12804" max="12804" width="10.86328125" style="25" bestFit="1" customWidth="1"/>
    <col min="12805" max="12805" width="11.265625" style="25" bestFit="1" customWidth="1"/>
    <col min="12806" max="12806" width="10.86328125" style="25" bestFit="1" customWidth="1"/>
    <col min="12807" max="12807" width="9.59765625" style="25" customWidth="1"/>
    <col min="12808" max="12808" width="10.86328125" style="25" bestFit="1" customWidth="1"/>
    <col min="12809" max="12809" width="9.86328125" style="25" bestFit="1" customWidth="1"/>
    <col min="12810" max="12810" width="10.86328125" style="25" bestFit="1" customWidth="1"/>
    <col min="12811" max="12811" width="9.3984375" style="25" bestFit="1" customWidth="1"/>
    <col min="12812" max="12812" width="9.86328125" style="25" bestFit="1" customWidth="1"/>
    <col min="12813" max="13056" width="9.1328125" style="25"/>
    <col min="13057" max="13057" width="7" style="25" customWidth="1"/>
    <col min="13058" max="13058" width="4.265625" style="25" bestFit="1" customWidth="1"/>
    <col min="13059" max="13059" width="24" style="25" bestFit="1" customWidth="1"/>
    <col min="13060" max="13060" width="10.86328125" style="25" bestFit="1" customWidth="1"/>
    <col min="13061" max="13061" width="11.265625" style="25" bestFit="1" customWidth="1"/>
    <col min="13062" max="13062" width="10.86328125" style="25" bestFit="1" customWidth="1"/>
    <col min="13063" max="13063" width="9.59765625" style="25" customWidth="1"/>
    <col min="13064" max="13064" width="10.86328125" style="25" bestFit="1" customWidth="1"/>
    <col min="13065" max="13065" width="9.86328125" style="25" bestFit="1" customWidth="1"/>
    <col min="13066" max="13066" width="10.86328125" style="25" bestFit="1" customWidth="1"/>
    <col min="13067" max="13067" width="9.3984375" style="25" bestFit="1" customWidth="1"/>
    <col min="13068" max="13068" width="9.86328125" style="25" bestFit="1" customWidth="1"/>
    <col min="13069" max="13312" width="9.1328125" style="25"/>
    <col min="13313" max="13313" width="7" style="25" customWidth="1"/>
    <col min="13314" max="13314" width="4.265625" style="25" bestFit="1" customWidth="1"/>
    <col min="13315" max="13315" width="24" style="25" bestFit="1" customWidth="1"/>
    <col min="13316" max="13316" width="10.86328125" style="25" bestFit="1" customWidth="1"/>
    <col min="13317" max="13317" width="11.265625" style="25" bestFit="1" customWidth="1"/>
    <col min="13318" max="13318" width="10.86328125" style="25" bestFit="1" customWidth="1"/>
    <col min="13319" max="13319" width="9.59765625" style="25" customWidth="1"/>
    <col min="13320" max="13320" width="10.86328125" style="25" bestFit="1" customWidth="1"/>
    <col min="13321" max="13321" width="9.86328125" style="25" bestFit="1" customWidth="1"/>
    <col min="13322" max="13322" width="10.86328125" style="25" bestFit="1" customWidth="1"/>
    <col min="13323" max="13323" width="9.3984375" style="25" bestFit="1" customWidth="1"/>
    <col min="13324" max="13324" width="9.86328125" style="25" bestFit="1" customWidth="1"/>
    <col min="13325" max="13568" width="9.1328125" style="25"/>
    <col min="13569" max="13569" width="7" style="25" customWidth="1"/>
    <col min="13570" max="13570" width="4.265625" style="25" bestFit="1" customWidth="1"/>
    <col min="13571" max="13571" width="24" style="25" bestFit="1" customWidth="1"/>
    <col min="13572" max="13572" width="10.86328125" style="25" bestFit="1" customWidth="1"/>
    <col min="13573" max="13573" width="11.265625" style="25" bestFit="1" customWidth="1"/>
    <col min="13574" max="13574" width="10.86328125" style="25" bestFit="1" customWidth="1"/>
    <col min="13575" max="13575" width="9.59765625" style="25" customWidth="1"/>
    <col min="13576" max="13576" width="10.86328125" style="25" bestFit="1" customWidth="1"/>
    <col min="13577" max="13577" width="9.86328125" style="25" bestFit="1" customWidth="1"/>
    <col min="13578" max="13578" width="10.86328125" style="25" bestFit="1" customWidth="1"/>
    <col min="13579" max="13579" width="9.3984375" style="25" bestFit="1" customWidth="1"/>
    <col min="13580" max="13580" width="9.86328125" style="25" bestFit="1" customWidth="1"/>
    <col min="13581" max="13824" width="9.1328125" style="25"/>
    <col min="13825" max="13825" width="7" style="25" customWidth="1"/>
    <col min="13826" max="13826" width="4.265625" style="25" bestFit="1" customWidth="1"/>
    <col min="13827" max="13827" width="24" style="25" bestFit="1" customWidth="1"/>
    <col min="13828" max="13828" width="10.86328125" style="25" bestFit="1" customWidth="1"/>
    <col min="13829" max="13829" width="11.265625" style="25" bestFit="1" customWidth="1"/>
    <col min="13830" max="13830" width="10.86328125" style="25" bestFit="1" customWidth="1"/>
    <col min="13831" max="13831" width="9.59765625" style="25" customWidth="1"/>
    <col min="13832" max="13832" width="10.86328125" style="25" bestFit="1" customWidth="1"/>
    <col min="13833" max="13833" width="9.86328125" style="25" bestFit="1" customWidth="1"/>
    <col min="13834" max="13834" width="10.86328125" style="25" bestFit="1" customWidth="1"/>
    <col min="13835" max="13835" width="9.3984375" style="25" bestFit="1" customWidth="1"/>
    <col min="13836" max="13836" width="9.86328125" style="25" bestFit="1" customWidth="1"/>
    <col min="13837" max="14080" width="9.1328125" style="25"/>
    <col min="14081" max="14081" width="7" style="25" customWidth="1"/>
    <col min="14082" max="14082" width="4.265625" style="25" bestFit="1" customWidth="1"/>
    <col min="14083" max="14083" width="24" style="25" bestFit="1" customWidth="1"/>
    <col min="14084" max="14084" width="10.86328125" style="25" bestFit="1" customWidth="1"/>
    <col min="14085" max="14085" width="11.265625" style="25" bestFit="1" customWidth="1"/>
    <col min="14086" max="14086" width="10.86328125" style="25" bestFit="1" customWidth="1"/>
    <col min="14087" max="14087" width="9.59765625" style="25" customWidth="1"/>
    <col min="14088" max="14088" width="10.86328125" style="25" bestFit="1" customWidth="1"/>
    <col min="14089" max="14089" width="9.86328125" style="25" bestFit="1" customWidth="1"/>
    <col min="14090" max="14090" width="10.86328125" style="25" bestFit="1" customWidth="1"/>
    <col min="14091" max="14091" width="9.3984375" style="25" bestFit="1" customWidth="1"/>
    <col min="14092" max="14092" width="9.86328125" style="25" bestFit="1" customWidth="1"/>
    <col min="14093" max="14336" width="9.1328125" style="25"/>
    <col min="14337" max="14337" width="7" style="25" customWidth="1"/>
    <col min="14338" max="14338" width="4.265625" style="25" bestFit="1" customWidth="1"/>
    <col min="14339" max="14339" width="24" style="25" bestFit="1" customWidth="1"/>
    <col min="14340" max="14340" width="10.86328125" style="25" bestFit="1" customWidth="1"/>
    <col min="14341" max="14341" width="11.265625" style="25" bestFit="1" customWidth="1"/>
    <col min="14342" max="14342" width="10.86328125" style="25" bestFit="1" customWidth="1"/>
    <col min="14343" max="14343" width="9.59765625" style="25" customWidth="1"/>
    <col min="14344" max="14344" width="10.86328125" style="25" bestFit="1" customWidth="1"/>
    <col min="14345" max="14345" width="9.86328125" style="25" bestFit="1" customWidth="1"/>
    <col min="14346" max="14346" width="10.86328125" style="25" bestFit="1" customWidth="1"/>
    <col min="14347" max="14347" width="9.3984375" style="25" bestFit="1" customWidth="1"/>
    <col min="14348" max="14348" width="9.86328125" style="25" bestFit="1" customWidth="1"/>
    <col min="14349" max="14592" width="9.1328125" style="25"/>
    <col min="14593" max="14593" width="7" style="25" customWidth="1"/>
    <col min="14594" max="14594" width="4.265625" style="25" bestFit="1" customWidth="1"/>
    <col min="14595" max="14595" width="24" style="25" bestFit="1" customWidth="1"/>
    <col min="14596" max="14596" width="10.86328125" style="25" bestFit="1" customWidth="1"/>
    <col min="14597" max="14597" width="11.265625" style="25" bestFit="1" customWidth="1"/>
    <col min="14598" max="14598" width="10.86328125" style="25" bestFit="1" customWidth="1"/>
    <col min="14599" max="14599" width="9.59765625" style="25" customWidth="1"/>
    <col min="14600" max="14600" width="10.86328125" style="25" bestFit="1" customWidth="1"/>
    <col min="14601" max="14601" width="9.86328125" style="25" bestFit="1" customWidth="1"/>
    <col min="14602" max="14602" width="10.86328125" style="25" bestFit="1" customWidth="1"/>
    <col min="14603" max="14603" width="9.3984375" style="25" bestFit="1" customWidth="1"/>
    <col min="14604" max="14604" width="9.86328125" style="25" bestFit="1" customWidth="1"/>
    <col min="14605" max="14848" width="9.1328125" style="25"/>
    <col min="14849" max="14849" width="7" style="25" customWidth="1"/>
    <col min="14850" max="14850" width="4.265625" style="25" bestFit="1" customWidth="1"/>
    <col min="14851" max="14851" width="24" style="25" bestFit="1" customWidth="1"/>
    <col min="14852" max="14852" width="10.86328125" style="25" bestFit="1" customWidth="1"/>
    <col min="14853" max="14853" width="11.265625" style="25" bestFit="1" customWidth="1"/>
    <col min="14854" max="14854" width="10.86328125" style="25" bestFit="1" customWidth="1"/>
    <col min="14855" max="14855" width="9.59765625" style="25" customWidth="1"/>
    <col min="14856" max="14856" width="10.86328125" style="25" bestFit="1" customWidth="1"/>
    <col min="14857" max="14857" width="9.86328125" style="25" bestFit="1" customWidth="1"/>
    <col min="14858" max="14858" width="10.86328125" style="25" bestFit="1" customWidth="1"/>
    <col min="14859" max="14859" width="9.3984375" style="25" bestFit="1" customWidth="1"/>
    <col min="14860" max="14860" width="9.86328125" style="25" bestFit="1" customWidth="1"/>
    <col min="14861" max="15104" width="9.1328125" style="25"/>
    <col min="15105" max="15105" width="7" style="25" customWidth="1"/>
    <col min="15106" max="15106" width="4.265625" style="25" bestFit="1" customWidth="1"/>
    <col min="15107" max="15107" width="24" style="25" bestFit="1" customWidth="1"/>
    <col min="15108" max="15108" width="10.86328125" style="25" bestFit="1" customWidth="1"/>
    <col min="15109" max="15109" width="11.265625" style="25" bestFit="1" customWidth="1"/>
    <col min="15110" max="15110" width="10.86328125" style="25" bestFit="1" customWidth="1"/>
    <col min="15111" max="15111" width="9.59765625" style="25" customWidth="1"/>
    <col min="15112" max="15112" width="10.86328125" style="25" bestFit="1" customWidth="1"/>
    <col min="15113" max="15113" width="9.86328125" style="25" bestFit="1" customWidth="1"/>
    <col min="15114" max="15114" width="10.86328125" style="25" bestFit="1" customWidth="1"/>
    <col min="15115" max="15115" width="9.3984375" style="25" bestFit="1" customWidth="1"/>
    <col min="15116" max="15116" width="9.86328125" style="25" bestFit="1" customWidth="1"/>
    <col min="15117" max="15360" width="9.1328125" style="25"/>
    <col min="15361" max="15361" width="7" style="25" customWidth="1"/>
    <col min="15362" max="15362" width="4.265625" style="25" bestFit="1" customWidth="1"/>
    <col min="15363" max="15363" width="24" style="25" bestFit="1" customWidth="1"/>
    <col min="15364" max="15364" width="10.86328125" style="25" bestFit="1" customWidth="1"/>
    <col min="15365" max="15365" width="11.265625" style="25" bestFit="1" customWidth="1"/>
    <col min="15366" max="15366" width="10.86328125" style="25" bestFit="1" customWidth="1"/>
    <col min="15367" max="15367" width="9.59765625" style="25" customWidth="1"/>
    <col min="15368" max="15368" width="10.86328125" style="25" bestFit="1" customWidth="1"/>
    <col min="15369" max="15369" width="9.86328125" style="25" bestFit="1" customWidth="1"/>
    <col min="15370" max="15370" width="10.86328125" style="25" bestFit="1" customWidth="1"/>
    <col min="15371" max="15371" width="9.3984375" style="25" bestFit="1" customWidth="1"/>
    <col min="15372" max="15372" width="9.86328125" style="25" bestFit="1" customWidth="1"/>
    <col min="15373" max="15616" width="9.1328125" style="25"/>
    <col min="15617" max="15617" width="7" style="25" customWidth="1"/>
    <col min="15618" max="15618" width="4.265625" style="25" bestFit="1" customWidth="1"/>
    <col min="15619" max="15619" width="24" style="25" bestFit="1" customWidth="1"/>
    <col min="15620" max="15620" width="10.86328125" style="25" bestFit="1" customWidth="1"/>
    <col min="15621" max="15621" width="11.265625" style="25" bestFit="1" customWidth="1"/>
    <col min="15622" max="15622" width="10.86328125" style="25" bestFit="1" customWidth="1"/>
    <col min="15623" max="15623" width="9.59765625" style="25" customWidth="1"/>
    <col min="15624" max="15624" width="10.86328125" style="25" bestFit="1" customWidth="1"/>
    <col min="15625" max="15625" width="9.86328125" style="25" bestFit="1" customWidth="1"/>
    <col min="15626" max="15626" width="10.86328125" style="25" bestFit="1" customWidth="1"/>
    <col min="15627" max="15627" width="9.3984375" style="25" bestFit="1" customWidth="1"/>
    <col min="15628" max="15628" width="9.86328125" style="25" bestFit="1" customWidth="1"/>
    <col min="15629" max="15872" width="9.1328125" style="25"/>
    <col min="15873" max="15873" width="7" style="25" customWidth="1"/>
    <col min="15874" max="15874" width="4.265625" style="25" bestFit="1" customWidth="1"/>
    <col min="15875" max="15875" width="24" style="25" bestFit="1" customWidth="1"/>
    <col min="15876" max="15876" width="10.86328125" style="25" bestFit="1" customWidth="1"/>
    <col min="15877" max="15877" width="11.265625" style="25" bestFit="1" customWidth="1"/>
    <col min="15878" max="15878" width="10.86328125" style="25" bestFit="1" customWidth="1"/>
    <col min="15879" max="15879" width="9.59765625" style="25" customWidth="1"/>
    <col min="15880" max="15880" width="10.86328125" style="25" bestFit="1" customWidth="1"/>
    <col min="15881" max="15881" width="9.86328125" style="25" bestFit="1" customWidth="1"/>
    <col min="15882" max="15882" width="10.86328125" style="25" bestFit="1" customWidth="1"/>
    <col min="15883" max="15883" width="9.3984375" style="25" bestFit="1" customWidth="1"/>
    <col min="15884" max="15884" width="9.86328125" style="25" bestFit="1" customWidth="1"/>
    <col min="15885" max="16128" width="9.1328125" style="25"/>
    <col min="16129" max="16129" width="7" style="25" customWidth="1"/>
    <col min="16130" max="16130" width="4.265625" style="25" bestFit="1" customWidth="1"/>
    <col min="16131" max="16131" width="24" style="25" bestFit="1" customWidth="1"/>
    <col min="16132" max="16132" width="10.86328125" style="25" bestFit="1" customWidth="1"/>
    <col min="16133" max="16133" width="11.265625" style="25" bestFit="1" customWidth="1"/>
    <col min="16134" max="16134" width="10.86328125" style="25" bestFit="1" customWidth="1"/>
    <col min="16135" max="16135" width="9.59765625" style="25" customWidth="1"/>
    <col min="16136" max="16136" width="10.86328125" style="25" bestFit="1" customWidth="1"/>
    <col min="16137" max="16137" width="9.86328125" style="25" bestFit="1" customWidth="1"/>
    <col min="16138" max="16138" width="10.86328125" style="25" bestFit="1" customWidth="1"/>
    <col min="16139" max="16139" width="9.3984375" style="25" bestFit="1" customWidth="1"/>
    <col min="16140" max="16140" width="9.86328125" style="25" bestFit="1" customWidth="1"/>
    <col min="16141" max="16384" width="9.1328125" style="25"/>
  </cols>
  <sheetData>
    <row r="2" spans="2:11" ht="15.75" x14ac:dyDescent="0.5">
      <c r="B2" s="24"/>
      <c r="C2" s="24"/>
      <c r="D2" s="24"/>
      <c r="E2" s="24"/>
      <c r="F2" s="24"/>
      <c r="G2" s="24"/>
    </row>
    <row r="3" spans="2:11" ht="15.75" x14ac:dyDescent="0.5">
      <c r="B3" s="24"/>
      <c r="C3" s="24"/>
      <c r="D3" s="24"/>
      <c r="E3" s="24"/>
      <c r="F3" s="24"/>
      <c r="G3" s="24"/>
    </row>
    <row r="4" spans="2:11" ht="15.75" x14ac:dyDescent="0.5">
      <c r="B4" s="24"/>
      <c r="C4" s="24"/>
      <c r="D4" s="24"/>
      <c r="E4" s="24"/>
      <c r="F4" s="24"/>
      <c r="G4" s="24"/>
    </row>
    <row r="5" spans="2:11" ht="15.75" x14ac:dyDescent="0.5">
      <c r="B5" s="2" t="s">
        <v>0</v>
      </c>
      <c r="C5" s="2"/>
      <c r="D5" s="24"/>
      <c r="E5" s="24"/>
      <c r="F5" s="24"/>
      <c r="G5" s="24"/>
    </row>
    <row r="6" spans="2:11" ht="15.75" x14ac:dyDescent="0.5">
      <c r="B6" s="2" t="s">
        <v>1</v>
      </c>
      <c r="C6" s="24"/>
      <c r="D6" s="24"/>
      <c r="E6" s="24"/>
      <c r="F6" s="24"/>
      <c r="G6" s="24"/>
    </row>
    <row r="7" spans="2:11" ht="15.75" x14ac:dyDescent="0.5">
      <c r="B7" s="2"/>
      <c r="C7" s="24"/>
      <c r="D7" s="24"/>
      <c r="E7" s="24"/>
      <c r="F7" s="24"/>
      <c r="G7" s="24"/>
    </row>
    <row r="8" spans="2:11" ht="18" x14ac:dyDescent="0.55000000000000004">
      <c r="B8" s="4" t="s">
        <v>33</v>
      </c>
      <c r="C8" s="24"/>
      <c r="D8" s="24"/>
      <c r="E8" s="6"/>
      <c r="F8" s="24"/>
      <c r="G8" s="26" t="s">
        <v>3</v>
      </c>
    </row>
    <row r="9" spans="2:11" ht="15.75" x14ac:dyDescent="0.5">
      <c r="B9" s="5" t="s">
        <v>4</v>
      </c>
      <c r="C9" s="24"/>
      <c r="D9" s="24"/>
      <c r="E9" s="24"/>
      <c r="F9" s="24"/>
      <c r="G9" s="24"/>
    </row>
    <row r="10" spans="2:11" ht="18" x14ac:dyDescent="0.55000000000000004">
      <c r="B10" s="4" t="s">
        <v>29</v>
      </c>
      <c r="C10" s="24"/>
      <c r="D10" s="24"/>
      <c r="E10" s="24"/>
      <c r="F10" s="24"/>
      <c r="G10" s="24"/>
    </row>
    <row r="11" spans="2:11" ht="15.75" x14ac:dyDescent="0.5">
      <c r="B11" s="5"/>
      <c r="C11" s="24"/>
      <c r="D11" s="24"/>
      <c r="E11" s="24"/>
      <c r="F11" s="24"/>
      <c r="G11" s="24"/>
    </row>
    <row r="12" spans="2:11" ht="18" x14ac:dyDescent="0.55000000000000004">
      <c r="B12" s="27" t="s">
        <v>34</v>
      </c>
      <c r="C12" s="24"/>
      <c r="D12" s="24"/>
      <c r="E12" s="24"/>
      <c r="F12" s="24"/>
      <c r="G12" s="24"/>
    </row>
    <row r="13" spans="2:11" ht="15.75" x14ac:dyDescent="0.5">
      <c r="B13" s="28" t="s">
        <v>7</v>
      </c>
      <c r="C13" s="24"/>
      <c r="D13" s="24"/>
      <c r="E13" s="24"/>
      <c r="F13" s="24"/>
      <c r="G13" s="24"/>
    </row>
    <row r="14" spans="2:11" ht="18" x14ac:dyDescent="0.55000000000000004">
      <c r="B14" s="29" t="s">
        <v>31</v>
      </c>
      <c r="C14" s="24"/>
      <c r="D14" s="24"/>
      <c r="E14" s="24"/>
      <c r="F14" s="24"/>
      <c r="G14" s="24"/>
    </row>
    <row r="15" spans="2:11" ht="18" x14ac:dyDescent="0.55000000000000004">
      <c r="B15" s="30"/>
      <c r="C15" s="24"/>
      <c r="D15" s="24"/>
      <c r="E15" s="24"/>
      <c r="F15" s="24"/>
      <c r="G15" s="24"/>
    </row>
    <row r="16" spans="2:11" ht="15.75" customHeight="1" x14ac:dyDescent="0.5">
      <c r="B16" s="480" t="s">
        <v>35</v>
      </c>
      <c r="C16" s="481"/>
      <c r="D16" s="481"/>
      <c r="E16" s="481"/>
      <c r="F16" s="481"/>
      <c r="G16" s="481"/>
      <c r="H16" s="481"/>
      <c r="I16" s="481"/>
      <c r="J16" s="481"/>
      <c r="K16" s="482"/>
    </row>
    <row r="17" spans="2:13" ht="15.75" customHeight="1" x14ac:dyDescent="0.5">
      <c r="B17" s="483" t="s">
        <v>36</v>
      </c>
      <c r="C17" s="484"/>
      <c r="D17" s="484"/>
      <c r="E17" s="484"/>
      <c r="F17" s="484"/>
      <c r="G17" s="484"/>
      <c r="H17" s="484"/>
      <c r="I17" s="484"/>
      <c r="J17" s="484"/>
      <c r="K17" s="485"/>
    </row>
    <row r="18" spans="2:13" ht="17.25" customHeight="1" x14ac:dyDescent="0.4">
      <c r="B18" s="31"/>
      <c r="C18" s="32"/>
      <c r="D18" s="486">
        <v>2017</v>
      </c>
      <c r="E18" s="486"/>
      <c r="F18" s="486"/>
      <c r="G18" s="487"/>
      <c r="H18" s="488">
        <v>2016</v>
      </c>
      <c r="I18" s="486"/>
      <c r="J18" s="486"/>
      <c r="K18" s="487"/>
    </row>
    <row r="19" spans="2:13" ht="12.75" customHeight="1" x14ac:dyDescent="0.4">
      <c r="B19" s="489" t="s">
        <v>37</v>
      </c>
      <c r="C19" s="491" t="s">
        <v>38</v>
      </c>
      <c r="D19" s="33" t="s">
        <v>39</v>
      </c>
      <c r="E19" s="34" t="s">
        <v>40</v>
      </c>
      <c r="F19" s="34" t="s">
        <v>32</v>
      </c>
      <c r="G19" s="493" t="s">
        <v>41</v>
      </c>
      <c r="H19" s="33" t="s">
        <v>39</v>
      </c>
      <c r="I19" s="34" t="s">
        <v>40</v>
      </c>
      <c r="J19" s="34" t="s">
        <v>32</v>
      </c>
      <c r="K19" s="493" t="s">
        <v>41</v>
      </c>
    </row>
    <row r="20" spans="2:13" ht="29.25" customHeight="1" x14ac:dyDescent="0.4">
      <c r="B20" s="490"/>
      <c r="C20" s="492"/>
      <c r="D20" s="495" t="s">
        <v>42</v>
      </c>
      <c r="E20" s="496"/>
      <c r="F20" s="497"/>
      <c r="G20" s="494"/>
      <c r="H20" s="498" t="s">
        <v>42</v>
      </c>
      <c r="I20" s="497"/>
      <c r="J20" s="497"/>
      <c r="K20" s="494"/>
    </row>
    <row r="21" spans="2:13" ht="14.25" x14ac:dyDescent="0.45">
      <c r="B21" s="35">
        <v>1</v>
      </c>
      <c r="C21" s="36" t="s">
        <v>43</v>
      </c>
      <c r="D21" s="37">
        <v>374.38330000000002</v>
      </c>
      <c r="E21" s="38">
        <v>102.20871999999997</v>
      </c>
      <c r="F21" s="39">
        <f>D21+E21</f>
        <v>476.59201999999999</v>
      </c>
      <c r="G21" s="40">
        <f>F21/$F$34*100</f>
        <v>9.8485101301199154E-2</v>
      </c>
      <c r="H21" s="39">
        <v>31309.726429999999</v>
      </c>
      <c r="I21" s="41">
        <v>275.31121000000087</v>
      </c>
      <c r="J21" s="39">
        <f>I21+H21</f>
        <v>31585.037639999999</v>
      </c>
      <c r="K21" s="42">
        <f t="shared" ref="K21:K30" si="0">J21/$J$34*100</f>
        <v>7.1204547769344444</v>
      </c>
      <c r="L21" s="43"/>
      <c r="M21" s="43"/>
    </row>
    <row r="22" spans="2:13" ht="14.25" x14ac:dyDescent="0.45">
      <c r="B22" s="35">
        <v>2</v>
      </c>
      <c r="C22" s="36" t="s">
        <v>16</v>
      </c>
      <c r="D22" s="37">
        <v>12454.436078684934</v>
      </c>
      <c r="E22" s="38">
        <v>7917.6341497260255</v>
      </c>
      <c r="F22" s="37">
        <f t="shared" ref="F22:F29" si="1">D22+E22</f>
        <v>20372.070228410957</v>
      </c>
      <c r="G22" s="40">
        <f>F22/$F$34*100</f>
        <v>4.2097754808403973</v>
      </c>
      <c r="H22" s="37">
        <v>12051.325616630127</v>
      </c>
      <c r="I22" s="44">
        <v>5870.8605219999981</v>
      </c>
      <c r="J22" s="37">
        <f t="shared" ref="J22:J31" si="2">I22+H22</f>
        <v>17922.186138630124</v>
      </c>
      <c r="K22" s="42">
        <f t="shared" si="0"/>
        <v>4.0403344570437927</v>
      </c>
      <c r="L22" s="43"/>
      <c r="M22" s="43"/>
    </row>
    <row r="23" spans="2:13" ht="14.25" x14ac:dyDescent="0.45">
      <c r="B23" s="35">
        <v>3</v>
      </c>
      <c r="C23" s="36" t="s">
        <v>44</v>
      </c>
      <c r="D23" s="37">
        <v>8156.1819299999997</v>
      </c>
      <c r="E23" s="38">
        <v>0</v>
      </c>
      <c r="F23" s="37">
        <f t="shared" si="1"/>
        <v>8156.1819299999997</v>
      </c>
      <c r="G23" s="40">
        <f t="shared" ref="G23:G31" si="3">F23/$F$34*100</f>
        <v>1.6854298223605588</v>
      </c>
      <c r="H23" s="37">
        <v>7044.7221300000001</v>
      </c>
      <c r="I23" s="44">
        <v>0</v>
      </c>
      <c r="J23" s="37">
        <f t="shared" si="2"/>
        <v>7044.7221300000001</v>
      </c>
      <c r="K23" s="42">
        <f t="shared" si="0"/>
        <v>1.5881451817302408</v>
      </c>
      <c r="L23" s="43"/>
      <c r="M23" s="43"/>
    </row>
    <row r="24" spans="2:13" ht="14.25" x14ac:dyDescent="0.45">
      <c r="B24" s="35">
        <v>4</v>
      </c>
      <c r="C24" s="36" t="s">
        <v>18</v>
      </c>
      <c r="D24" s="37">
        <v>86931.337370000008</v>
      </c>
      <c r="E24" s="38">
        <v>19504.449590000004</v>
      </c>
      <c r="F24" s="37">
        <f t="shared" si="1"/>
        <v>106435.78696000001</v>
      </c>
      <c r="G24" s="40">
        <f t="shared" si="3"/>
        <v>21.994365874670862</v>
      </c>
      <c r="H24" s="37">
        <v>82842.550689999989</v>
      </c>
      <c r="I24" s="44">
        <v>15260.973689999997</v>
      </c>
      <c r="J24" s="37">
        <f t="shared" si="2"/>
        <v>98103.524379999988</v>
      </c>
      <c r="K24" s="42">
        <f t="shared" si="0"/>
        <v>22.116222141873489</v>
      </c>
      <c r="L24" s="43"/>
      <c r="M24" s="43"/>
    </row>
    <row r="25" spans="2:13" ht="14.25" x14ac:dyDescent="0.45">
      <c r="B25" s="35">
        <v>5</v>
      </c>
      <c r="C25" s="36" t="s">
        <v>45</v>
      </c>
      <c r="D25" s="37">
        <v>11343.80049</v>
      </c>
      <c r="E25" s="38">
        <v>411.61715000000038</v>
      </c>
      <c r="F25" s="37">
        <f t="shared" si="1"/>
        <v>11755.41764</v>
      </c>
      <c r="G25" s="40">
        <f t="shared" si="3"/>
        <v>2.4291919472619443</v>
      </c>
      <c r="H25" s="37">
        <v>10700.146739999998</v>
      </c>
      <c r="I25" s="44">
        <v>403.89862000000102</v>
      </c>
      <c r="J25" s="37">
        <f t="shared" si="2"/>
        <v>11104.04536</v>
      </c>
      <c r="K25" s="42">
        <f t="shared" si="0"/>
        <v>2.50326922918648</v>
      </c>
      <c r="L25" s="43"/>
      <c r="M25" s="43"/>
    </row>
    <row r="26" spans="2:13" ht="14.25" x14ac:dyDescent="0.45">
      <c r="B26" s="35">
        <v>6</v>
      </c>
      <c r="C26" s="36" t="s">
        <v>20</v>
      </c>
      <c r="D26" s="37">
        <v>82776.37</v>
      </c>
      <c r="E26" s="38">
        <v>12562.807000000001</v>
      </c>
      <c r="F26" s="37">
        <f t="shared" si="1"/>
        <v>95339.176999999996</v>
      </c>
      <c r="G26" s="40">
        <f t="shared" si="3"/>
        <v>19.7013128856374</v>
      </c>
      <c r="H26" s="37">
        <v>79499.835000000006</v>
      </c>
      <c r="I26" s="44">
        <v>13542.42</v>
      </c>
      <c r="J26" s="37">
        <f t="shared" si="2"/>
        <v>93042.255000000005</v>
      </c>
      <c r="K26" s="42">
        <f t="shared" si="0"/>
        <v>20.975221768692588</v>
      </c>
      <c r="L26" s="43"/>
      <c r="M26" s="43"/>
    </row>
    <row r="27" spans="2:13" ht="14.25" x14ac:dyDescent="0.45">
      <c r="B27" s="35">
        <v>7</v>
      </c>
      <c r="C27" s="36" t="s">
        <v>46</v>
      </c>
      <c r="D27" s="37">
        <v>22290.023980000002</v>
      </c>
      <c r="E27" s="38">
        <v>20593.815259999996</v>
      </c>
      <c r="F27" s="37">
        <f t="shared" si="1"/>
        <v>42883.839240000001</v>
      </c>
      <c r="G27" s="40">
        <f t="shared" si="3"/>
        <v>8.8617078643820761</v>
      </c>
      <c r="H27" s="37">
        <v>21807.935849999998</v>
      </c>
      <c r="I27" s="44">
        <v>18388.52001</v>
      </c>
      <c r="J27" s="37">
        <f t="shared" si="2"/>
        <v>40196.455860000002</v>
      </c>
      <c r="K27" s="42">
        <f t="shared" si="0"/>
        <v>9.0617921500178884</v>
      </c>
      <c r="L27" s="43"/>
      <c r="M27" s="43"/>
    </row>
    <row r="28" spans="2:13" ht="14.25" x14ac:dyDescent="0.45">
      <c r="B28" s="35">
        <v>8</v>
      </c>
      <c r="C28" s="36" t="s">
        <v>47</v>
      </c>
      <c r="D28" s="37">
        <v>514.97799999999995</v>
      </c>
      <c r="E28" s="38">
        <v>1020.222</v>
      </c>
      <c r="F28" s="37">
        <f t="shared" si="1"/>
        <v>1535.1999999999998</v>
      </c>
      <c r="G28" s="40">
        <f t="shared" si="3"/>
        <v>0.31724057720815574</v>
      </c>
      <c r="H28" s="37">
        <v>571.85599999999999</v>
      </c>
      <c r="I28" s="44">
        <v>1056.4090000000001</v>
      </c>
      <c r="J28" s="37">
        <f t="shared" si="2"/>
        <v>1628.2650000000001</v>
      </c>
      <c r="K28" s="42">
        <f t="shared" si="0"/>
        <v>0.36707213806458405</v>
      </c>
      <c r="L28" s="43"/>
      <c r="M28" s="43"/>
    </row>
    <row r="29" spans="2:13" ht="14.25" x14ac:dyDescent="0.45">
      <c r="B29" s="35">
        <v>9</v>
      </c>
      <c r="C29" s="36" t="s">
        <v>48</v>
      </c>
      <c r="D29" s="37">
        <v>26673.02582519361</v>
      </c>
      <c r="E29" s="38">
        <v>1531.5918900000006</v>
      </c>
      <c r="F29" s="37">
        <f t="shared" si="1"/>
        <v>28204.61771519361</v>
      </c>
      <c r="G29" s="40">
        <f t="shared" si="3"/>
        <v>5.8283280379777214</v>
      </c>
      <c r="H29" s="37">
        <v>24001.011764806397</v>
      </c>
      <c r="I29" s="44">
        <v>1619.6833299999983</v>
      </c>
      <c r="J29" s="37">
        <f t="shared" si="2"/>
        <v>25620.695094806397</v>
      </c>
      <c r="K29" s="42">
        <f t="shared" si="0"/>
        <v>5.7758677654751427</v>
      </c>
      <c r="L29" s="43"/>
      <c r="M29" s="43"/>
    </row>
    <row r="30" spans="2:13" ht="14.25" x14ac:dyDescent="0.45">
      <c r="B30" s="35">
        <v>10</v>
      </c>
      <c r="C30" s="36" t="s">
        <v>24</v>
      </c>
      <c r="D30" s="37">
        <v>83278.018590000007</v>
      </c>
      <c r="E30" s="38">
        <v>41658.363050000014</v>
      </c>
      <c r="F30" s="37">
        <f>D30+E30</f>
        <v>124936.38164000002</v>
      </c>
      <c r="G30" s="40">
        <f t="shared" si="3"/>
        <v>25.817411298705085</v>
      </c>
      <c r="H30" s="37">
        <v>46334.465220000013</v>
      </c>
      <c r="I30" s="44">
        <v>36323.597880000008</v>
      </c>
      <c r="J30" s="37">
        <f t="shared" si="2"/>
        <v>82658.063100000028</v>
      </c>
      <c r="K30" s="42">
        <f t="shared" si="0"/>
        <v>18.634234568939519</v>
      </c>
      <c r="L30" s="43"/>
    </row>
    <row r="31" spans="2:13" ht="14.25" x14ac:dyDescent="0.45">
      <c r="B31" s="35">
        <v>11</v>
      </c>
      <c r="C31" s="36" t="s">
        <v>25</v>
      </c>
      <c r="D31" s="37">
        <v>13585</v>
      </c>
      <c r="E31" s="38">
        <v>0</v>
      </c>
      <c r="F31" s="37">
        <f>D31+E31</f>
        <v>13585</v>
      </c>
      <c r="G31" s="40">
        <f t="shared" si="3"/>
        <v>2.8072650087107847</v>
      </c>
      <c r="H31" s="45">
        <v>7130</v>
      </c>
      <c r="I31" s="46">
        <v>0</v>
      </c>
      <c r="J31" s="45">
        <f t="shared" si="2"/>
        <v>7130</v>
      </c>
      <c r="K31" s="42">
        <f>J31/$J$34*100</f>
        <v>1.60737001925392</v>
      </c>
      <c r="L31" s="43"/>
    </row>
    <row r="32" spans="2:13" ht="14.25" x14ac:dyDescent="0.45">
      <c r="B32" s="35"/>
      <c r="C32" s="47" t="s">
        <v>49</v>
      </c>
      <c r="D32" s="48">
        <f>SUM(D21:D31)</f>
        <v>348377.55556387856</v>
      </c>
      <c r="E32" s="48">
        <f>SUM(E21:E31)</f>
        <v>105302.70880972606</v>
      </c>
      <c r="F32" s="48">
        <f>D32+E32</f>
        <v>453680.26437360462</v>
      </c>
      <c r="G32" s="49">
        <f>SUM(G21:G31)</f>
        <v>93.750513899056173</v>
      </c>
      <c r="H32" s="45">
        <f>SUM(H21:H31)</f>
        <v>323293.57544143649</v>
      </c>
      <c r="I32" s="48">
        <f>SUM(I21:I31)</f>
        <v>92741.674262</v>
      </c>
      <c r="J32" s="48">
        <f>I32+H32</f>
        <v>416035.24970343651</v>
      </c>
      <c r="K32" s="49">
        <f>SUM(K21:K31)</f>
        <v>93.789984197212092</v>
      </c>
      <c r="L32" s="50"/>
      <c r="M32" s="43"/>
    </row>
    <row r="33" spans="2:12" ht="14.25" x14ac:dyDescent="0.45">
      <c r="B33" s="51"/>
      <c r="C33" s="47" t="s">
        <v>50</v>
      </c>
      <c r="D33" s="52" t="s">
        <v>51</v>
      </c>
      <c r="E33" s="48">
        <v>30242.698290999979</v>
      </c>
      <c r="F33" s="48">
        <f>E33</f>
        <v>30242.698290999979</v>
      </c>
      <c r="G33" s="49">
        <f>F33/$F$34*100</f>
        <v>6.2494861009438125</v>
      </c>
      <c r="H33" s="52"/>
      <c r="I33" s="48">
        <v>27546.496540000022</v>
      </c>
      <c r="J33" s="48">
        <f>I33</f>
        <v>27546.496540000022</v>
      </c>
      <c r="K33" s="49">
        <f>J33/J34*100</f>
        <v>6.2100158027879209</v>
      </c>
      <c r="L33" s="43"/>
    </row>
    <row r="34" spans="2:12" ht="14.25" x14ac:dyDescent="0.45">
      <c r="B34" s="53"/>
      <c r="C34" s="54" t="s">
        <v>52</v>
      </c>
      <c r="D34" s="55">
        <f>D32</f>
        <v>348377.55556387856</v>
      </c>
      <c r="E34" s="55">
        <f>E32+E33</f>
        <v>135545.40710072604</v>
      </c>
      <c r="F34" s="55">
        <f>D34+E34</f>
        <v>483922.96266460459</v>
      </c>
      <c r="G34" s="56">
        <f>SUM(G32:G33)</f>
        <v>99.999999999999986</v>
      </c>
      <c r="H34" s="55">
        <f>H32</f>
        <v>323293.57544143649</v>
      </c>
      <c r="I34" s="55">
        <f>I32+I33</f>
        <v>120288.17080200002</v>
      </c>
      <c r="J34" s="55">
        <f>H34+I34</f>
        <v>443581.74624343653</v>
      </c>
      <c r="K34" s="56">
        <f>K32+K33</f>
        <v>100.00000000000001</v>
      </c>
    </row>
    <row r="36" spans="2:12" x14ac:dyDescent="0.4">
      <c r="C36" s="1"/>
      <c r="E36" s="57"/>
    </row>
    <row r="37" spans="2:12" x14ac:dyDescent="0.4">
      <c r="B37" s="1"/>
      <c r="C37" s="3"/>
      <c r="E37" s="43"/>
    </row>
    <row r="38" spans="2:12" x14ac:dyDescent="0.4">
      <c r="B38" s="3"/>
      <c r="C38" s="3"/>
      <c r="D38" s="58"/>
      <c r="E38" s="59"/>
      <c r="F38" s="58"/>
      <c r="G38" s="58"/>
    </row>
    <row r="39" spans="2:12" x14ac:dyDescent="0.4">
      <c r="B39" s="3"/>
      <c r="C39" s="60"/>
      <c r="D39" s="60"/>
      <c r="E39" s="61"/>
      <c r="F39" s="60"/>
      <c r="G39" s="60"/>
    </row>
    <row r="40" spans="2:12" ht="14.25" x14ac:dyDescent="0.45">
      <c r="B40" s="3"/>
      <c r="C40" s="62"/>
      <c r="D40" s="62"/>
      <c r="E40" s="62"/>
      <c r="F40" s="62"/>
      <c r="G40" s="62"/>
    </row>
    <row r="41" spans="2:12" x14ac:dyDescent="0.4">
      <c r="B41" s="3"/>
    </row>
  </sheetData>
  <mergeCells count="10">
    <mergeCell ref="B16:K16"/>
    <mergeCell ref="B17:K17"/>
    <mergeCell ref="D18:G18"/>
    <mergeCell ref="H18:K18"/>
    <mergeCell ref="B19:B20"/>
    <mergeCell ref="C19:C20"/>
    <mergeCell ref="G19:G20"/>
    <mergeCell ref="K19:K20"/>
    <mergeCell ref="D20:F20"/>
    <mergeCell ref="H20:J2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35395-D308-4BEF-986B-01A038DD1514}">
  <sheetPr>
    <tabColor rgb="FF00B050"/>
  </sheetPr>
  <dimension ref="B6:S38"/>
  <sheetViews>
    <sheetView workbookViewId="0">
      <selection activeCell="C11" sqref="C11"/>
    </sheetView>
  </sheetViews>
  <sheetFormatPr defaultColWidth="3.1328125" defaultRowHeight="13.15" x14ac:dyDescent="0.35"/>
  <cols>
    <col min="1" max="2" width="3.1328125" style="452" customWidth="1"/>
    <col min="3" max="3" width="34.265625" style="452" customWidth="1"/>
    <col min="4" max="4" width="8.3984375" style="452" customWidth="1"/>
    <col min="5" max="5" width="10.59765625" style="452" customWidth="1"/>
    <col min="6" max="6" width="9.1328125" style="452" customWidth="1"/>
    <col min="7" max="7" width="11.86328125" style="452" customWidth="1"/>
    <col min="8" max="8" width="12.1328125" style="452" customWidth="1"/>
    <col min="9" max="9" width="10.59765625" style="452" customWidth="1"/>
    <col min="10" max="10" width="9.59765625" style="452" bestFit="1" customWidth="1"/>
    <col min="11" max="11" width="11.73046875" style="452" bestFit="1" customWidth="1"/>
    <col min="12" max="12" width="12.1328125" style="452" bestFit="1" customWidth="1"/>
    <col min="13" max="13" width="9.1328125" style="452" customWidth="1"/>
    <col min="14" max="14" width="11.3984375" style="452" bestFit="1" customWidth="1"/>
    <col min="15" max="15" width="11.3984375" style="452" customWidth="1"/>
    <col min="16" max="17" width="9.59765625" style="452" bestFit="1" customWidth="1"/>
    <col min="18" max="18" width="6.73046875" style="452" bestFit="1" customWidth="1"/>
    <col min="19" max="19" width="10.1328125" style="452" bestFit="1" customWidth="1"/>
    <col min="20" max="254" width="9.1328125" style="452" customWidth="1"/>
    <col min="255" max="255" width="9.86328125" style="452" customWidth="1"/>
    <col min="256" max="258" width="3.1328125" style="452"/>
    <col min="259" max="259" width="34.265625" style="452" customWidth="1"/>
    <col min="260" max="260" width="8.3984375" style="452" customWidth="1"/>
    <col min="261" max="261" width="10.59765625" style="452" customWidth="1"/>
    <col min="262" max="262" width="9.1328125" style="452" customWidth="1"/>
    <col min="263" max="263" width="11.86328125" style="452" customWidth="1"/>
    <col min="264" max="264" width="12.1328125" style="452" customWidth="1"/>
    <col min="265" max="265" width="10.59765625" style="452" customWidth="1"/>
    <col min="266" max="266" width="9.59765625" style="452" bestFit="1" customWidth="1"/>
    <col min="267" max="267" width="11.73046875" style="452" bestFit="1" customWidth="1"/>
    <col min="268" max="268" width="12.1328125" style="452" bestFit="1" customWidth="1"/>
    <col min="269" max="269" width="9.1328125" style="452" customWidth="1"/>
    <col min="270" max="270" width="11.3984375" style="452" bestFit="1" customWidth="1"/>
    <col min="271" max="271" width="11.3984375" style="452" customWidth="1"/>
    <col min="272" max="273" width="9.59765625" style="452" bestFit="1" customWidth="1"/>
    <col min="274" max="274" width="6.73046875" style="452" bestFit="1" customWidth="1"/>
    <col min="275" max="275" width="10.1328125" style="452" bestFit="1" customWidth="1"/>
    <col min="276" max="510" width="9.1328125" style="452" customWidth="1"/>
    <col min="511" max="511" width="9.86328125" style="452" customWidth="1"/>
    <col min="512" max="514" width="3.1328125" style="452"/>
    <col min="515" max="515" width="34.265625" style="452" customWidth="1"/>
    <col min="516" max="516" width="8.3984375" style="452" customWidth="1"/>
    <col min="517" max="517" width="10.59765625" style="452" customWidth="1"/>
    <col min="518" max="518" width="9.1328125" style="452" customWidth="1"/>
    <col min="519" max="519" width="11.86328125" style="452" customWidth="1"/>
    <col min="520" max="520" width="12.1328125" style="452" customWidth="1"/>
    <col min="521" max="521" width="10.59765625" style="452" customWidth="1"/>
    <col min="522" max="522" width="9.59765625" style="452" bestFit="1" customWidth="1"/>
    <col min="523" max="523" width="11.73046875" style="452" bestFit="1" customWidth="1"/>
    <col min="524" max="524" width="12.1328125" style="452" bestFit="1" customWidth="1"/>
    <col min="525" max="525" width="9.1328125" style="452" customWidth="1"/>
    <col min="526" max="526" width="11.3984375" style="452" bestFit="1" customWidth="1"/>
    <col min="527" max="527" width="11.3984375" style="452" customWidth="1"/>
    <col min="528" max="529" width="9.59765625" style="452" bestFit="1" customWidth="1"/>
    <col min="530" max="530" width="6.73046875" style="452" bestFit="1" customWidth="1"/>
    <col min="531" max="531" width="10.1328125" style="452" bestFit="1" customWidth="1"/>
    <col min="532" max="766" width="9.1328125" style="452" customWidth="1"/>
    <col min="767" max="767" width="9.86328125" style="452" customWidth="1"/>
    <col min="768" max="770" width="3.1328125" style="452"/>
    <col min="771" max="771" width="34.265625" style="452" customWidth="1"/>
    <col min="772" max="772" width="8.3984375" style="452" customWidth="1"/>
    <col min="773" max="773" width="10.59765625" style="452" customWidth="1"/>
    <col min="774" max="774" width="9.1328125" style="452" customWidth="1"/>
    <col min="775" max="775" width="11.86328125" style="452" customWidth="1"/>
    <col min="776" max="776" width="12.1328125" style="452" customWidth="1"/>
    <col min="777" max="777" width="10.59765625" style="452" customWidth="1"/>
    <col min="778" max="778" width="9.59765625" style="452" bestFit="1" customWidth="1"/>
    <col min="779" max="779" width="11.73046875" style="452" bestFit="1" customWidth="1"/>
    <col min="780" max="780" width="12.1328125" style="452" bestFit="1" customWidth="1"/>
    <col min="781" max="781" width="9.1328125" style="452" customWidth="1"/>
    <col min="782" max="782" width="11.3984375" style="452" bestFit="1" customWidth="1"/>
    <col min="783" max="783" width="11.3984375" style="452" customWidth="1"/>
    <col min="784" max="785" width="9.59765625" style="452" bestFit="1" customWidth="1"/>
    <col min="786" max="786" width="6.73046875" style="452" bestFit="1" customWidth="1"/>
    <col min="787" max="787" width="10.1328125" style="452" bestFit="1" customWidth="1"/>
    <col min="788" max="1022" width="9.1328125" style="452" customWidth="1"/>
    <col min="1023" max="1023" width="9.86328125" style="452" customWidth="1"/>
    <col min="1024" max="1026" width="3.1328125" style="452"/>
    <col min="1027" max="1027" width="34.265625" style="452" customWidth="1"/>
    <col min="1028" max="1028" width="8.3984375" style="452" customWidth="1"/>
    <col min="1029" max="1029" width="10.59765625" style="452" customWidth="1"/>
    <col min="1030" max="1030" width="9.1328125" style="452" customWidth="1"/>
    <col min="1031" max="1031" width="11.86328125" style="452" customWidth="1"/>
    <col min="1032" max="1032" width="12.1328125" style="452" customWidth="1"/>
    <col min="1033" max="1033" width="10.59765625" style="452" customWidth="1"/>
    <col min="1034" max="1034" width="9.59765625" style="452" bestFit="1" customWidth="1"/>
    <col min="1035" max="1035" width="11.73046875" style="452" bestFit="1" customWidth="1"/>
    <col min="1036" max="1036" width="12.1328125" style="452" bestFit="1" customWidth="1"/>
    <col min="1037" max="1037" width="9.1328125" style="452" customWidth="1"/>
    <col min="1038" max="1038" width="11.3984375" style="452" bestFit="1" customWidth="1"/>
    <col min="1039" max="1039" width="11.3984375" style="452" customWidth="1"/>
    <col min="1040" max="1041" width="9.59765625" style="452" bestFit="1" customWidth="1"/>
    <col min="1042" max="1042" width="6.73046875" style="452" bestFit="1" customWidth="1"/>
    <col min="1043" max="1043" width="10.1328125" style="452" bestFit="1" customWidth="1"/>
    <col min="1044" max="1278" width="9.1328125" style="452" customWidth="1"/>
    <col min="1279" max="1279" width="9.86328125" style="452" customWidth="1"/>
    <col min="1280" max="1282" width="3.1328125" style="452"/>
    <col min="1283" max="1283" width="34.265625" style="452" customWidth="1"/>
    <col min="1284" max="1284" width="8.3984375" style="452" customWidth="1"/>
    <col min="1285" max="1285" width="10.59765625" style="452" customWidth="1"/>
    <col min="1286" max="1286" width="9.1328125" style="452" customWidth="1"/>
    <col min="1287" max="1287" width="11.86328125" style="452" customWidth="1"/>
    <col min="1288" max="1288" width="12.1328125" style="452" customWidth="1"/>
    <col min="1289" max="1289" width="10.59765625" style="452" customWidth="1"/>
    <col min="1290" max="1290" width="9.59765625" style="452" bestFit="1" customWidth="1"/>
    <col min="1291" max="1291" width="11.73046875" style="452" bestFit="1" customWidth="1"/>
    <col min="1292" max="1292" width="12.1328125" style="452" bestFit="1" customWidth="1"/>
    <col min="1293" max="1293" width="9.1328125" style="452" customWidth="1"/>
    <col min="1294" max="1294" width="11.3984375" style="452" bestFit="1" customWidth="1"/>
    <col min="1295" max="1295" width="11.3984375" style="452" customWidth="1"/>
    <col min="1296" max="1297" width="9.59765625" style="452" bestFit="1" customWidth="1"/>
    <col min="1298" max="1298" width="6.73046875" style="452" bestFit="1" customWidth="1"/>
    <col min="1299" max="1299" width="10.1328125" style="452" bestFit="1" customWidth="1"/>
    <col min="1300" max="1534" width="9.1328125" style="452" customWidth="1"/>
    <col min="1535" max="1535" width="9.86328125" style="452" customWidth="1"/>
    <col min="1536" max="1538" width="3.1328125" style="452"/>
    <col min="1539" max="1539" width="34.265625" style="452" customWidth="1"/>
    <col min="1540" max="1540" width="8.3984375" style="452" customWidth="1"/>
    <col min="1541" max="1541" width="10.59765625" style="452" customWidth="1"/>
    <col min="1542" max="1542" width="9.1328125" style="452" customWidth="1"/>
    <col min="1543" max="1543" width="11.86328125" style="452" customWidth="1"/>
    <col min="1544" max="1544" width="12.1328125" style="452" customWidth="1"/>
    <col min="1545" max="1545" width="10.59765625" style="452" customWidth="1"/>
    <col min="1546" max="1546" width="9.59765625" style="452" bestFit="1" customWidth="1"/>
    <col min="1547" max="1547" width="11.73046875" style="452" bestFit="1" customWidth="1"/>
    <col min="1548" max="1548" width="12.1328125" style="452" bestFit="1" customWidth="1"/>
    <col min="1549" max="1549" width="9.1328125" style="452" customWidth="1"/>
    <col min="1550" max="1550" width="11.3984375" style="452" bestFit="1" customWidth="1"/>
    <col min="1551" max="1551" width="11.3984375" style="452" customWidth="1"/>
    <col min="1552" max="1553" width="9.59765625" style="452" bestFit="1" customWidth="1"/>
    <col min="1554" max="1554" width="6.73046875" style="452" bestFit="1" customWidth="1"/>
    <col min="1555" max="1555" width="10.1328125" style="452" bestFit="1" customWidth="1"/>
    <col min="1556" max="1790" width="9.1328125" style="452" customWidth="1"/>
    <col min="1791" max="1791" width="9.86328125" style="452" customWidth="1"/>
    <col min="1792" max="1794" width="3.1328125" style="452"/>
    <col min="1795" max="1795" width="34.265625" style="452" customWidth="1"/>
    <col min="1796" max="1796" width="8.3984375" style="452" customWidth="1"/>
    <col min="1797" max="1797" width="10.59765625" style="452" customWidth="1"/>
    <col min="1798" max="1798" width="9.1328125" style="452" customWidth="1"/>
    <col min="1799" max="1799" width="11.86328125" style="452" customWidth="1"/>
    <col min="1800" max="1800" width="12.1328125" style="452" customWidth="1"/>
    <col min="1801" max="1801" width="10.59765625" style="452" customWidth="1"/>
    <col min="1802" max="1802" width="9.59765625" style="452" bestFit="1" customWidth="1"/>
    <col min="1803" max="1803" width="11.73046875" style="452" bestFit="1" customWidth="1"/>
    <col min="1804" max="1804" width="12.1328125" style="452" bestFit="1" customWidth="1"/>
    <col min="1805" max="1805" width="9.1328125" style="452" customWidth="1"/>
    <col min="1806" max="1806" width="11.3984375" style="452" bestFit="1" customWidth="1"/>
    <col min="1807" max="1807" width="11.3984375" style="452" customWidth="1"/>
    <col min="1808" max="1809" width="9.59765625" style="452" bestFit="1" customWidth="1"/>
    <col min="1810" max="1810" width="6.73046875" style="452" bestFit="1" customWidth="1"/>
    <col min="1811" max="1811" width="10.1328125" style="452" bestFit="1" customWidth="1"/>
    <col min="1812" max="2046" width="9.1328125" style="452" customWidth="1"/>
    <col min="2047" max="2047" width="9.86328125" style="452" customWidth="1"/>
    <col min="2048" max="2050" width="3.1328125" style="452"/>
    <col min="2051" max="2051" width="34.265625" style="452" customWidth="1"/>
    <col min="2052" max="2052" width="8.3984375" style="452" customWidth="1"/>
    <col min="2053" max="2053" width="10.59765625" style="452" customWidth="1"/>
    <col min="2054" max="2054" width="9.1328125" style="452" customWidth="1"/>
    <col min="2055" max="2055" width="11.86328125" style="452" customWidth="1"/>
    <col min="2056" max="2056" width="12.1328125" style="452" customWidth="1"/>
    <col min="2057" max="2057" width="10.59765625" style="452" customWidth="1"/>
    <col min="2058" max="2058" width="9.59765625" style="452" bestFit="1" customWidth="1"/>
    <col min="2059" max="2059" width="11.73046875" style="452" bestFit="1" customWidth="1"/>
    <col min="2060" max="2060" width="12.1328125" style="452" bestFit="1" customWidth="1"/>
    <col min="2061" max="2061" width="9.1328125" style="452" customWidth="1"/>
    <col min="2062" max="2062" width="11.3984375" style="452" bestFit="1" customWidth="1"/>
    <col min="2063" max="2063" width="11.3984375" style="452" customWidth="1"/>
    <col min="2064" max="2065" width="9.59765625" style="452" bestFit="1" customWidth="1"/>
    <col min="2066" max="2066" width="6.73046875" style="452" bestFit="1" customWidth="1"/>
    <col min="2067" max="2067" width="10.1328125" style="452" bestFit="1" customWidth="1"/>
    <col min="2068" max="2302" width="9.1328125" style="452" customWidth="1"/>
    <col min="2303" max="2303" width="9.86328125" style="452" customWidth="1"/>
    <col min="2304" max="2306" width="3.1328125" style="452"/>
    <col min="2307" max="2307" width="34.265625" style="452" customWidth="1"/>
    <col min="2308" max="2308" width="8.3984375" style="452" customWidth="1"/>
    <col min="2309" max="2309" width="10.59765625" style="452" customWidth="1"/>
    <col min="2310" max="2310" width="9.1328125" style="452" customWidth="1"/>
    <col min="2311" max="2311" width="11.86328125" style="452" customWidth="1"/>
    <col min="2312" max="2312" width="12.1328125" style="452" customWidth="1"/>
    <col min="2313" max="2313" width="10.59765625" style="452" customWidth="1"/>
    <col min="2314" max="2314" width="9.59765625" style="452" bestFit="1" customWidth="1"/>
    <col min="2315" max="2315" width="11.73046875" style="452" bestFit="1" customWidth="1"/>
    <col min="2316" max="2316" width="12.1328125" style="452" bestFit="1" customWidth="1"/>
    <col min="2317" max="2317" width="9.1328125" style="452" customWidth="1"/>
    <col min="2318" max="2318" width="11.3984375" style="452" bestFit="1" customWidth="1"/>
    <col min="2319" max="2319" width="11.3984375" style="452" customWidth="1"/>
    <col min="2320" max="2321" width="9.59765625" style="452" bestFit="1" customWidth="1"/>
    <col min="2322" max="2322" width="6.73046875" style="452" bestFit="1" customWidth="1"/>
    <col min="2323" max="2323" width="10.1328125" style="452" bestFit="1" customWidth="1"/>
    <col min="2324" max="2558" width="9.1328125" style="452" customWidth="1"/>
    <col min="2559" max="2559" width="9.86328125" style="452" customWidth="1"/>
    <col min="2560" max="2562" width="3.1328125" style="452"/>
    <col min="2563" max="2563" width="34.265625" style="452" customWidth="1"/>
    <col min="2564" max="2564" width="8.3984375" style="452" customWidth="1"/>
    <col min="2565" max="2565" width="10.59765625" style="452" customWidth="1"/>
    <col min="2566" max="2566" width="9.1328125" style="452" customWidth="1"/>
    <col min="2567" max="2567" width="11.86328125" style="452" customWidth="1"/>
    <col min="2568" max="2568" width="12.1328125" style="452" customWidth="1"/>
    <col min="2569" max="2569" width="10.59765625" style="452" customWidth="1"/>
    <col min="2570" max="2570" width="9.59765625" style="452" bestFit="1" customWidth="1"/>
    <col min="2571" max="2571" width="11.73046875" style="452" bestFit="1" customWidth="1"/>
    <col min="2572" max="2572" width="12.1328125" style="452" bestFit="1" customWidth="1"/>
    <col min="2573" max="2573" width="9.1328125" style="452" customWidth="1"/>
    <col min="2574" max="2574" width="11.3984375" style="452" bestFit="1" customWidth="1"/>
    <col min="2575" max="2575" width="11.3984375" style="452" customWidth="1"/>
    <col min="2576" max="2577" width="9.59765625" style="452" bestFit="1" customWidth="1"/>
    <col min="2578" max="2578" width="6.73046875" style="452" bestFit="1" customWidth="1"/>
    <col min="2579" max="2579" width="10.1328125" style="452" bestFit="1" customWidth="1"/>
    <col min="2580" max="2814" width="9.1328125" style="452" customWidth="1"/>
    <col min="2815" max="2815" width="9.86328125" style="452" customWidth="1"/>
    <col min="2816" max="2818" width="3.1328125" style="452"/>
    <col min="2819" max="2819" width="34.265625" style="452" customWidth="1"/>
    <col min="2820" max="2820" width="8.3984375" style="452" customWidth="1"/>
    <col min="2821" max="2821" width="10.59765625" style="452" customWidth="1"/>
    <col min="2822" max="2822" width="9.1328125" style="452" customWidth="1"/>
    <col min="2823" max="2823" width="11.86328125" style="452" customWidth="1"/>
    <col min="2824" max="2824" width="12.1328125" style="452" customWidth="1"/>
    <col min="2825" max="2825" width="10.59765625" style="452" customWidth="1"/>
    <col min="2826" max="2826" width="9.59765625" style="452" bestFit="1" customWidth="1"/>
    <col min="2827" max="2827" width="11.73046875" style="452" bestFit="1" customWidth="1"/>
    <col min="2828" max="2828" width="12.1328125" style="452" bestFit="1" customWidth="1"/>
    <col min="2829" max="2829" width="9.1328125" style="452" customWidth="1"/>
    <col min="2830" max="2830" width="11.3984375" style="452" bestFit="1" customWidth="1"/>
    <col min="2831" max="2831" width="11.3984375" style="452" customWidth="1"/>
    <col min="2832" max="2833" width="9.59765625" style="452" bestFit="1" customWidth="1"/>
    <col min="2834" max="2834" width="6.73046875" style="452" bestFit="1" customWidth="1"/>
    <col min="2835" max="2835" width="10.1328125" style="452" bestFit="1" customWidth="1"/>
    <col min="2836" max="3070" width="9.1328125" style="452" customWidth="1"/>
    <col min="3071" max="3071" width="9.86328125" style="452" customWidth="1"/>
    <col min="3072" max="3074" width="3.1328125" style="452"/>
    <col min="3075" max="3075" width="34.265625" style="452" customWidth="1"/>
    <col min="3076" max="3076" width="8.3984375" style="452" customWidth="1"/>
    <col min="3077" max="3077" width="10.59765625" style="452" customWidth="1"/>
    <col min="3078" max="3078" width="9.1328125" style="452" customWidth="1"/>
    <col min="3079" max="3079" width="11.86328125" style="452" customWidth="1"/>
    <col min="3080" max="3080" width="12.1328125" style="452" customWidth="1"/>
    <col min="3081" max="3081" width="10.59765625" style="452" customWidth="1"/>
    <col min="3082" max="3082" width="9.59765625" style="452" bestFit="1" customWidth="1"/>
    <col min="3083" max="3083" width="11.73046875" style="452" bestFit="1" customWidth="1"/>
    <col min="3084" max="3084" width="12.1328125" style="452" bestFit="1" customWidth="1"/>
    <col min="3085" max="3085" width="9.1328125" style="452" customWidth="1"/>
    <col min="3086" max="3086" width="11.3984375" style="452" bestFit="1" customWidth="1"/>
    <col min="3087" max="3087" width="11.3984375" style="452" customWidth="1"/>
    <col min="3088" max="3089" width="9.59765625" style="452" bestFit="1" customWidth="1"/>
    <col min="3090" max="3090" width="6.73046875" style="452" bestFit="1" customWidth="1"/>
    <col min="3091" max="3091" width="10.1328125" style="452" bestFit="1" customWidth="1"/>
    <col min="3092" max="3326" width="9.1328125" style="452" customWidth="1"/>
    <col min="3327" max="3327" width="9.86328125" style="452" customWidth="1"/>
    <col min="3328" max="3330" width="3.1328125" style="452"/>
    <col min="3331" max="3331" width="34.265625" style="452" customWidth="1"/>
    <col min="3332" max="3332" width="8.3984375" style="452" customWidth="1"/>
    <col min="3333" max="3333" width="10.59765625" style="452" customWidth="1"/>
    <col min="3334" max="3334" width="9.1328125" style="452" customWidth="1"/>
    <col min="3335" max="3335" width="11.86328125" style="452" customWidth="1"/>
    <col min="3336" max="3336" width="12.1328125" style="452" customWidth="1"/>
    <col min="3337" max="3337" width="10.59765625" style="452" customWidth="1"/>
    <col min="3338" max="3338" width="9.59765625" style="452" bestFit="1" customWidth="1"/>
    <col min="3339" max="3339" width="11.73046875" style="452" bestFit="1" customWidth="1"/>
    <col min="3340" max="3340" width="12.1328125" style="452" bestFit="1" customWidth="1"/>
    <col min="3341" max="3341" width="9.1328125" style="452" customWidth="1"/>
    <col min="3342" max="3342" width="11.3984375" style="452" bestFit="1" customWidth="1"/>
    <col min="3343" max="3343" width="11.3984375" style="452" customWidth="1"/>
    <col min="3344" max="3345" width="9.59765625" style="452" bestFit="1" customWidth="1"/>
    <col min="3346" max="3346" width="6.73046875" style="452" bestFit="1" customWidth="1"/>
    <col min="3347" max="3347" width="10.1328125" style="452" bestFit="1" customWidth="1"/>
    <col min="3348" max="3582" width="9.1328125" style="452" customWidth="1"/>
    <col min="3583" max="3583" width="9.86328125" style="452" customWidth="1"/>
    <col min="3584" max="3586" width="3.1328125" style="452"/>
    <col min="3587" max="3587" width="34.265625" style="452" customWidth="1"/>
    <col min="3588" max="3588" width="8.3984375" style="452" customWidth="1"/>
    <col min="3589" max="3589" width="10.59765625" style="452" customWidth="1"/>
    <col min="3590" max="3590" width="9.1328125" style="452" customWidth="1"/>
    <col min="3591" max="3591" width="11.86328125" style="452" customWidth="1"/>
    <col min="3592" max="3592" width="12.1328125" style="452" customWidth="1"/>
    <col min="3593" max="3593" width="10.59765625" style="452" customWidth="1"/>
    <col min="3594" max="3594" width="9.59765625" style="452" bestFit="1" customWidth="1"/>
    <col min="3595" max="3595" width="11.73046875" style="452" bestFit="1" customWidth="1"/>
    <col min="3596" max="3596" width="12.1328125" style="452" bestFit="1" customWidth="1"/>
    <col min="3597" max="3597" width="9.1328125" style="452" customWidth="1"/>
    <col min="3598" max="3598" width="11.3984375" style="452" bestFit="1" customWidth="1"/>
    <col min="3599" max="3599" width="11.3984375" style="452" customWidth="1"/>
    <col min="3600" max="3601" width="9.59765625" style="452" bestFit="1" customWidth="1"/>
    <col min="3602" max="3602" width="6.73046875" style="452" bestFit="1" customWidth="1"/>
    <col min="3603" max="3603" width="10.1328125" style="452" bestFit="1" customWidth="1"/>
    <col min="3604" max="3838" width="9.1328125" style="452" customWidth="1"/>
    <col min="3839" max="3839" width="9.86328125" style="452" customWidth="1"/>
    <col min="3840" max="3842" width="3.1328125" style="452"/>
    <col min="3843" max="3843" width="34.265625" style="452" customWidth="1"/>
    <col min="3844" max="3844" width="8.3984375" style="452" customWidth="1"/>
    <col min="3845" max="3845" width="10.59765625" style="452" customWidth="1"/>
    <col min="3846" max="3846" width="9.1328125" style="452" customWidth="1"/>
    <col min="3847" max="3847" width="11.86328125" style="452" customWidth="1"/>
    <col min="3848" max="3848" width="12.1328125" style="452" customWidth="1"/>
    <col min="3849" max="3849" width="10.59765625" style="452" customWidth="1"/>
    <col min="3850" max="3850" width="9.59765625" style="452" bestFit="1" customWidth="1"/>
    <col min="3851" max="3851" width="11.73046875" style="452" bestFit="1" customWidth="1"/>
    <col min="3852" max="3852" width="12.1328125" style="452" bestFit="1" customWidth="1"/>
    <col min="3853" max="3853" width="9.1328125" style="452" customWidth="1"/>
    <col min="3854" max="3854" width="11.3984375" style="452" bestFit="1" customWidth="1"/>
    <col min="3855" max="3855" width="11.3984375" style="452" customWidth="1"/>
    <col min="3856" max="3857" width="9.59765625" style="452" bestFit="1" customWidth="1"/>
    <col min="3858" max="3858" width="6.73046875" style="452" bestFit="1" customWidth="1"/>
    <col min="3859" max="3859" width="10.1328125" style="452" bestFit="1" customWidth="1"/>
    <col min="3860" max="4094" width="9.1328125" style="452" customWidth="1"/>
    <col min="4095" max="4095" width="9.86328125" style="452" customWidth="1"/>
    <col min="4096" max="4098" width="3.1328125" style="452"/>
    <col min="4099" max="4099" width="34.265625" style="452" customWidth="1"/>
    <col min="4100" max="4100" width="8.3984375" style="452" customWidth="1"/>
    <col min="4101" max="4101" width="10.59765625" style="452" customWidth="1"/>
    <col min="4102" max="4102" width="9.1328125" style="452" customWidth="1"/>
    <col min="4103" max="4103" width="11.86328125" style="452" customWidth="1"/>
    <col min="4104" max="4104" width="12.1328125" style="452" customWidth="1"/>
    <col min="4105" max="4105" width="10.59765625" style="452" customWidth="1"/>
    <col min="4106" max="4106" width="9.59765625" style="452" bestFit="1" customWidth="1"/>
    <col min="4107" max="4107" width="11.73046875" style="452" bestFit="1" customWidth="1"/>
    <col min="4108" max="4108" width="12.1328125" style="452" bestFit="1" customWidth="1"/>
    <col min="4109" max="4109" width="9.1328125" style="452" customWidth="1"/>
    <col min="4110" max="4110" width="11.3984375" style="452" bestFit="1" customWidth="1"/>
    <col min="4111" max="4111" width="11.3984375" style="452" customWidth="1"/>
    <col min="4112" max="4113" width="9.59765625" style="452" bestFit="1" customWidth="1"/>
    <col min="4114" max="4114" width="6.73046875" style="452" bestFit="1" customWidth="1"/>
    <col min="4115" max="4115" width="10.1328125" style="452" bestFit="1" customWidth="1"/>
    <col min="4116" max="4350" width="9.1328125" style="452" customWidth="1"/>
    <col min="4351" max="4351" width="9.86328125" style="452" customWidth="1"/>
    <col min="4352" max="4354" width="3.1328125" style="452"/>
    <col min="4355" max="4355" width="34.265625" style="452" customWidth="1"/>
    <col min="4356" max="4356" width="8.3984375" style="452" customWidth="1"/>
    <col min="4357" max="4357" width="10.59765625" style="452" customWidth="1"/>
    <col min="4358" max="4358" width="9.1328125" style="452" customWidth="1"/>
    <col min="4359" max="4359" width="11.86328125" style="452" customWidth="1"/>
    <col min="4360" max="4360" width="12.1328125" style="452" customWidth="1"/>
    <col min="4361" max="4361" width="10.59765625" style="452" customWidth="1"/>
    <col min="4362" max="4362" width="9.59765625" style="452" bestFit="1" customWidth="1"/>
    <col min="4363" max="4363" width="11.73046875" style="452" bestFit="1" customWidth="1"/>
    <col min="4364" max="4364" width="12.1328125" style="452" bestFit="1" customWidth="1"/>
    <col min="4365" max="4365" width="9.1328125" style="452" customWidth="1"/>
    <col min="4366" max="4366" width="11.3984375" style="452" bestFit="1" customWidth="1"/>
    <col min="4367" max="4367" width="11.3984375" style="452" customWidth="1"/>
    <col min="4368" max="4369" width="9.59765625" style="452" bestFit="1" customWidth="1"/>
    <col min="4370" max="4370" width="6.73046875" style="452" bestFit="1" customWidth="1"/>
    <col min="4371" max="4371" width="10.1328125" style="452" bestFit="1" customWidth="1"/>
    <col min="4372" max="4606" width="9.1328125" style="452" customWidth="1"/>
    <col min="4607" max="4607" width="9.86328125" style="452" customWidth="1"/>
    <col min="4608" max="4610" width="3.1328125" style="452"/>
    <col min="4611" max="4611" width="34.265625" style="452" customWidth="1"/>
    <col min="4612" max="4612" width="8.3984375" style="452" customWidth="1"/>
    <col min="4613" max="4613" width="10.59765625" style="452" customWidth="1"/>
    <col min="4614" max="4614" width="9.1328125" style="452" customWidth="1"/>
    <col min="4615" max="4615" width="11.86328125" style="452" customWidth="1"/>
    <col min="4616" max="4616" width="12.1328125" style="452" customWidth="1"/>
    <col min="4617" max="4617" width="10.59765625" style="452" customWidth="1"/>
    <col min="4618" max="4618" width="9.59765625" style="452" bestFit="1" customWidth="1"/>
    <col min="4619" max="4619" width="11.73046875" style="452" bestFit="1" customWidth="1"/>
    <col min="4620" max="4620" width="12.1328125" style="452" bestFit="1" customWidth="1"/>
    <col min="4621" max="4621" width="9.1328125" style="452" customWidth="1"/>
    <col min="4622" max="4622" width="11.3984375" style="452" bestFit="1" customWidth="1"/>
    <col min="4623" max="4623" width="11.3984375" style="452" customWidth="1"/>
    <col min="4624" max="4625" width="9.59765625" style="452" bestFit="1" customWidth="1"/>
    <col min="4626" max="4626" width="6.73046875" style="452" bestFit="1" customWidth="1"/>
    <col min="4627" max="4627" width="10.1328125" style="452" bestFit="1" customWidth="1"/>
    <col min="4628" max="4862" width="9.1328125" style="452" customWidth="1"/>
    <col min="4863" max="4863" width="9.86328125" style="452" customWidth="1"/>
    <col min="4864" max="4866" width="3.1328125" style="452"/>
    <col min="4867" max="4867" width="34.265625" style="452" customWidth="1"/>
    <col min="4868" max="4868" width="8.3984375" style="452" customWidth="1"/>
    <col min="4869" max="4869" width="10.59765625" style="452" customWidth="1"/>
    <col min="4870" max="4870" width="9.1328125" style="452" customWidth="1"/>
    <col min="4871" max="4871" width="11.86328125" style="452" customWidth="1"/>
    <col min="4872" max="4872" width="12.1328125" style="452" customWidth="1"/>
    <col min="4873" max="4873" width="10.59765625" style="452" customWidth="1"/>
    <col min="4874" max="4874" width="9.59765625" style="452" bestFit="1" customWidth="1"/>
    <col min="4875" max="4875" width="11.73046875" style="452" bestFit="1" customWidth="1"/>
    <col min="4876" max="4876" width="12.1328125" style="452" bestFit="1" customWidth="1"/>
    <col min="4877" max="4877" width="9.1328125" style="452" customWidth="1"/>
    <col min="4878" max="4878" width="11.3984375" style="452" bestFit="1" customWidth="1"/>
    <col min="4879" max="4879" width="11.3984375" style="452" customWidth="1"/>
    <col min="4880" max="4881" width="9.59765625" style="452" bestFit="1" customWidth="1"/>
    <col min="4882" max="4882" width="6.73046875" style="452" bestFit="1" customWidth="1"/>
    <col min="4883" max="4883" width="10.1328125" style="452" bestFit="1" customWidth="1"/>
    <col min="4884" max="5118" width="9.1328125" style="452" customWidth="1"/>
    <col min="5119" max="5119" width="9.86328125" style="452" customWidth="1"/>
    <col min="5120" max="5122" width="3.1328125" style="452"/>
    <col min="5123" max="5123" width="34.265625" style="452" customWidth="1"/>
    <col min="5124" max="5124" width="8.3984375" style="452" customWidth="1"/>
    <col min="5125" max="5125" width="10.59765625" style="452" customWidth="1"/>
    <col min="5126" max="5126" width="9.1328125" style="452" customWidth="1"/>
    <col min="5127" max="5127" width="11.86328125" style="452" customWidth="1"/>
    <col min="5128" max="5128" width="12.1328125" style="452" customWidth="1"/>
    <col min="5129" max="5129" width="10.59765625" style="452" customWidth="1"/>
    <col min="5130" max="5130" width="9.59765625" style="452" bestFit="1" customWidth="1"/>
    <col min="5131" max="5131" width="11.73046875" style="452" bestFit="1" customWidth="1"/>
    <col min="5132" max="5132" width="12.1328125" style="452" bestFit="1" customWidth="1"/>
    <col min="5133" max="5133" width="9.1328125" style="452" customWidth="1"/>
    <col min="5134" max="5134" width="11.3984375" style="452" bestFit="1" customWidth="1"/>
    <col min="5135" max="5135" width="11.3984375" style="452" customWidth="1"/>
    <col min="5136" max="5137" width="9.59765625" style="452" bestFit="1" customWidth="1"/>
    <col min="5138" max="5138" width="6.73046875" style="452" bestFit="1" customWidth="1"/>
    <col min="5139" max="5139" width="10.1328125" style="452" bestFit="1" customWidth="1"/>
    <col min="5140" max="5374" width="9.1328125" style="452" customWidth="1"/>
    <col min="5375" max="5375" width="9.86328125" style="452" customWidth="1"/>
    <col min="5376" max="5378" width="3.1328125" style="452"/>
    <col min="5379" max="5379" width="34.265625" style="452" customWidth="1"/>
    <col min="5380" max="5380" width="8.3984375" style="452" customWidth="1"/>
    <col min="5381" max="5381" width="10.59765625" style="452" customWidth="1"/>
    <col min="5382" max="5382" width="9.1328125" style="452" customWidth="1"/>
    <col min="5383" max="5383" width="11.86328125" style="452" customWidth="1"/>
    <col min="5384" max="5384" width="12.1328125" style="452" customWidth="1"/>
    <col min="5385" max="5385" width="10.59765625" style="452" customWidth="1"/>
    <col min="5386" max="5386" width="9.59765625" style="452" bestFit="1" customWidth="1"/>
    <col min="5387" max="5387" width="11.73046875" style="452" bestFit="1" customWidth="1"/>
    <col min="5388" max="5388" width="12.1328125" style="452" bestFit="1" customWidth="1"/>
    <col min="5389" max="5389" width="9.1328125" style="452" customWidth="1"/>
    <col min="5390" max="5390" width="11.3984375" style="452" bestFit="1" customWidth="1"/>
    <col min="5391" max="5391" width="11.3984375" style="452" customWidth="1"/>
    <col min="5392" max="5393" width="9.59765625" style="452" bestFit="1" customWidth="1"/>
    <col min="5394" max="5394" width="6.73046875" style="452" bestFit="1" customWidth="1"/>
    <col min="5395" max="5395" width="10.1328125" style="452" bestFit="1" customWidth="1"/>
    <col min="5396" max="5630" width="9.1328125" style="452" customWidth="1"/>
    <col min="5631" max="5631" width="9.86328125" style="452" customWidth="1"/>
    <col min="5632" max="5634" width="3.1328125" style="452"/>
    <col min="5635" max="5635" width="34.265625" style="452" customWidth="1"/>
    <col min="5636" max="5636" width="8.3984375" style="452" customWidth="1"/>
    <col min="5637" max="5637" width="10.59765625" style="452" customWidth="1"/>
    <col min="5638" max="5638" width="9.1328125" style="452" customWidth="1"/>
    <col min="5639" max="5639" width="11.86328125" style="452" customWidth="1"/>
    <col min="5640" max="5640" width="12.1328125" style="452" customWidth="1"/>
    <col min="5641" max="5641" width="10.59765625" style="452" customWidth="1"/>
    <col min="5642" max="5642" width="9.59765625" style="452" bestFit="1" customWidth="1"/>
    <col min="5643" max="5643" width="11.73046875" style="452" bestFit="1" customWidth="1"/>
    <col min="5644" max="5644" width="12.1328125" style="452" bestFit="1" customWidth="1"/>
    <col min="5645" max="5645" width="9.1328125" style="452" customWidth="1"/>
    <col min="5646" max="5646" width="11.3984375" style="452" bestFit="1" customWidth="1"/>
    <col min="5647" max="5647" width="11.3984375" style="452" customWidth="1"/>
    <col min="5648" max="5649" width="9.59765625" style="452" bestFit="1" customWidth="1"/>
    <col min="5650" max="5650" width="6.73046875" style="452" bestFit="1" customWidth="1"/>
    <col min="5651" max="5651" width="10.1328125" style="452" bestFit="1" customWidth="1"/>
    <col min="5652" max="5886" width="9.1328125" style="452" customWidth="1"/>
    <col min="5887" max="5887" width="9.86328125" style="452" customWidth="1"/>
    <col min="5888" max="5890" width="3.1328125" style="452"/>
    <col min="5891" max="5891" width="34.265625" style="452" customWidth="1"/>
    <col min="5892" max="5892" width="8.3984375" style="452" customWidth="1"/>
    <col min="5893" max="5893" width="10.59765625" style="452" customWidth="1"/>
    <col min="5894" max="5894" width="9.1328125" style="452" customWidth="1"/>
    <col min="5895" max="5895" width="11.86328125" style="452" customWidth="1"/>
    <col min="5896" max="5896" width="12.1328125" style="452" customWidth="1"/>
    <col min="5897" max="5897" width="10.59765625" style="452" customWidth="1"/>
    <col min="5898" max="5898" width="9.59765625" style="452" bestFit="1" customWidth="1"/>
    <col min="5899" max="5899" width="11.73046875" style="452" bestFit="1" customWidth="1"/>
    <col min="5900" max="5900" width="12.1328125" style="452" bestFit="1" customWidth="1"/>
    <col min="5901" max="5901" width="9.1328125" style="452" customWidth="1"/>
    <col min="5902" max="5902" width="11.3984375" style="452" bestFit="1" customWidth="1"/>
    <col min="5903" max="5903" width="11.3984375" style="452" customWidth="1"/>
    <col min="5904" max="5905" width="9.59765625" style="452" bestFit="1" customWidth="1"/>
    <col min="5906" max="5906" width="6.73046875" style="452" bestFit="1" customWidth="1"/>
    <col min="5907" max="5907" width="10.1328125" style="452" bestFit="1" customWidth="1"/>
    <col min="5908" max="6142" width="9.1328125" style="452" customWidth="1"/>
    <col min="6143" max="6143" width="9.86328125" style="452" customWidth="1"/>
    <col min="6144" max="6146" width="3.1328125" style="452"/>
    <col min="6147" max="6147" width="34.265625" style="452" customWidth="1"/>
    <col min="6148" max="6148" width="8.3984375" style="452" customWidth="1"/>
    <col min="6149" max="6149" width="10.59765625" style="452" customWidth="1"/>
    <col min="6150" max="6150" width="9.1328125" style="452" customWidth="1"/>
    <col min="6151" max="6151" width="11.86328125" style="452" customWidth="1"/>
    <col min="6152" max="6152" width="12.1328125" style="452" customWidth="1"/>
    <col min="6153" max="6153" width="10.59765625" style="452" customWidth="1"/>
    <col min="6154" max="6154" width="9.59765625" style="452" bestFit="1" customWidth="1"/>
    <col min="6155" max="6155" width="11.73046875" style="452" bestFit="1" customWidth="1"/>
    <col min="6156" max="6156" width="12.1328125" style="452" bestFit="1" customWidth="1"/>
    <col min="6157" max="6157" width="9.1328125" style="452" customWidth="1"/>
    <col min="6158" max="6158" width="11.3984375" style="452" bestFit="1" customWidth="1"/>
    <col min="6159" max="6159" width="11.3984375" style="452" customWidth="1"/>
    <col min="6160" max="6161" width="9.59765625" style="452" bestFit="1" customWidth="1"/>
    <col min="6162" max="6162" width="6.73046875" style="452" bestFit="1" customWidth="1"/>
    <col min="6163" max="6163" width="10.1328125" style="452" bestFit="1" customWidth="1"/>
    <col min="6164" max="6398" width="9.1328125" style="452" customWidth="1"/>
    <col min="6399" max="6399" width="9.86328125" style="452" customWidth="1"/>
    <col min="6400" max="6402" width="3.1328125" style="452"/>
    <col min="6403" max="6403" width="34.265625" style="452" customWidth="1"/>
    <col min="6404" max="6404" width="8.3984375" style="452" customWidth="1"/>
    <col min="6405" max="6405" width="10.59765625" style="452" customWidth="1"/>
    <col min="6406" max="6406" width="9.1328125" style="452" customWidth="1"/>
    <col min="6407" max="6407" width="11.86328125" style="452" customWidth="1"/>
    <col min="6408" max="6408" width="12.1328125" style="452" customWidth="1"/>
    <col min="6409" max="6409" width="10.59765625" style="452" customWidth="1"/>
    <col min="6410" max="6410" width="9.59765625" style="452" bestFit="1" customWidth="1"/>
    <col min="6411" max="6411" width="11.73046875" style="452" bestFit="1" customWidth="1"/>
    <col min="6412" max="6412" width="12.1328125" style="452" bestFit="1" customWidth="1"/>
    <col min="6413" max="6413" width="9.1328125" style="452" customWidth="1"/>
    <col min="6414" max="6414" width="11.3984375" style="452" bestFit="1" customWidth="1"/>
    <col min="6415" max="6415" width="11.3984375" style="452" customWidth="1"/>
    <col min="6416" max="6417" width="9.59765625" style="452" bestFit="1" customWidth="1"/>
    <col min="6418" max="6418" width="6.73046875" style="452" bestFit="1" customWidth="1"/>
    <col min="6419" max="6419" width="10.1328125" style="452" bestFit="1" customWidth="1"/>
    <col min="6420" max="6654" width="9.1328125" style="452" customWidth="1"/>
    <col min="6655" max="6655" width="9.86328125" style="452" customWidth="1"/>
    <col min="6656" max="6658" width="3.1328125" style="452"/>
    <col min="6659" max="6659" width="34.265625" style="452" customWidth="1"/>
    <col min="6660" max="6660" width="8.3984375" style="452" customWidth="1"/>
    <col min="6661" max="6661" width="10.59765625" style="452" customWidth="1"/>
    <col min="6662" max="6662" width="9.1328125" style="452" customWidth="1"/>
    <col min="6663" max="6663" width="11.86328125" style="452" customWidth="1"/>
    <col min="6664" max="6664" width="12.1328125" style="452" customWidth="1"/>
    <col min="6665" max="6665" width="10.59765625" style="452" customWidth="1"/>
    <col min="6666" max="6666" width="9.59765625" style="452" bestFit="1" customWidth="1"/>
    <col min="6667" max="6667" width="11.73046875" style="452" bestFit="1" customWidth="1"/>
    <col min="6668" max="6668" width="12.1328125" style="452" bestFit="1" customWidth="1"/>
    <col min="6669" max="6669" width="9.1328125" style="452" customWidth="1"/>
    <col min="6670" max="6670" width="11.3984375" style="452" bestFit="1" customWidth="1"/>
    <col min="6671" max="6671" width="11.3984375" style="452" customWidth="1"/>
    <col min="6672" max="6673" width="9.59765625" style="452" bestFit="1" customWidth="1"/>
    <col min="6674" max="6674" width="6.73046875" style="452" bestFit="1" customWidth="1"/>
    <col min="6675" max="6675" width="10.1328125" style="452" bestFit="1" customWidth="1"/>
    <col min="6676" max="6910" width="9.1328125" style="452" customWidth="1"/>
    <col min="6911" max="6911" width="9.86328125" style="452" customWidth="1"/>
    <col min="6912" max="6914" width="3.1328125" style="452"/>
    <col min="6915" max="6915" width="34.265625" style="452" customWidth="1"/>
    <col min="6916" max="6916" width="8.3984375" style="452" customWidth="1"/>
    <col min="6917" max="6917" width="10.59765625" style="452" customWidth="1"/>
    <col min="6918" max="6918" width="9.1328125" style="452" customWidth="1"/>
    <col min="6919" max="6919" width="11.86328125" style="452" customWidth="1"/>
    <col min="6920" max="6920" width="12.1328125" style="452" customWidth="1"/>
    <col min="6921" max="6921" width="10.59765625" style="452" customWidth="1"/>
    <col min="6922" max="6922" width="9.59765625" style="452" bestFit="1" customWidth="1"/>
    <col min="6923" max="6923" width="11.73046875" style="452" bestFit="1" customWidth="1"/>
    <col min="6924" max="6924" width="12.1328125" style="452" bestFit="1" customWidth="1"/>
    <col min="6925" max="6925" width="9.1328125" style="452" customWidth="1"/>
    <col min="6926" max="6926" width="11.3984375" style="452" bestFit="1" customWidth="1"/>
    <col min="6927" max="6927" width="11.3984375" style="452" customWidth="1"/>
    <col min="6928" max="6929" width="9.59765625" style="452" bestFit="1" customWidth="1"/>
    <col min="6930" max="6930" width="6.73046875" style="452" bestFit="1" customWidth="1"/>
    <col min="6931" max="6931" width="10.1328125" style="452" bestFit="1" customWidth="1"/>
    <col min="6932" max="7166" width="9.1328125" style="452" customWidth="1"/>
    <col min="7167" max="7167" width="9.86328125" style="452" customWidth="1"/>
    <col min="7168" max="7170" width="3.1328125" style="452"/>
    <col min="7171" max="7171" width="34.265625" style="452" customWidth="1"/>
    <col min="7172" max="7172" width="8.3984375" style="452" customWidth="1"/>
    <col min="7173" max="7173" width="10.59765625" style="452" customWidth="1"/>
    <col min="7174" max="7174" width="9.1328125" style="452" customWidth="1"/>
    <col min="7175" max="7175" width="11.86328125" style="452" customWidth="1"/>
    <col min="7176" max="7176" width="12.1328125" style="452" customWidth="1"/>
    <col min="7177" max="7177" width="10.59765625" style="452" customWidth="1"/>
    <col min="7178" max="7178" width="9.59765625" style="452" bestFit="1" customWidth="1"/>
    <col min="7179" max="7179" width="11.73046875" style="452" bestFit="1" customWidth="1"/>
    <col min="7180" max="7180" width="12.1328125" style="452" bestFit="1" customWidth="1"/>
    <col min="7181" max="7181" width="9.1328125" style="452" customWidth="1"/>
    <col min="7182" max="7182" width="11.3984375" style="452" bestFit="1" customWidth="1"/>
    <col min="7183" max="7183" width="11.3984375" style="452" customWidth="1"/>
    <col min="7184" max="7185" width="9.59765625" style="452" bestFit="1" customWidth="1"/>
    <col min="7186" max="7186" width="6.73046875" style="452" bestFit="1" customWidth="1"/>
    <col min="7187" max="7187" width="10.1328125" style="452" bestFit="1" customWidth="1"/>
    <col min="7188" max="7422" width="9.1328125" style="452" customWidth="1"/>
    <col min="7423" max="7423" width="9.86328125" style="452" customWidth="1"/>
    <col min="7424" max="7426" width="3.1328125" style="452"/>
    <col min="7427" max="7427" width="34.265625" style="452" customWidth="1"/>
    <col min="7428" max="7428" width="8.3984375" style="452" customWidth="1"/>
    <col min="7429" max="7429" width="10.59765625" style="452" customWidth="1"/>
    <col min="7430" max="7430" width="9.1328125" style="452" customWidth="1"/>
    <col min="7431" max="7431" width="11.86328125" style="452" customWidth="1"/>
    <col min="7432" max="7432" width="12.1328125" style="452" customWidth="1"/>
    <col min="7433" max="7433" width="10.59765625" style="452" customWidth="1"/>
    <col min="7434" max="7434" width="9.59765625" style="452" bestFit="1" customWidth="1"/>
    <col min="7435" max="7435" width="11.73046875" style="452" bestFit="1" customWidth="1"/>
    <col min="7436" max="7436" width="12.1328125" style="452" bestFit="1" customWidth="1"/>
    <col min="7437" max="7437" width="9.1328125" style="452" customWidth="1"/>
    <col min="7438" max="7438" width="11.3984375" style="452" bestFit="1" customWidth="1"/>
    <col min="7439" max="7439" width="11.3984375" style="452" customWidth="1"/>
    <col min="7440" max="7441" width="9.59765625" style="452" bestFit="1" customWidth="1"/>
    <col min="7442" max="7442" width="6.73046875" style="452" bestFit="1" customWidth="1"/>
    <col min="7443" max="7443" width="10.1328125" style="452" bestFit="1" customWidth="1"/>
    <col min="7444" max="7678" width="9.1328125" style="452" customWidth="1"/>
    <col min="7679" max="7679" width="9.86328125" style="452" customWidth="1"/>
    <col min="7680" max="7682" width="3.1328125" style="452"/>
    <col min="7683" max="7683" width="34.265625" style="452" customWidth="1"/>
    <col min="7684" max="7684" width="8.3984375" style="452" customWidth="1"/>
    <col min="7685" max="7685" width="10.59765625" style="452" customWidth="1"/>
    <col min="7686" max="7686" width="9.1328125" style="452" customWidth="1"/>
    <col min="7687" max="7687" width="11.86328125" style="452" customWidth="1"/>
    <col min="7688" max="7688" width="12.1328125" style="452" customWidth="1"/>
    <col min="7689" max="7689" width="10.59765625" style="452" customWidth="1"/>
    <col min="7690" max="7690" width="9.59765625" style="452" bestFit="1" customWidth="1"/>
    <col min="7691" max="7691" width="11.73046875" style="452" bestFit="1" customWidth="1"/>
    <col min="7692" max="7692" width="12.1328125" style="452" bestFit="1" customWidth="1"/>
    <col min="7693" max="7693" width="9.1328125" style="452" customWidth="1"/>
    <col min="7694" max="7694" width="11.3984375" style="452" bestFit="1" customWidth="1"/>
    <col min="7695" max="7695" width="11.3984375" style="452" customWidth="1"/>
    <col min="7696" max="7697" width="9.59765625" style="452" bestFit="1" customWidth="1"/>
    <col min="7698" max="7698" width="6.73046875" style="452" bestFit="1" customWidth="1"/>
    <col min="7699" max="7699" width="10.1328125" style="452" bestFit="1" customWidth="1"/>
    <col min="7700" max="7934" width="9.1328125" style="452" customWidth="1"/>
    <col min="7935" max="7935" width="9.86328125" style="452" customWidth="1"/>
    <col min="7936" max="7938" width="3.1328125" style="452"/>
    <col min="7939" max="7939" width="34.265625" style="452" customWidth="1"/>
    <col min="7940" max="7940" width="8.3984375" style="452" customWidth="1"/>
    <col min="7941" max="7941" width="10.59765625" style="452" customWidth="1"/>
    <col min="7942" max="7942" width="9.1328125" style="452" customWidth="1"/>
    <col min="7943" max="7943" width="11.86328125" style="452" customWidth="1"/>
    <col min="7944" max="7944" width="12.1328125" style="452" customWidth="1"/>
    <col min="7945" max="7945" width="10.59765625" style="452" customWidth="1"/>
    <col min="7946" max="7946" width="9.59765625" style="452" bestFit="1" customWidth="1"/>
    <col min="7947" max="7947" width="11.73046875" style="452" bestFit="1" customWidth="1"/>
    <col min="7948" max="7948" width="12.1328125" style="452" bestFit="1" customWidth="1"/>
    <col min="7949" max="7949" width="9.1328125" style="452" customWidth="1"/>
    <col min="7950" max="7950" width="11.3984375" style="452" bestFit="1" customWidth="1"/>
    <col min="7951" max="7951" width="11.3984375" style="452" customWidth="1"/>
    <col min="7952" max="7953" width="9.59765625" style="452" bestFit="1" customWidth="1"/>
    <col min="7954" max="7954" width="6.73046875" style="452" bestFit="1" customWidth="1"/>
    <col min="7955" max="7955" width="10.1328125" style="452" bestFit="1" customWidth="1"/>
    <col min="7956" max="8190" width="9.1328125" style="452" customWidth="1"/>
    <col min="8191" max="8191" width="9.86328125" style="452" customWidth="1"/>
    <col min="8192" max="8194" width="3.1328125" style="452"/>
    <col min="8195" max="8195" width="34.265625" style="452" customWidth="1"/>
    <col min="8196" max="8196" width="8.3984375" style="452" customWidth="1"/>
    <col min="8197" max="8197" width="10.59765625" style="452" customWidth="1"/>
    <col min="8198" max="8198" width="9.1328125" style="452" customWidth="1"/>
    <col min="8199" max="8199" width="11.86328125" style="452" customWidth="1"/>
    <col min="8200" max="8200" width="12.1328125" style="452" customWidth="1"/>
    <col min="8201" max="8201" width="10.59765625" style="452" customWidth="1"/>
    <col min="8202" max="8202" width="9.59765625" style="452" bestFit="1" customWidth="1"/>
    <col min="8203" max="8203" width="11.73046875" style="452" bestFit="1" customWidth="1"/>
    <col min="8204" max="8204" width="12.1328125" style="452" bestFit="1" customWidth="1"/>
    <col min="8205" max="8205" width="9.1328125" style="452" customWidth="1"/>
    <col min="8206" max="8206" width="11.3984375" style="452" bestFit="1" customWidth="1"/>
    <col min="8207" max="8207" width="11.3984375" style="452" customWidth="1"/>
    <col min="8208" max="8209" width="9.59765625" style="452" bestFit="1" customWidth="1"/>
    <col min="8210" max="8210" width="6.73046875" style="452" bestFit="1" customWidth="1"/>
    <col min="8211" max="8211" width="10.1328125" style="452" bestFit="1" customWidth="1"/>
    <col min="8212" max="8446" width="9.1328125" style="452" customWidth="1"/>
    <col min="8447" max="8447" width="9.86328125" style="452" customWidth="1"/>
    <col min="8448" max="8450" width="3.1328125" style="452"/>
    <col min="8451" max="8451" width="34.265625" style="452" customWidth="1"/>
    <col min="8452" max="8452" width="8.3984375" style="452" customWidth="1"/>
    <col min="8453" max="8453" width="10.59765625" style="452" customWidth="1"/>
    <col min="8454" max="8454" width="9.1328125" style="452" customWidth="1"/>
    <col min="8455" max="8455" width="11.86328125" style="452" customWidth="1"/>
    <col min="8456" max="8456" width="12.1328125" style="452" customWidth="1"/>
    <col min="8457" max="8457" width="10.59765625" style="452" customWidth="1"/>
    <col min="8458" max="8458" width="9.59765625" style="452" bestFit="1" customWidth="1"/>
    <col min="8459" max="8459" width="11.73046875" style="452" bestFit="1" customWidth="1"/>
    <col min="8460" max="8460" width="12.1328125" style="452" bestFit="1" customWidth="1"/>
    <col min="8461" max="8461" width="9.1328125" style="452" customWidth="1"/>
    <col min="8462" max="8462" width="11.3984375" style="452" bestFit="1" customWidth="1"/>
    <col min="8463" max="8463" width="11.3984375" style="452" customWidth="1"/>
    <col min="8464" max="8465" width="9.59765625" style="452" bestFit="1" customWidth="1"/>
    <col min="8466" max="8466" width="6.73046875" style="452" bestFit="1" customWidth="1"/>
    <col min="8467" max="8467" width="10.1328125" style="452" bestFit="1" customWidth="1"/>
    <col min="8468" max="8702" width="9.1328125" style="452" customWidth="1"/>
    <col min="8703" max="8703" width="9.86328125" style="452" customWidth="1"/>
    <col min="8704" max="8706" width="3.1328125" style="452"/>
    <col min="8707" max="8707" width="34.265625" style="452" customWidth="1"/>
    <col min="8708" max="8708" width="8.3984375" style="452" customWidth="1"/>
    <col min="8709" max="8709" width="10.59765625" style="452" customWidth="1"/>
    <col min="8710" max="8710" width="9.1328125" style="452" customWidth="1"/>
    <col min="8711" max="8711" width="11.86328125" style="452" customWidth="1"/>
    <col min="8712" max="8712" width="12.1328125" style="452" customWidth="1"/>
    <col min="8713" max="8713" width="10.59765625" style="452" customWidth="1"/>
    <col min="8714" max="8714" width="9.59765625" style="452" bestFit="1" customWidth="1"/>
    <col min="8715" max="8715" width="11.73046875" style="452" bestFit="1" customWidth="1"/>
    <col min="8716" max="8716" width="12.1328125" style="452" bestFit="1" customWidth="1"/>
    <col min="8717" max="8717" width="9.1328125" style="452" customWidth="1"/>
    <col min="8718" max="8718" width="11.3984375" style="452" bestFit="1" customWidth="1"/>
    <col min="8719" max="8719" width="11.3984375" style="452" customWidth="1"/>
    <col min="8720" max="8721" width="9.59765625" style="452" bestFit="1" customWidth="1"/>
    <col min="8722" max="8722" width="6.73046875" style="452" bestFit="1" customWidth="1"/>
    <col min="8723" max="8723" width="10.1328125" style="452" bestFit="1" customWidth="1"/>
    <col min="8724" max="8958" width="9.1328125" style="452" customWidth="1"/>
    <col min="8959" max="8959" width="9.86328125" style="452" customWidth="1"/>
    <col min="8960" max="8962" width="3.1328125" style="452"/>
    <col min="8963" max="8963" width="34.265625" style="452" customWidth="1"/>
    <col min="8964" max="8964" width="8.3984375" style="452" customWidth="1"/>
    <col min="8965" max="8965" width="10.59765625" style="452" customWidth="1"/>
    <col min="8966" max="8966" width="9.1328125" style="452" customWidth="1"/>
    <col min="8967" max="8967" width="11.86328125" style="452" customWidth="1"/>
    <col min="8968" max="8968" width="12.1328125" style="452" customWidth="1"/>
    <col min="8969" max="8969" width="10.59765625" style="452" customWidth="1"/>
    <col min="8970" max="8970" width="9.59765625" style="452" bestFit="1" customWidth="1"/>
    <col min="8971" max="8971" width="11.73046875" style="452" bestFit="1" customWidth="1"/>
    <col min="8972" max="8972" width="12.1328125" style="452" bestFit="1" customWidth="1"/>
    <col min="8973" max="8973" width="9.1328125" style="452" customWidth="1"/>
    <col min="8974" max="8974" width="11.3984375" style="452" bestFit="1" customWidth="1"/>
    <col min="8975" max="8975" width="11.3984375" style="452" customWidth="1"/>
    <col min="8976" max="8977" width="9.59765625" style="452" bestFit="1" customWidth="1"/>
    <col min="8978" max="8978" width="6.73046875" style="452" bestFit="1" customWidth="1"/>
    <col min="8979" max="8979" width="10.1328125" style="452" bestFit="1" customWidth="1"/>
    <col min="8980" max="9214" width="9.1328125" style="452" customWidth="1"/>
    <col min="9215" max="9215" width="9.86328125" style="452" customWidth="1"/>
    <col min="9216" max="9218" width="3.1328125" style="452"/>
    <col min="9219" max="9219" width="34.265625" style="452" customWidth="1"/>
    <col min="9220" max="9220" width="8.3984375" style="452" customWidth="1"/>
    <col min="9221" max="9221" width="10.59765625" style="452" customWidth="1"/>
    <col min="9222" max="9222" width="9.1328125" style="452" customWidth="1"/>
    <col min="9223" max="9223" width="11.86328125" style="452" customWidth="1"/>
    <col min="9224" max="9224" width="12.1328125" style="452" customWidth="1"/>
    <col min="9225" max="9225" width="10.59765625" style="452" customWidth="1"/>
    <col min="9226" max="9226" width="9.59765625" style="452" bestFit="1" customWidth="1"/>
    <col min="9227" max="9227" width="11.73046875" style="452" bestFit="1" customWidth="1"/>
    <col min="9228" max="9228" width="12.1328125" style="452" bestFit="1" customWidth="1"/>
    <col min="9229" max="9229" width="9.1328125" style="452" customWidth="1"/>
    <col min="9230" max="9230" width="11.3984375" style="452" bestFit="1" customWidth="1"/>
    <col min="9231" max="9231" width="11.3984375" style="452" customWidth="1"/>
    <col min="9232" max="9233" width="9.59765625" style="452" bestFit="1" customWidth="1"/>
    <col min="9234" max="9234" width="6.73046875" style="452" bestFit="1" customWidth="1"/>
    <col min="9235" max="9235" width="10.1328125" style="452" bestFit="1" customWidth="1"/>
    <col min="9236" max="9470" width="9.1328125" style="452" customWidth="1"/>
    <col min="9471" max="9471" width="9.86328125" style="452" customWidth="1"/>
    <col min="9472" max="9474" width="3.1328125" style="452"/>
    <col min="9475" max="9475" width="34.265625" style="452" customWidth="1"/>
    <col min="9476" max="9476" width="8.3984375" style="452" customWidth="1"/>
    <col min="9477" max="9477" width="10.59765625" style="452" customWidth="1"/>
    <col min="9478" max="9478" width="9.1328125" style="452" customWidth="1"/>
    <col min="9479" max="9479" width="11.86328125" style="452" customWidth="1"/>
    <col min="9480" max="9480" width="12.1328125" style="452" customWidth="1"/>
    <col min="9481" max="9481" width="10.59765625" style="452" customWidth="1"/>
    <col min="9482" max="9482" width="9.59765625" style="452" bestFit="1" customWidth="1"/>
    <col min="9483" max="9483" width="11.73046875" style="452" bestFit="1" customWidth="1"/>
    <col min="9484" max="9484" width="12.1328125" style="452" bestFit="1" customWidth="1"/>
    <col min="9485" max="9485" width="9.1328125" style="452" customWidth="1"/>
    <col min="9486" max="9486" width="11.3984375" style="452" bestFit="1" customWidth="1"/>
    <col min="9487" max="9487" width="11.3984375" style="452" customWidth="1"/>
    <col min="9488" max="9489" width="9.59765625" style="452" bestFit="1" customWidth="1"/>
    <col min="9490" max="9490" width="6.73046875" style="452" bestFit="1" customWidth="1"/>
    <col min="9491" max="9491" width="10.1328125" style="452" bestFit="1" customWidth="1"/>
    <col min="9492" max="9726" width="9.1328125" style="452" customWidth="1"/>
    <col min="9727" max="9727" width="9.86328125" style="452" customWidth="1"/>
    <col min="9728" max="9730" width="3.1328125" style="452"/>
    <col min="9731" max="9731" width="34.265625" style="452" customWidth="1"/>
    <col min="9732" max="9732" width="8.3984375" style="452" customWidth="1"/>
    <col min="9733" max="9733" width="10.59765625" style="452" customWidth="1"/>
    <col min="9734" max="9734" width="9.1328125" style="452" customWidth="1"/>
    <col min="9735" max="9735" width="11.86328125" style="452" customWidth="1"/>
    <col min="9736" max="9736" width="12.1328125" style="452" customWidth="1"/>
    <col min="9737" max="9737" width="10.59765625" style="452" customWidth="1"/>
    <col min="9738" max="9738" width="9.59765625" style="452" bestFit="1" customWidth="1"/>
    <col min="9739" max="9739" width="11.73046875" style="452" bestFit="1" customWidth="1"/>
    <col min="9740" max="9740" width="12.1328125" style="452" bestFit="1" customWidth="1"/>
    <col min="9741" max="9741" width="9.1328125" style="452" customWidth="1"/>
    <col min="9742" max="9742" width="11.3984375" style="452" bestFit="1" customWidth="1"/>
    <col min="9743" max="9743" width="11.3984375" style="452" customWidth="1"/>
    <col min="9744" max="9745" width="9.59765625" style="452" bestFit="1" customWidth="1"/>
    <col min="9746" max="9746" width="6.73046875" style="452" bestFit="1" customWidth="1"/>
    <col min="9747" max="9747" width="10.1328125" style="452" bestFit="1" customWidth="1"/>
    <col min="9748" max="9982" width="9.1328125" style="452" customWidth="1"/>
    <col min="9983" max="9983" width="9.86328125" style="452" customWidth="1"/>
    <col min="9984" max="9986" width="3.1328125" style="452"/>
    <col min="9987" max="9987" width="34.265625" style="452" customWidth="1"/>
    <col min="9988" max="9988" width="8.3984375" style="452" customWidth="1"/>
    <col min="9989" max="9989" width="10.59765625" style="452" customWidth="1"/>
    <col min="9990" max="9990" width="9.1328125" style="452" customWidth="1"/>
    <col min="9991" max="9991" width="11.86328125" style="452" customWidth="1"/>
    <col min="9992" max="9992" width="12.1328125" style="452" customWidth="1"/>
    <col min="9993" max="9993" width="10.59765625" style="452" customWidth="1"/>
    <col min="9994" max="9994" width="9.59765625" style="452" bestFit="1" customWidth="1"/>
    <col min="9995" max="9995" width="11.73046875" style="452" bestFit="1" customWidth="1"/>
    <col min="9996" max="9996" width="12.1328125" style="452" bestFit="1" customWidth="1"/>
    <col min="9997" max="9997" width="9.1328125" style="452" customWidth="1"/>
    <col min="9998" max="9998" width="11.3984375" style="452" bestFit="1" customWidth="1"/>
    <col min="9999" max="9999" width="11.3984375" style="452" customWidth="1"/>
    <col min="10000" max="10001" width="9.59765625" style="452" bestFit="1" customWidth="1"/>
    <col min="10002" max="10002" width="6.73046875" style="452" bestFit="1" customWidth="1"/>
    <col min="10003" max="10003" width="10.1328125" style="452" bestFit="1" customWidth="1"/>
    <col min="10004" max="10238" width="9.1328125" style="452" customWidth="1"/>
    <col min="10239" max="10239" width="9.86328125" style="452" customWidth="1"/>
    <col min="10240" max="10242" width="3.1328125" style="452"/>
    <col min="10243" max="10243" width="34.265625" style="452" customWidth="1"/>
    <col min="10244" max="10244" width="8.3984375" style="452" customWidth="1"/>
    <col min="10245" max="10245" width="10.59765625" style="452" customWidth="1"/>
    <col min="10246" max="10246" width="9.1328125" style="452" customWidth="1"/>
    <col min="10247" max="10247" width="11.86328125" style="452" customWidth="1"/>
    <col min="10248" max="10248" width="12.1328125" style="452" customWidth="1"/>
    <col min="10249" max="10249" width="10.59765625" style="452" customWidth="1"/>
    <col min="10250" max="10250" width="9.59765625" style="452" bestFit="1" customWidth="1"/>
    <col min="10251" max="10251" width="11.73046875" style="452" bestFit="1" customWidth="1"/>
    <col min="10252" max="10252" width="12.1328125" style="452" bestFit="1" customWidth="1"/>
    <col min="10253" max="10253" width="9.1328125" style="452" customWidth="1"/>
    <col min="10254" max="10254" width="11.3984375" style="452" bestFit="1" customWidth="1"/>
    <col min="10255" max="10255" width="11.3984375" style="452" customWidth="1"/>
    <col min="10256" max="10257" width="9.59765625" style="452" bestFit="1" customWidth="1"/>
    <col min="10258" max="10258" width="6.73046875" style="452" bestFit="1" customWidth="1"/>
    <col min="10259" max="10259" width="10.1328125" style="452" bestFit="1" customWidth="1"/>
    <col min="10260" max="10494" width="9.1328125" style="452" customWidth="1"/>
    <col min="10495" max="10495" width="9.86328125" style="452" customWidth="1"/>
    <col min="10496" max="10498" width="3.1328125" style="452"/>
    <col min="10499" max="10499" width="34.265625" style="452" customWidth="1"/>
    <col min="10500" max="10500" width="8.3984375" style="452" customWidth="1"/>
    <col min="10501" max="10501" width="10.59765625" style="452" customWidth="1"/>
    <col min="10502" max="10502" width="9.1328125" style="452" customWidth="1"/>
    <col min="10503" max="10503" width="11.86328125" style="452" customWidth="1"/>
    <col min="10504" max="10504" width="12.1328125" style="452" customWidth="1"/>
    <col min="10505" max="10505" width="10.59765625" style="452" customWidth="1"/>
    <col min="10506" max="10506" width="9.59765625" style="452" bestFit="1" customWidth="1"/>
    <col min="10507" max="10507" width="11.73046875" style="452" bestFit="1" customWidth="1"/>
    <col min="10508" max="10508" width="12.1328125" style="452" bestFit="1" customWidth="1"/>
    <col min="10509" max="10509" width="9.1328125" style="452" customWidth="1"/>
    <col min="10510" max="10510" width="11.3984375" style="452" bestFit="1" customWidth="1"/>
    <col min="10511" max="10511" width="11.3984375" style="452" customWidth="1"/>
    <col min="10512" max="10513" width="9.59765625" style="452" bestFit="1" customWidth="1"/>
    <col min="10514" max="10514" width="6.73046875" style="452" bestFit="1" customWidth="1"/>
    <col min="10515" max="10515" width="10.1328125" style="452" bestFit="1" customWidth="1"/>
    <col min="10516" max="10750" width="9.1328125" style="452" customWidth="1"/>
    <col min="10751" max="10751" width="9.86328125" style="452" customWidth="1"/>
    <col min="10752" max="10754" width="3.1328125" style="452"/>
    <col min="10755" max="10755" width="34.265625" style="452" customWidth="1"/>
    <col min="10756" max="10756" width="8.3984375" style="452" customWidth="1"/>
    <col min="10757" max="10757" width="10.59765625" style="452" customWidth="1"/>
    <col min="10758" max="10758" width="9.1328125" style="452" customWidth="1"/>
    <col min="10759" max="10759" width="11.86328125" style="452" customWidth="1"/>
    <col min="10760" max="10760" width="12.1328125" style="452" customWidth="1"/>
    <col min="10761" max="10761" width="10.59765625" style="452" customWidth="1"/>
    <col min="10762" max="10762" width="9.59765625" style="452" bestFit="1" customWidth="1"/>
    <col min="10763" max="10763" width="11.73046875" style="452" bestFit="1" customWidth="1"/>
    <col min="10764" max="10764" width="12.1328125" style="452" bestFit="1" customWidth="1"/>
    <col min="10765" max="10765" width="9.1328125" style="452" customWidth="1"/>
    <col min="10766" max="10766" width="11.3984375" style="452" bestFit="1" customWidth="1"/>
    <col min="10767" max="10767" width="11.3984375" style="452" customWidth="1"/>
    <col min="10768" max="10769" width="9.59765625" style="452" bestFit="1" customWidth="1"/>
    <col min="10770" max="10770" width="6.73046875" style="452" bestFit="1" customWidth="1"/>
    <col min="10771" max="10771" width="10.1328125" style="452" bestFit="1" customWidth="1"/>
    <col min="10772" max="11006" width="9.1328125" style="452" customWidth="1"/>
    <col min="11007" max="11007" width="9.86328125" style="452" customWidth="1"/>
    <col min="11008" max="11010" width="3.1328125" style="452"/>
    <col min="11011" max="11011" width="34.265625" style="452" customWidth="1"/>
    <col min="11012" max="11012" width="8.3984375" style="452" customWidth="1"/>
    <col min="11013" max="11013" width="10.59765625" style="452" customWidth="1"/>
    <col min="11014" max="11014" width="9.1328125" style="452" customWidth="1"/>
    <col min="11015" max="11015" width="11.86328125" style="452" customWidth="1"/>
    <col min="11016" max="11016" width="12.1328125" style="452" customWidth="1"/>
    <col min="11017" max="11017" width="10.59765625" style="452" customWidth="1"/>
    <col min="11018" max="11018" width="9.59765625" style="452" bestFit="1" customWidth="1"/>
    <col min="11019" max="11019" width="11.73046875" style="452" bestFit="1" customWidth="1"/>
    <col min="11020" max="11020" width="12.1328125" style="452" bestFit="1" customWidth="1"/>
    <col min="11021" max="11021" width="9.1328125" style="452" customWidth="1"/>
    <col min="11022" max="11022" width="11.3984375" style="452" bestFit="1" customWidth="1"/>
    <col min="11023" max="11023" width="11.3984375" style="452" customWidth="1"/>
    <col min="11024" max="11025" width="9.59765625" style="452" bestFit="1" customWidth="1"/>
    <col min="11026" max="11026" width="6.73046875" style="452" bestFit="1" customWidth="1"/>
    <col min="11027" max="11027" width="10.1328125" style="452" bestFit="1" customWidth="1"/>
    <col min="11028" max="11262" width="9.1328125" style="452" customWidth="1"/>
    <col min="11263" max="11263" width="9.86328125" style="452" customWidth="1"/>
    <col min="11264" max="11266" width="3.1328125" style="452"/>
    <col min="11267" max="11267" width="34.265625" style="452" customWidth="1"/>
    <col min="11268" max="11268" width="8.3984375" style="452" customWidth="1"/>
    <col min="11269" max="11269" width="10.59765625" style="452" customWidth="1"/>
    <col min="11270" max="11270" width="9.1328125" style="452" customWidth="1"/>
    <col min="11271" max="11271" width="11.86328125" style="452" customWidth="1"/>
    <col min="11272" max="11272" width="12.1328125" style="452" customWidth="1"/>
    <col min="11273" max="11273" width="10.59765625" style="452" customWidth="1"/>
    <col min="11274" max="11274" width="9.59765625" style="452" bestFit="1" customWidth="1"/>
    <col min="11275" max="11275" width="11.73046875" style="452" bestFit="1" customWidth="1"/>
    <col min="11276" max="11276" width="12.1328125" style="452" bestFit="1" customWidth="1"/>
    <col min="11277" max="11277" width="9.1328125" style="452" customWidth="1"/>
    <col min="11278" max="11278" width="11.3984375" style="452" bestFit="1" customWidth="1"/>
    <col min="11279" max="11279" width="11.3984375" style="452" customWidth="1"/>
    <col min="11280" max="11281" width="9.59765625" style="452" bestFit="1" customWidth="1"/>
    <col min="11282" max="11282" width="6.73046875" style="452" bestFit="1" customWidth="1"/>
    <col min="11283" max="11283" width="10.1328125" style="452" bestFit="1" customWidth="1"/>
    <col min="11284" max="11518" width="9.1328125" style="452" customWidth="1"/>
    <col min="11519" max="11519" width="9.86328125" style="452" customWidth="1"/>
    <col min="11520" max="11522" width="3.1328125" style="452"/>
    <col min="11523" max="11523" width="34.265625" style="452" customWidth="1"/>
    <col min="11524" max="11524" width="8.3984375" style="452" customWidth="1"/>
    <col min="11525" max="11525" width="10.59765625" style="452" customWidth="1"/>
    <col min="11526" max="11526" width="9.1328125" style="452" customWidth="1"/>
    <col min="11527" max="11527" width="11.86328125" style="452" customWidth="1"/>
    <col min="11528" max="11528" width="12.1328125" style="452" customWidth="1"/>
    <col min="11529" max="11529" width="10.59765625" style="452" customWidth="1"/>
    <col min="11530" max="11530" width="9.59765625" style="452" bestFit="1" customWidth="1"/>
    <col min="11531" max="11531" width="11.73046875" style="452" bestFit="1" customWidth="1"/>
    <col min="11532" max="11532" width="12.1328125" style="452" bestFit="1" customWidth="1"/>
    <col min="11533" max="11533" width="9.1328125" style="452" customWidth="1"/>
    <col min="11534" max="11534" width="11.3984375" style="452" bestFit="1" customWidth="1"/>
    <col min="11535" max="11535" width="11.3984375" style="452" customWidth="1"/>
    <col min="11536" max="11537" width="9.59765625" style="452" bestFit="1" customWidth="1"/>
    <col min="11538" max="11538" width="6.73046875" style="452" bestFit="1" customWidth="1"/>
    <col min="11539" max="11539" width="10.1328125" style="452" bestFit="1" customWidth="1"/>
    <col min="11540" max="11774" width="9.1328125" style="452" customWidth="1"/>
    <col min="11775" max="11775" width="9.86328125" style="452" customWidth="1"/>
    <col min="11776" max="11778" width="3.1328125" style="452"/>
    <col min="11779" max="11779" width="34.265625" style="452" customWidth="1"/>
    <col min="11780" max="11780" width="8.3984375" style="452" customWidth="1"/>
    <col min="11781" max="11781" width="10.59765625" style="452" customWidth="1"/>
    <col min="11782" max="11782" width="9.1328125" style="452" customWidth="1"/>
    <col min="11783" max="11783" width="11.86328125" style="452" customWidth="1"/>
    <col min="11784" max="11784" width="12.1328125" style="452" customWidth="1"/>
    <col min="11785" max="11785" width="10.59765625" style="452" customWidth="1"/>
    <col min="11786" max="11786" width="9.59765625" style="452" bestFit="1" customWidth="1"/>
    <col min="11787" max="11787" width="11.73046875" style="452" bestFit="1" customWidth="1"/>
    <col min="11788" max="11788" width="12.1328125" style="452" bestFit="1" customWidth="1"/>
    <col min="11789" max="11789" width="9.1328125" style="452" customWidth="1"/>
    <col min="11790" max="11790" width="11.3984375" style="452" bestFit="1" customWidth="1"/>
    <col min="11791" max="11791" width="11.3984375" style="452" customWidth="1"/>
    <col min="11792" max="11793" width="9.59765625" style="452" bestFit="1" customWidth="1"/>
    <col min="11794" max="11794" width="6.73046875" style="452" bestFit="1" customWidth="1"/>
    <col min="11795" max="11795" width="10.1328125" style="452" bestFit="1" customWidth="1"/>
    <col min="11796" max="12030" width="9.1328125" style="452" customWidth="1"/>
    <col min="12031" max="12031" width="9.86328125" style="452" customWidth="1"/>
    <col min="12032" max="12034" width="3.1328125" style="452"/>
    <col min="12035" max="12035" width="34.265625" style="452" customWidth="1"/>
    <col min="12036" max="12036" width="8.3984375" style="452" customWidth="1"/>
    <col min="12037" max="12037" width="10.59765625" style="452" customWidth="1"/>
    <col min="12038" max="12038" width="9.1328125" style="452" customWidth="1"/>
    <col min="12039" max="12039" width="11.86328125" style="452" customWidth="1"/>
    <col min="12040" max="12040" width="12.1328125" style="452" customWidth="1"/>
    <col min="12041" max="12041" width="10.59765625" style="452" customWidth="1"/>
    <col min="12042" max="12042" width="9.59765625" style="452" bestFit="1" customWidth="1"/>
    <col min="12043" max="12043" width="11.73046875" style="452" bestFit="1" customWidth="1"/>
    <col min="12044" max="12044" width="12.1328125" style="452" bestFit="1" customWidth="1"/>
    <col min="12045" max="12045" width="9.1328125" style="452" customWidth="1"/>
    <col min="12046" max="12046" width="11.3984375" style="452" bestFit="1" customWidth="1"/>
    <col min="12047" max="12047" width="11.3984375" style="452" customWidth="1"/>
    <col min="12048" max="12049" width="9.59765625" style="452" bestFit="1" customWidth="1"/>
    <col min="12050" max="12050" width="6.73046875" style="452" bestFit="1" customWidth="1"/>
    <col min="12051" max="12051" width="10.1328125" style="452" bestFit="1" customWidth="1"/>
    <col min="12052" max="12286" width="9.1328125" style="452" customWidth="1"/>
    <col min="12287" max="12287" width="9.86328125" style="452" customWidth="1"/>
    <col min="12288" max="12290" width="3.1328125" style="452"/>
    <col min="12291" max="12291" width="34.265625" style="452" customWidth="1"/>
    <col min="12292" max="12292" width="8.3984375" style="452" customWidth="1"/>
    <col min="12293" max="12293" width="10.59765625" style="452" customWidth="1"/>
    <col min="12294" max="12294" width="9.1328125" style="452" customWidth="1"/>
    <col min="12295" max="12295" width="11.86328125" style="452" customWidth="1"/>
    <col min="12296" max="12296" width="12.1328125" style="452" customWidth="1"/>
    <col min="12297" max="12297" width="10.59765625" style="452" customWidth="1"/>
    <col min="12298" max="12298" width="9.59765625" style="452" bestFit="1" customWidth="1"/>
    <col min="12299" max="12299" width="11.73046875" style="452" bestFit="1" customWidth="1"/>
    <col min="12300" max="12300" width="12.1328125" style="452" bestFit="1" customWidth="1"/>
    <col min="12301" max="12301" width="9.1328125" style="452" customWidth="1"/>
    <col min="12302" max="12302" width="11.3984375" style="452" bestFit="1" customWidth="1"/>
    <col min="12303" max="12303" width="11.3984375" style="452" customWidth="1"/>
    <col min="12304" max="12305" width="9.59765625" style="452" bestFit="1" customWidth="1"/>
    <col min="12306" max="12306" width="6.73046875" style="452" bestFit="1" customWidth="1"/>
    <col min="12307" max="12307" width="10.1328125" style="452" bestFit="1" customWidth="1"/>
    <col min="12308" max="12542" width="9.1328125" style="452" customWidth="1"/>
    <col min="12543" max="12543" width="9.86328125" style="452" customWidth="1"/>
    <col min="12544" max="12546" width="3.1328125" style="452"/>
    <col min="12547" max="12547" width="34.265625" style="452" customWidth="1"/>
    <col min="12548" max="12548" width="8.3984375" style="452" customWidth="1"/>
    <col min="12549" max="12549" width="10.59765625" style="452" customWidth="1"/>
    <col min="12550" max="12550" width="9.1328125" style="452" customWidth="1"/>
    <col min="12551" max="12551" width="11.86328125" style="452" customWidth="1"/>
    <col min="12552" max="12552" width="12.1328125" style="452" customWidth="1"/>
    <col min="12553" max="12553" width="10.59765625" style="452" customWidth="1"/>
    <col min="12554" max="12554" width="9.59765625" style="452" bestFit="1" customWidth="1"/>
    <col min="12555" max="12555" width="11.73046875" style="452" bestFit="1" customWidth="1"/>
    <col min="12556" max="12556" width="12.1328125" style="452" bestFit="1" customWidth="1"/>
    <col min="12557" max="12557" width="9.1328125" style="452" customWidth="1"/>
    <col min="12558" max="12558" width="11.3984375" style="452" bestFit="1" customWidth="1"/>
    <col min="12559" max="12559" width="11.3984375" style="452" customWidth="1"/>
    <col min="12560" max="12561" width="9.59765625" style="452" bestFit="1" customWidth="1"/>
    <col min="12562" max="12562" width="6.73046875" style="452" bestFit="1" customWidth="1"/>
    <col min="12563" max="12563" width="10.1328125" style="452" bestFit="1" customWidth="1"/>
    <col min="12564" max="12798" width="9.1328125" style="452" customWidth="1"/>
    <col min="12799" max="12799" width="9.86328125" style="452" customWidth="1"/>
    <col min="12800" max="12802" width="3.1328125" style="452"/>
    <col min="12803" max="12803" width="34.265625" style="452" customWidth="1"/>
    <col min="12804" max="12804" width="8.3984375" style="452" customWidth="1"/>
    <col min="12805" max="12805" width="10.59765625" style="452" customWidth="1"/>
    <col min="12806" max="12806" width="9.1328125" style="452" customWidth="1"/>
    <col min="12807" max="12807" width="11.86328125" style="452" customWidth="1"/>
    <col min="12808" max="12808" width="12.1328125" style="452" customWidth="1"/>
    <col min="12809" max="12809" width="10.59765625" style="452" customWidth="1"/>
    <col min="12810" max="12810" width="9.59765625" style="452" bestFit="1" customWidth="1"/>
    <col min="12811" max="12811" width="11.73046875" style="452" bestFit="1" customWidth="1"/>
    <col min="12812" max="12812" width="12.1328125" style="452" bestFit="1" customWidth="1"/>
    <col min="12813" max="12813" width="9.1328125" style="452" customWidth="1"/>
    <col min="12814" max="12814" width="11.3984375" style="452" bestFit="1" customWidth="1"/>
    <col min="12815" max="12815" width="11.3984375" style="452" customWidth="1"/>
    <col min="12816" max="12817" width="9.59765625" style="452" bestFit="1" customWidth="1"/>
    <col min="12818" max="12818" width="6.73046875" style="452" bestFit="1" customWidth="1"/>
    <col min="12819" max="12819" width="10.1328125" style="452" bestFit="1" customWidth="1"/>
    <col min="12820" max="13054" width="9.1328125" style="452" customWidth="1"/>
    <col min="13055" max="13055" width="9.86328125" style="452" customWidth="1"/>
    <col min="13056" max="13058" width="3.1328125" style="452"/>
    <col min="13059" max="13059" width="34.265625" style="452" customWidth="1"/>
    <col min="13060" max="13060" width="8.3984375" style="452" customWidth="1"/>
    <col min="13061" max="13061" width="10.59765625" style="452" customWidth="1"/>
    <col min="13062" max="13062" width="9.1328125" style="452" customWidth="1"/>
    <col min="13063" max="13063" width="11.86328125" style="452" customWidth="1"/>
    <col min="13064" max="13064" width="12.1328125" style="452" customWidth="1"/>
    <col min="13065" max="13065" width="10.59765625" style="452" customWidth="1"/>
    <col min="13066" max="13066" width="9.59765625" style="452" bestFit="1" customWidth="1"/>
    <col min="13067" max="13067" width="11.73046875" style="452" bestFit="1" customWidth="1"/>
    <col min="13068" max="13068" width="12.1328125" style="452" bestFit="1" customWidth="1"/>
    <col min="13069" max="13069" width="9.1328125" style="452" customWidth="1"/>
    <col min="13070" max="13070" width="11.3984375" style="452" bestFit="1" customWidth="1"/>
    <col min="13071" max="13071" width="11.3984375" style="452" customWidth="1"/>
    <col min="13072" max="13073" width="9.59765625" style="452" bestFit="1" customWidth="1"/>
    <col min="13074" max="13074" width="6.73046875" style="452" bestFit="1" customWidth="1"/>
    <col min="13075" max="13075" width="10.1328125" style="452" bestFit="1" customWidth="1"/>
    <col min="13076" max="13310" width="9.1328125" style="452" customWidth="1"/>
    <col min="13311" max="13311" width="9.86328125" style="452" customWidth="1"/>
    <col min="13312" max="13314" width="3.1328125" style="452"/>
    <col min="13315" max="13315" width="34.265625" style="452" customWidth="1"/>
    <col min="13316" max="13316" width="8.3984375" style="452" customWidth="1"/>
    <col min="13317" max="13317" width="10.59765625" style="452" customWidth="1"/>
    <col min="13318" max="13318" width="9.1328125" style="452" customWidth="1"/>
    <col min="13319" max="13319" width="11.86328125" style="452" customWidth="1"/>
    <col min="13320" max="13320" width="12.1328125" style="452" customWidth="1"/>
    <col min="13321" max="13321" width="10.59765625" style="452" customWidth="1"/>
    <col min="13322" max="13322" width="9.59765625" style="452" bestFit="1" customWidth="1"/>
    <col min="13323" max="13323" width="11.73046875" style="452" bestFit="1" customWidth="1"/>
    <col min="13324" max="13324" width="12.1328125" style="452" bestFit="1" customWidth="1"/>
    <col min="13325" max="13325" width="9.1328125" style="452" customWidth="1"/>
    <col min="13326" max="13326" width="11.3984375" style="452" bestFit="1" customWidth="1"/>
    <col min="13327" max="13327" width="11.3984375" style="452" customWidth="1"/>
    <col min="13328" max="13329" width="9.59765625" style="452" bestFit="1" customWidth="1"/>
    <col min="13330" max="13330" width="6.73046875" style="452" bestFit="1" customWidth="1"/>
    <col min="13331" max="13331" width="10.1328125" style="452" bestFit="1" customWidth="1"/>
    <col min="13332" max="13566" width="9.1328125" style="452" customWidth="1"/>
    <col min="13567" max="13567" width="9.86328125" style="452" customWidth="1"/>
    <col min="13568" max="13570" width="3.1328125" style="452"/>
    <col min="13571" max="13571" width="34.265625" style="452" customWidth="1"/>
    <col min="13572" max="13572" width="8.3984375" style="452" customWidth="1"/>
    <col min="13573" max="13573" width="10.59765625" style="452" customWidth="1"/>
    <col min="13574" max="13574" width="9.1328125" style="452" customWidth="1"/>
    <col min="13575" max="13575" width="11.86328125" style="452" customWidth="1"/>
    <col min="13576" max="13576" width="12.1328125" style="452" customWidth="1"/>
    <col min="13577" max="13577" width="10.59765625" style="452" customWidth="1"/>
    <col min="13578" max="13578" width="9.59765625" style="452" bestFit="1" customWidth="1"/>
    <col min="13579" max="13579" width="11.73046875" style="452" bestFit="1" customWidth="1"/>
    <col min="13580" max="13580" width="12.1328125" style="452" bestFit="1" customWidth="1"/>
    <col min="13581" max="13581" width="9.1328125" style="452" customWidth="1"/>
    <col min="13582" max="13582" width="11.3984375" style="452" bestFit="1" customWidth="1"/>
    <col min="13583" max="13583" width="11.3984375" style="452" customWidth="1"/>
    <col min="13584" max="13585" width="9.59765625" style="452" bestFit="1" customWidth="1"/>
    <col min="13586" max="13586" width="6.73046875" style="452" bestFit="1" customWidth="1"/>
    <col min="13587" max="13587" width="10.1328125" style="452" bestFit="1" customWidth="1"/>
    <col min="13588" max="13822" width="9.1328125" style="452" customWidth="1"/>
    <col min="13823" max="13823" width="9.86328125" style="452" customWidth="1"/>
    <col min="13824" max="13826" width="3.1328125" style="452"/>
    <col min="13827" max="13827" width="34.265625" style="452" customWidth="1"/>
    <col min="13828" max="13828" width="8.3984375" style="452" customWidth="1"/>
    <col min="13829" max="13829" width="10.59765625" style="452" customWidth="1"/>
    <col min="13830" max="13830" width="9.1328125" style="452" customWidth="1"/>
    <col min="13831" max="13831" width="11.86328125" style="452" customWidth="1"/>
    <col min="13832" max="13832" width="12.1328125" style="452" customWidth="1"/>
    <col min="13833" max="13833" width="10.59765625" style="452" customWidth="1"/>
    <col min="13834" max="13834" width="9.59765625" style="452" bestFit="1" customWidth="1"/>
    <col min="13835" max="13835" width="11.73046875" style="452" bestFit="1" customWidth="1"/>
    <col min="13836" max="13836" width="12.1328125" style="452" bestFit="1" customWidth="1"/>
    <col min="13837" max="13837" width="9.1328125" style="452" customWidth="1"/>
    <col min="13838" max="13838" width="11.3984375" style="452" bestFit="1" customWidth="1"/>
    <col min="13839" max="13839" width="11.3984375" style="452" customWidth="1"/>
    <col min="13840" max="13841" width="9.59765625" style="452" bestFit="1" customWidth="1"/>
    <col min="13842" max="13842" width="6.73046875" style="452" bestFit="1" customWidth="1"/>
    <col min="13843" max="13843" width="10.1328125" style="452" bestFit="1" customWidth="1"/>
    <col min="13844" max="14078" width="9.1328125" style="452" customWidth="1"/>
    <col min="14079" max="14079" width="9.86328125" style="452" customWidth="1"/>
    <col min="14080" max="14082" width="3.1328125" style="452"/>
    <col min="14083" max="14083" width="34.265625" style="452" customWidth="1"/>
    <col min="14084" max="14084" width="8.3984375" style="452" customWidth="1"/>
    <col min="14085" max="14085" width="10.59765625" style="452" customWidth="1"/>
    <col min="14086" max="14086" width="9.1328125" style="452" customWidth="1"/>
    <col min="14087" max="14087" width="11.86328125" style="452" customWidth="1"/>
    <col min="14088" max="14088" width="12.1328125" style="452" customWidth="1"/>
    <col min="14089" max="14089" width="10.59765625" style="452" customWidth="1"/>
    <col min="14090" max="14090" width="9.59765625" style="452" bestFit="1" customWidth="1"/>
    <col min="14091" max="14091" width="11.73046875" style="452" bestFit="1" customWidth="1"/>
    <col min="14092" max="14092" width="12.1328125" style="452" bestFit="1" customWidth="1"/>
    <col min="14093" max="14093" width="9.1328125" style="452" customWidth="1"/>
    <col min="14094" max="14094" width="11.3984375" style="452" bestFit="1" customWidth="1"/>
    <col min="14095" max="14095" width="11.3984375" style="452" customWidth="1"/>
    <col min="14096" max="14097" width="9.59765625" style="452" bestFit="1" customWidth="1"/>
    <col min="14098" max="14098" width="6.73046875" style="452" bestFit="1" customWidth="1"/>
    <col min="14099" max="14099" width="10.1328125" style="452" bestFit="1" customWidth="1"/>
    <col min="14100" max="14334" width="9.1328125" style="452" customWidth="1"/>
    <col min="14335" max="14335" width="9.86328125" style="452" customWidth="1"/>
    <col min="14336" max="14338" width="3.1328125" style="452"/>
    <col min="14339" max="14339" width="34.265625" style="452" customWidth="1"/>
    <col min="14340" max="14340" width="8.3984375" style="452" customWidth="1"/>
    <col min="14341" max="14341" width="10.59765625" style="452" customWidth="1"/>
    <col min="14342" max="14342" width="9.1328125" style="452" customWidth="1"/>
    <col min="14343" max="14343" width="11.86328125" style="452" customWidth="1"/>
    <col min="14344" max="14344" width="12.1328125" style="452" customWidth="1"/>
    <col min="14345" max="14345" width="10.59765625" style="452" customWidth="1"/>
    <col min="14346" max="14346" width="9.59765625" style="452" bestFit="1" customWidth="1"/>
    <col min="14347" max="14347" width="11.73046875" style="452" bestFit="1" customWidth="1"/>
    <col min="14348" max="14348" width="12.1328125" style="452" bestFit="1" customWidth="1"/>
    <col min="14349" max="14349" width="9.1328125" style="452" customWidth="1"/>
    <col min="14350" max="14350" width="11.3984375" style="452" bestFit="1" customWidth="1"/>
    <col min="14351" max="14351" width="11.3984375" style="452" customWidth="1"/>
    <col min="14352" max="14353" width="9.59765625" style="452" bestFit="1" customWidth="1"/>
    <col min="14354" max="14354" width="6.73046875" style="452" bestFit="1" customWidth="1"/>
    <col min="14355" max="14355" width="10.1328125" style="452" bestFit="1" customWidth="1"/>
    <col min="14356" max="14590" width="9.1328125" style="452" customWidth="1"/>
    <col min="14591" max="14591" width="9.86328125" style="452" customWidth="1"/>
    <col min="14592" max="14594" width="3.1328125" style="452"/>
    <col min="14595" max="14595" width="34.265625" style="452" customWidth="1"/>
    <col min="14596" max="14596" width="8.3984375" style="452" customWidth="1"/>
    <col min="14597" max="14597" width="10.59765625" style="452" customWidth="1"/>
    <col min="14598" max="14598" width="9.1328125" style="452" customWidth="1"/>
    <col min="14599" max="14599" width="11.86328125" style="452" customWidth="1"/>
    <col min="14600" max="14600" width="12.1328125" style="452" customWidth="1"/>
    <col min="14601" max="14601" width="10.59765625" style="452" customWidth="1"/>
    <col min="14602" max="14602" width="9.59765625" style="452" bestFit="1" customWidth="1"/>
    <col min="14603" max="14603" width="11.73046875" style="452" bestFit="1" customWidth="1"/>
    <col min="14604" max="14604" width="12.1328125" style="452" bestFit="1" customWidth="1"/>
    <col min="14605" max="14605" width="9.1328125" style="452" customWidth="1"/>
    <col min="14606" max="14606" width="11.3984375" style="452" bestFit="1" customWidth="1"/>
    <col min="14607" max="14607" width="11.3984375" style="452" customWidth="1"/>
    <col min="14608" max="14609" width="9.59765625" style="452" bestFit="1" customWidth="1"/>
    <col min="14610" max="14610" width="6.73046875" style="452" bestFit="1" customWidth="1"/>
    <col min="14611" max="14611" width="10.1328125" style="452" bestFit="1" customWidth="1"/>
    <col min="14612" max="14846" width="9.1328125" style="452" customWidth="1"/>
    <col min="14847" max="14847" width="9.86328125" style="452" customWidth="1"/>
    <col min="14848" max="14850" width="3.1328125" style="452"/>
    <col min="14851" max="14851" width="34.265625" style="452" customWidth="1"/>
    <col min="14852" max="14852" width="8.3984375" style="452" customWidth="1"/>
    <col min="14853" max="14853" width="10.59765625" style="452" customWidth="1"/>
    <col min="14854" max="14854" width="9.1328125" style="452" customWidth="1"/>
    <col min="14855" max="14855" width="11.86328125" style="452" customWidth="1"/>
    <col min="14856" max="14856" width="12.1328125" style="452" customWidth="1"/>
    <col min="14857" max="14857" width="10.59765625" style="452" customWidth="1"/>
    <col min="14858" max="14858" width="9.59765625" style="452" bestFit="1" customWidth="1"/>
    <col min="14859" max="14859" width="11.73046875" style="452" bestFit="1" customWidth="1"/>
    <col min="14860" max="14860" width="12.1328125" style="452" bestFit="1" customWidth="1"/>
    <col min="14861" max="14861" width="9.1328125" style="452" customWidth="1"/>
    <col min="14862" max="14862" width="11.3984375" style="452" bestFit="1" customWidth="1"/>
    <col min="14863" max="14863" width="11.3984375" style="452" customWidth="1"/>
    <col min="14864" max="14865" width="9.59765625" style="452" bestFit="1" customWidth="1"/>
    <col min="14866" max="14866" width="6.73046875" style="452" bestFit="1" customWidth="1"/>
    <col min="14867" max="14867" width="10.1328125" style="452" bestFit="1" customWidth="1"/>
    <col min="14868" max="15102" width="9.1328125" style="452" customWidth="1"/>
    <col min="15103" max="15103" width="9.86328125" style="452" customWidth="1"/>
    <col min="15104" max="15106" width="3.1328125" style="452"/>
    <col min="15107" max="15107" width="34.265625" style="452" customWidth="1"/>
    <col min="15108" max="15108" width="8.3984375" style="452" customWidth="1"/>
    <col min="15109" max="15109" width="10.59765625" style="452" customWidth="1"/>
    <col min="15110" max="15110" width="9.1328125" style="452" customWidth="1"/>
    <col min="15111" max="15111" width="11.86328125" style="452" customWidth="1"/>
    <col min="15112" max="15112" width="12.1328125" style="452" customWidth="1"/>
    <col min="15113" max="15113" width="10.59765625" style="452" customWidth="1"/>
    <col min="15114" max="15114" width="9.59765625" style="452" bestFit="1" customWidth="1"/>
    <col min="15115" max="15115" width="11.73046875" style="452" bestFit="1" customWidth="1"/>
    <col min="15116" max="15116" width="12.1328125" style="452" bestFit="1" customWidth="1"/>
    <col min="15117" max="15117" width="9.1328125" style="452" customWidth="1"/>
    <col min="15118" max="15118" width="11.3984375" style="452" bestFit="1" customWidth="1"/>
    <col min="15119" max="15119" width="11.3984375" style="452" customWidth="1"/>
    <col min="15120" max="15121" width="9.59765625" style="452" bestFit="1" customWidth="1"/>
    <col min="15122" max="15122" width="6.73046875" style="452" bestFit="1" customWidth="1"/>
    <col min="15123" max="15123" width="10.1328125" style="452" bestFit="1" customWidth="1"/>
    <col min="15124" max="15358" width="9.1328125" style="452" customWidth="1"/>
    <col min="15359" max="15359" width="9.86328125" style="452" customWidth="1"/>
    <col min="15360" max="15362" width="3.1328125" style="452"/>
    <col min="15363" max="15363" width="34.265625" style="452" customWidth="1"/>
    <col min="15364" max="15364" width="8.3984375" style="452" customWidth="1"/>
    <col min="15365" max="15365" width="10.59765625" style="452" customWidth="1"/>
    <col min="15366" max="15366" width="9.1328125" style="452" customWidth="1"/>
    <col min="15367" max="15367" width="11.86328125" style="452" customWidth="1"/>
    <col min="15368" max="15368" width="12.1328125" style="452" customWidth="1"/>
    <col min="15369" max="15369" width="10.59765625" style="452" customWidth="1"/>
    <col min="15370" max="15370" width="9.59765625" style="452" bestFit="1" customWidth="1"/>
    <col min="15371" max="15371" width="11.73046875" style="452" bestFit="1" customWidth="1"/>
    <col min="15372" max="15372" width="12.1328125" style="452" bestFit="1" customWidth="1"/>
    <col min="15373" max="15373" width="9.1328125" style="452" customWidth="1"/>
    <col min="15374" max="15374" width="11.3984375" style="452" bestFit="1" customWidth="1"/>
    <col min="15375" max="15375" width="11.3984375" style="452" customWidth="1"/>
    <col min="15376" max="15377" width="9.59765625" style="452" bestFit="1" customWidth="1"/>
    <col min="15378" max="15378" width="6.73046875" style="452" bestFit="1" customWidth="1"/>
    <col min="15379" max="15379" width="10.1328125" style="452" bestFit="1" customWidth="1"/>
    <col min="15380" max="15614" width="9.1328125" style="452" customWidth="1"/>
    <col min="15615" max="15615" width="9.86328125" style="452" customWidth="1"/>
    <col min="15616" max="15618" width="3.1328125" style="452"/>
    <col min="15619" max="15619" width="34.265625" style="452" customWidth="1"/>
    <col min="15620" max="15620" width="8.3984375" style="452" customWidth="1"/>
    <col min="15621" max="15621" width="10.59765625" style="452" customWidth="1"/>
    <col min="15622" max="15622" width="9.1328125" style="452" customWidth="1"/>
    <col min="15623" max="15623" width="11.86328125" style="452" customWidth="1"/>
    <col min="15624" max="15624" width="12.1328125" style="452" customWidth="1"/>
    <col min="15625" max="15625" width="10.59765625" style="452" customWidth="1"/>
    <col min="15626" max="15626" width="9.59765625" style="452" bestFit="1" customWidth="1"/>
    <col min="15627" max="15627" width="11.73046875" style="452" bestFit="1" customWidth="1"/>
    <col min="15628" max="15628" width="12.1328125" style="452" bestFit="1" customWidth="1"/>
    <col min="15629" max="15629" width="9.1328125" style="452" customWidth="1"/>
    <col min="15630" max="15630" width="11.3984375" style="452" bestFit="1" customWidth="1"/>
    <col min="15631" max="15631" width="11.3984375" style="452" customWidth="1"/>
    <col min="15632" max="15633" width="9.59765625" style="452" bestFit="1" customWidth="1"/>
    <col min="15634" max="15634" width="6.73046875" style="452" bestFit="1" customWidth="1"/>
    <col min="15635" max="15635" width="10.1328125" style="452" bestFit="1" customWidth="1"/>
    <col min="15636" max="15870" width="9.1328125" style="452" customWidth="1"/>
    <col min="15871" max="15871" width="9.86328125" style="452" customWidth="1"/>
    <col min="15872" max="15874" width="3.1328125" style="452"/>
    <col min="15875" max="15875" width="34.265625" style="452" customWidth="1"/>
    <col min="15876" max="15876" width="8.3984375" style="452" customWidth="1"/>
    <col min="15877" max="15877" width="10.59765625" style="452" customWidth="1"/>
    <col min="15878" max="15878" width="9.1328125" style="452" customWidth="1"/>
    <col min="15879" max="15879" width="11.86328125" style="452" customWidth="1"/>
    <col min="15880" max="15880" width="12.1328125" style="452" customWidth="1"/>
    <col min="15881" max="15881" width="10.59765625" style="452" customWidth="1"/>
    <col min="15882" max="15882" width="9.59765625" style="452" bestFit="1" customWidth="1"/>
    <col min="15883" max="15883" width="11.73046875" style="452" bestFit="1" customWidth="1"/>
    <col min="15884" max="15884" width="12.1328125" style="452" bestFit="1" customWidth="1"/>
    <col min="15885" max="15885" width="9.1328125" style="452" customWidth="1"/>
    <col min="15886" max="15886" width="11.3984375" style="452" bestFit="1" customWidth="1"/>
    <col min="15887" max="15887" width="11.3984375" style="452" customWidth="1"/>
    <col min="15888" max="15889" width="9.59765625" style="452" bestFit="1" customWidth="1"/>
    <col min="15890" max="15890" width="6.73046875" style="452" bestFit="1" customWidth="1"/>
    <col min="15891" max="15891" width="10.1328125" style="452" bestFit="1" customWidth="1"/>
    <col min="15892" max="16126" width="9.1328125" style="452" customWidth="1"/>
    <col min="16127" max="16127" width="9.86328125" style="452" customWidth="1"/>
    <col min="16128" max="16130" width="3.1328125" style="452"/>
    <col min="16131" max="16131" width="34.265625" style="452" customWidth="1"/>
    <col min="16132" max="16132" width="8.3984375" style="452" customWidth="1"/>
    <col min="16133" max="16133" width="10.59765625" style="452" customWidth="1"/>
    <col min="16134" max="16134" width="9.1328125" style="452" customWidth="1"/>
    <col min="16135" max="16135" width="11.86328125" style="452" customWidth="1"/>
    <col min="16136" max="16136" width="12.1328125" style="452" customWidth="1"/>
    <col min="16137" max="16137" width="10.59765625" style="452" customWidth="1"/>
    <col min="16138" max="16138" width="9.59765625" style="452" bestFit="1" customWidth="1"/>
    <col min="16139" max="16139" width="11.73046875" style="452" bestFit="1" customWidth="1"/>
    <col min="16140" max="16140" width="12.1328125" style="452" bestFit="1" customWidth="1"/>
    <col min="16141" max="16141" width="9.1328125" style="452" customWidth="1"/>
    <col min="16142" max="16142" width="11.3984375" style="452" bestFit="1" customWidth="1"/>
    <col min="16143" max="16143" width="11.3984375" style="452" customWidth="1"/>
    <col min="16144" max="16145" width="9.59765625" style="452" bestFit="1" customWidth="1"/>
    <col min="16146" max="16146" width="6.73046875" style="452" bestFit="1" customWidth="1"/>
    <col min="16147" max="16147" width="10.1328125" style="452" bestFit="1" customWidth="1"/>
    <col min="16148" max="16382" width="9.1328125" style="452" customWidth="1"/>
    <col min="16383" max="16383" width="9.86328125" style="452" customWidth="1"/>
    <col min="16384" max="16384" width="3.1328125" style="452"/>
  </cols>
  <sheetData>
    <row r="6" spans="2:18" x14ac:dyDescent="0.4">
      <c r="C6" s="2" t="s">
        <v>0</v>
      </c>
      <c r="D6" s="3"/>
    </row>
    <row r="7" spans="2:18" x14ac:dyDescent="0.4">
      <c r="C7" s="2" t="s">
        <v>1</v>
      </c>
      <c r="D7" s="3"/>
    </row>
    <row r="9" spans="2:18" ht="21" x14ac:dyDescent="0.45">
      <c r="B9" s="453"/>
      <c r="C9" s="453"/>
      <c r="D9" s="454"/>
      <c r="E9" s="314"/>
      <c r="F9" s="453"/>
      <c r="G9" s="314"/>
    </row>
    <row r="10" spans="2:18" ht="12" customHeight="1" x14ac:dyDescent="0.55000000000000004">
      <c r="B10" s="499"/>
      <c r="C10" s="500"/>
      <c r="D10" s="500"/>
      <c r="E10" s="419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</row>
    <row r="11" spans="2:18" ht="18" x14ac:dyDescent="0.35">
      <c r="B11" s="455"/>
      <c r="C11" s="456" t="s">
        <v>53</v>
      </c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</row>
    <row r="12" spans="2:18" x14ac:dyDescent="0.35">
      <c r="B12" s="2"/>
      <c r="C12" s="313"/>
      <c r="D12" s="313"/>
      <c r="E12" s="314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</row>
    <row r="13" spans="2:18" ht="19.5" customHeight="1" x14ac:dyDescent="0.35">
      <c r="B13" s="309"/>
      <c r="C13" s="457" t="s">
        <v>54</v>
      </c>
      <c r="D13" s="313"/>
      <c r="E13" s="314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</row>
    <row r="14" spans="2:18" x14ac:dyDescent="0.35">
      <c r="B14" s="309"/>
      <c r="C14" s="313"/>
      <c r="D14" s="313"/>
      <c r="E14" s="314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</row>
    <row r="15" spans="2:18" ht="26.25" x14ac:dyDescent="0.35">
      <c r="B15" s="471"/>
      <c r="C15" s="471"/>
      <c r="D15" s="471"/>
      <c r="E15" s="63" t="s">
        <v>55</v>
      </c>
      <c r="F15" s="63" t="s">
        <v>56</v>
      </c>
      <c r="G15" s="63" t="s">
        <v>57</v>
      </c>
      <c r="H15" s="63" t="s">
        <v>58</v>
      </c>
      <c r="I15" s="63" t="s">
        <v>59</v>
      </c>
      <c r="J15" s="63" t="s">
        <v>60</v>
      </c>
      <c r="K15" s="63" t="s">
        <v>61</v>
      </c>
      <c r="L15" s="63" t="s">
        <v>62</v>
      </c>
      <c r="M15" s="63" t="s">
        <v>63</v>
      </c>
      <c r="N15" s="63" t="s">
        <v>64</v>
      </c>
      <c r="O15" s="63" t="s">
        <v>65</v>
      </c>
      <c r="P15" s="64" t="s">
        <v>66</v>
      </c>
      <c r="Q15" s="64" t="s">
        <v>67</v>
      </c>
      <c r="R15" s="65" t="s">
        <v>12</v>
      </c>
    </row>
    <row r="16" spans="2:18" x14ac:dyDescent="0.4">
      <c r="B16" s="66"/>
      <c r="C16" s="67"/>
      <c r="D16" s="68"/>
      <c r="E16" s="69"/>
      <c r="F16" s="70"/>
      <c r="G16" s="69"/>
      <c r="H16" s="71"/>
      <c r="I16" s="72"/>
      <c r="J16" s="73"/>
      <c r="K16" s="74"/>
      <c r="L16" s="74"/>
      <c r="M16" s="74"/>
      <c r="N16" s="75"/>
      <c r="O16" s="75"/>
      <c r="P16" s="71"/>
      <c r="Q16" s="71"/>
      <c r="R16" s="76"/>
    </row>
    <row r="17" spans="2:19" ht="15.75" x14ac:dyDescent="0.4">
      <c r="B17" s="77"/>
      <c r="C17" s="78" t="s">
        <v>68</v>
      </c>
      <c r="D17" s="68"/>
      <c r="E17" s="79"/>
      <c r="F17" s="80"/>
      <c r="G17" s="79"/>
      <c r="H17" s="71"/>
      <c r="I17" s="81"/>
      <c r="J17" s="82"/>
      <c r="K17" s="79"/>
      <c r="L17" s="79"/>
      <c r="M17" s="79"/>
      <c r="N17" s="83"/>
      <c r="O17" s="83"/>
      <c r="P17" s="71"/>
      <c r="Q17" s="71"/>
      <c r="R17" s="76"/>
    </row>
    <row r="18" spans="2:19" x14ac:dyDescent="0.4">
      <c r="B18" s="66"/>
      <c r="C18" s="68"/>
      <c r="D18" s="68"/>
      <c r="E18" s="69"/>
      <c r="F18" s="70"/>
      <c r="G18" s="69"/>
      <c r="H18" s="71"/>
      <c r="I18" s="72"/>
      <c r="J18" s="73"/>
      <c r="K18" s="74"/>
      <c r="L18" s="74"/>
      <c r="M18" s="74"/>
      <c r="N18" s="75"/>
      <c r="O18" s="75"/>
      <c r="P18" s="71"/>
      <c r="Q18" s="71"/>
      <c r="R18" s="76"/>
    </row>
    <row r="19" spans="2:19" x14ac:dyDescent="0.4">
      <c r="B19" s="66"/>
      <c r="C19" s="84" t="s">
        <v>69</v>
      </c>
      <c r="D19" s="84"/>
      <c r="E19" s="85"/>
      <c r="F19" s="86"/>
      <c r="G19" s="85"/>
      <c r="H19" s="71"/>
      <c r="I19" s="87"/>
      <c r="J19" s="88"/>
      <c r="K19" s="85"/>
      <c r="L19" s="85"/>
      <c r="M19" s="85"/>
      <c r="N19" s="89"/>
      <c r="O19" s="89"/>
      <c r="P19" s="71"/>
      <c r="Q19" s="71"/>
      <c r="R19" s="76"/>
    </row>
    <row r="20" spans="2:19" x14ac:dyDescent="0.4">
      <c r="B20" s="66"/>
      <c r="C20" s="84" t="s">
        <v>70</v>
      </c>
      <c r="D20" s="84"/>
      <c r="E20" s="69"/>
      <c r="F20" s="70"/>
      <c r="G20" s="69"/>
      <c r="H20" s="71"/>
      <c r="I20" s="72"/>
      <c r="J20" s="73"/>
      <c r="K20" s="74"/>
      <c r="L20" s="74"/>
      <c r="M20" s="74"/>
      <c r="N20" s="75"/>
      <c r="O20" s="75"/>
      <c r="P20" s="71"/>
      <c r="Q20" s="71"/>
      <c r="R20" s="76"/>
    </row>
    <row r="21" spans="2:19" x14ac:dyDescent="0.35">
      <c r="B21" s="66"/>
      <c r="C21" s="84" t="s">
        <v>71</v>
      </c>
      <c r="D21" s="84"/>
      <c r="E21" s="90">
        <v>121</v>
      </c>
      <c r="F21" s="90">
        <v>15</v>
      </c>
      <c r="G21" s="90">
        <v>7</v>
      </c>
      <c r="H21" s="90">
        <v>162</v>
      </c>
      <c r="I21" s="90">
        <v>20</v>
      </c>
      <c r="J21" s="90">
        <v>54</v>
      </c>
      <c r="K21" s="90">
        <v>73</v>
      </c>
      <c r="L21" s="90">
        <v>61</v>
      </c>
      <c r="M21" s="90">
        <v>2</v>
      </c>
      <c r="N21" s="90">
        <v>368</v>
      </c>
      <c r="O21" s="90">
        <v>2</v>
      </c>
      <c r="P21" s="91">
        <f>SUM(E21:O21)</f>
        <v>885</v>
      </c>
      <c r="Q21" s="91">
        <v>739</v>
      </c>
      <c r="R21" s="92">
        <f>P21/Q21-1</f>
        <v>0.1975642760487144</v>
      </c>
      <c r="S21" s="459"/>
    </row>
    <row r="22" spans="2:19" x14ac:dyDescent="0.35">
      <c r="B22" s="66"/>
      <c r="C22" s="84" t="s">
        <v>72</v>
      </c>
      <c r="D22" s="84"/>
      <c r="E22" s="90">
        <v>2781582.6900000004</v>
      </c>
      <c r="F22" s="90">
        <v>602656.71</v>
      </c>
      <c r="G22" s="90">
        <v>642673</v>
      </c>
      <c r="H22" s="90">
        <v>7272047.1599999992</v>
      </c>
      <c r="I22" s="90">
        <v>380113.66999999993</v>
      </c>
      <c r="J22" s="90">
        <v>4403153</v>
      </c>
      <c r="K22" s="90">
        <v>2363195.6500000004</v>
      </c>
      <c r="L22" s="90">
        <v>1956922.04</v>
      </c>
      <c r="M22" s="90">
        <v>136689.07</v>
      </c>
      <c r="N22" s="90">
        <v>23571006.050000001</v>
      </c>
      <c r="O22" s="90">
        <v>7000</v>
      </c>
      <c r="P22" s="91">
        <f>SUM(E22:O22)</f>
        <v>44117039.039999999</v>
      </c>
      <c r="Q22" s="91">
        <v>35422668.840000004</v>
      </c>
      <c r="R22" s="92">
        <f>P22/Q22-1</f>
        <v>0.24544650317770911</v>
      </c>
      <c r="S22" s="459"/>
    </row>
    <row r="23" spans="2:19" ht="14.25" x14ac:dyDescent="0.35">
      <c r="B23" s="66"/>
      <c r="C23" s="84" t="s">
        <v>73</v>
      </c>
      <c r="D23" s="84"/>
      <c r="E23" s="93"/>
      <c r="F23" s="85"/>
      <c r="G23" s="85"/>
      <c r="H23" s="85"/>
      <c r="I23" s="85"/>
      <c r="J23" s="85"/>
      <c r="K23" s="85"/>
      <c r="L23" s="94"/>
      <c r="M23" s="85"/>
      <c r="N23" s="85"/>
      <c r="O23" s="85"/>
      <c r="P23" s="85"/>
      <c r="Q23" s="85"/>
      <c r="R23" s="95"/>
      <c r="S23" s="459"/>
    </row>
    <row r="24" spans="2:19" x14ac:dyDescent="0.35">
      <c r="B24" s="66"/>
      <c r="C24" s="84" t="s">
        <v>71</v>
      </c>
      <c r="D24" s="84"/>
      <c r="E24" s="90">
        <v>3</v>
      </c>
      <c r="F24" s="90">
        <v>76</v>
      </c>
      <c r="G24" s="90">
        <v>25</v>
      </c>
      <c r="H24" s="90">
        <v>633</v>
      </c>
      <c r="I24" s="90">
        <v>90</v>
      </c>
      <c r="J24" s="90">
        <v>660</v>
      </c>
      <c r="K24" s="90">
        <v>22</v>
      </c>
      <c r="L24" s="90">
        <v>791</v>
      </c>
      <c r="M24" s="90">
        <v>15</v>
      </c>
      <c r="N24" s="90">
        <v>782</v>
      </c>
      <c r="O24" s="90">
        <v>0</v>
      </c>
      <c r="P24" s="91">
        <f>SUM(E24:O24)</f>
        <v>3097</v>
      </c>
      <c r="Q24" s="91">
        <v>2388</v>
      </c>
      <c r="R24" s="92">
        <f>P24/Q24-1</f>
        <v>0.29690117252931314</v>
      </c>
      <c r="S24" s="459"/>
    </row>
    <row r="25" spans="2:19" x14ac:dyDescent="0.35">
      <c r="B25" s="66"/>
      <c r="C25" s="84" t="s">
        <v>72</v>
      </c>
      <c r="D25" s="84"/>
      <c r="E25" s="90">
        <v>14467.500000000002</v>
      </c>
      <c r="F25" s="90">
        <v>334099.25</v>
      </c>
      <c r="G25" s="90">
        <v>142531</v>
      </c>
      <c r="H25" s="90">
        <v>5303412.16</v>
      </c>
      <c r="I25" s="90">
        <v>614985.24</v>
      </c>
      <c r="J25" s="90">
        <v>9009932</v>
      </c>
      <c r="K25" s="90">
        <v>155539.13</v>
      </c>
      <c r="L25" s="90">
        <v>10229180.82</v>
      </c>
      <c r="M25" s="90">
        <v>340647.83999999997</v>
      </c>
      <c r="N25" s="90">
        <v>14248371.460000001</v>
      </c>
      <c r="O25" s="90">
        <v>0</v>
      </c>
      <c r="P25" s="91">
        <f>SUM(E25:O25)</f>
        <v>40393166.400000006</v>
      </c>
      <c r="Q25" s="91">
        <v>35739193.880000003</v>
      </c>
      <c r="R25" s="92">
        <f>P25/Q25-1</f>
        <v>0.13022041111577543</v>
      </c>
      <c r="S25" s="459"/>
    </row>
    <row r="26" spans="2:19" x14ac:dyDescent="0.35">
      <c r="B26" s="66"/>
      <c r="C26" s="84" t="s">
        <v>74</v>
      </c>
      <c r="D26" s="84"/>
      <c r="E26" s="93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95"/>
      <c r="S26" s="459"/>
    </row>
    <row r="27" spans="2:19" x14ac:dyDescent="0.35">
      <c r="B27" s="66"/>
      <c r="C27" s="84" t="s">
        <v>71</v>
      </c>
      <c r="D27" s="84"/>
      <c r="E27" s="90">
        <v>3</v>
      </c>
      <c r="F27" s="90">
        <v>265</v>
      </c>
      <c r="G27" s="90">
        <v>230</v>
      </c>
      <c r="H27" s="90">
        <v>5254</v>
      </c>
      <c r="I27" s="90">
        <v>1344</v>
      </c>
      <c r="J27" s="90">
        <v>2715</v>
      </c>
      <c r="K27" s="90">
        <v>149</v>
      </c>
      <c r="L27" s="90">
        <v>656</v>
      </c>
      <c r="M27" s="90">
        <v>43</v>
      </c>
      <c r="N27" s="90">
        <v>1684</v>
      </c>
      <c r="O27" s="90">
        <v>304</v>
      </c>
      <c r="P27" s="91">
        <f>SUM(E27:O27)</f>
        <v>12647</v>
      </c>
      <c r="Q27" s="91">
        <v>12384</v>
      </c>
      <c r="R27" s="92">
        <f>P27/Q27-1</f>
        <v>2.1237080103359229E-2</v>
      </c>
      <c r="S27" s="459"/>
    </row>
    <row r="28" spans="2:19" x14ac:dyDescent="0.35">
      <c r="B28" s="66"/>
      <c r="C28" s="84" t="s">
        <v>72</v>
      </c>
      <c r="D28" s="84"/>
      <c r="E28" s="90">
        <v>5581.2000000000007</v>
      </c>
      <c r="F28" s="90">
        <v>2570118.38</v>
      </c>
      <c r="G28" s="90">
        <v>1929661</v>
      </c>
      <c r="H28" s="90">
        <v>36980767.019999996</v>
      </c>
      <c r="I28" s="90">
        <v>10380785.789999999</v>
      </c>
      <c r="J28" s="90">
        <v>31468734</v>
      </c>
      <c r="K28" s="90">
        <v>1117702.48</v>
      </c>
      <c r="L28" s="90">
        <v>9127930.8899999987</v>
      </c>
      <c r="M28" s="90">
        <v>430151.35999999993</v>
      </c>
      <c r="N28" s="90">
        <v>15369686.34</v>
      </c>
      <c r="O28" s="90">
        <v>2256000</v>
      </c>
      <c r="P28" s="91">
        <f>SUM(E28:O28)</f>
        <v>111637118.45999999</v>
      </c>
      <c r="Q28" s="91">
        <v>121901315.71000001</v>
      </c>
      <c r="R28" s="92">
        <f>P28/Q28-1</f>
        <v>-8.420087338858806E-2</v>
      </c>
      <c r="S28" s="459"/>
    </row>
    <row r="29" spans="2:19" x14ac:dyDescent="0.35">
      <c r="B29" s="66"/>
      <c r="C29" s="84" t="s">
        <v>75</v>
      </c>
      <c r="D29" s="84"/>
      <c r="E29" s="93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95"/>
      <c r="S29" s="459"/>
    </row>
    <row r="30" spans="2:19" x14ac:dyDescent="0.35">
      <c r="B30" s="66"/>
      <c r="C30" s="84" t="s">
        <v>71</v>
      </c>
      <c r="D30" s="84"/>
      <c r="E30" s="90">
        <v>0</v>
      </c>
      <c r="F30" s="90">
        <v>3499</v>
      </c>
      <c r="G30" s="90">
        <v>153</v>
      </c>
      <c r="H30" s="90">
        <v>173</v>
      </c>
      <c r="I30" s="90" t="s">
        <v>51</v>
      </c>
      <c r="J30" s="90">
        <v>1032</v>
      </c>
      <c r="K30" s="90">
        <v>35</v>
      </c>
      <c r="L30" s="90">
        <v>14</v>
      </c>
      <c r="M30" s="90">
        <v>8</v>
      </c>
      <c r="N30" s="90">
        <v>41</v>
      </c>
      <c r="O30" s="90">
        <v>0</v>
      </c>
      <c r="P30" s="91">
        <f>SUM(E30:O30)</f>
        <v>4955</v>
      </c>
      <c r="Q30" s="91">
        <v>6236</v>
      </c>
      <c r="R30" s="92">
        <f>P30/Q30-1</f>
        <v>-0.20542014111610007</v>
      </c>
      <c r="S30" s="459"/>
    </row>
    <row r="31" spans="2:19" x14ac:dyDescent="0.35">
      <c r="B31" s="66"/>
      <c r="C31" s="84" t="s">
        <v>72</v>
      </c>
      <c r="D31" s="84"/>
      <c r="E31" s="90">
        <v>0</v>
      </c>
      <c r="F31" s="90">
        <v>2026671.5300000035</v>
      </c>
      <c r="G31" s="90">
        <v>315032</v>
      </c>
      <c r="H31" s="90">
        <v>3825871.54</v>
      </c>
      <c r="I31" s="90">
        <v>4880075.3900000006</v>
      </c>
      <c r="J31" s="90">
        <v>9890737</v>
      </c>
      <c r="K31" s="90">
        <v>1155164.8399999999</v>
      </c>
      <c r="L31" s="90">
        <v>-74859.08</v>
      </c>
      <c r="M31" s="90">
        <v>9331.9700000000012</v>
      </c>
      <c r="N31" s="90">
        <v>2170987.0200000005</v>
      </c>
      <c r="O31" s="90">
        <v>0</v>
      </c>
      <c r="P31" s="91">
        <f>SUM(E31:O31)</f>
        <v>24199012.210000005</v>
      </c>
      <c r="Q31" s="91">
        <v>24416458.120000001</v>
      </c>
      <c r="R31" s="92">
        <f>P31/Q31-1</f>
        <v>-8.9057106043518575E-3</v>
      </c>
      <c r="S31" s="459"/>
    </row>
    <row r="32" spans="2:19" x14ac:dyDescent="0.35">
      <c r="B32" s="66"/>
      <c r="C32" s="84"/>
      <c r="D32" s="84"/>
      <c r="E32" s="77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95"/>
      <c r="S32" s="459"/>
    </row>
    <row r="33" spans="2:19" x14ac:dyDescent="0.35">
      <c r="B33" s="66"/>
      <c r="C33" s="96" t="s">
        <v>76</v>
      </c>
      <c r="D33" s="84"/>
      <c r="E33" s="97">
        <f>E31+E28+E25+E22</f>
        <v>2801631.3900000006</v>
      </c>
      <c r="F33" s="97">
        <f t="shared" ref="F33:O33" si="0">F31+F28+F25+F22</f>
        <v>5533545.8700000038</v>
      </c>
      <c r="G33" s="97">
        <f>G31+G28+G25+G22</f>
        <v>3029897</v>
      </c>
      <c r="H33" s="97">
        <f t="shared" si="0"/>
        <v>53382097.879999995</v>
      </c>
      <c r="I33" s="97">
        <f t="shared" si="0"/>
        <v>16255960.09</v>
      </c>
      <c r="J33" s="97">
        <f t="shared" si="0"/>
        <v>54772556</v>
      </c>
      <c r="K33" s="97">
        <f t="shared" si="0"/>
        <v>4791602.0999999996</v>
      </c>
      <c r="L33" s="97">
        <f t="shared" si="0"/>
        <v>21239174.669999998</v>
      </c>
      <c r="M33" s="97">
        <f t="shared" si="0"/>
        <v>916820.24</v>
      </c>
      <c r="N33" s="97">
        <f t="shared" si="0"/>
        <v>55360050.870000005</v>
      </c>
      <c r="O33" s="97">
        <f t="shared" si="0"/>
        <v>2263000</v>
      </c>
      <c r="P33" s="91">
        <f>SUM(E33:O33)</f>
        <v>220346336.11000001</v>
      </c>
      <c r="Q33" s="98">
        <v>217479636.55000001</v>
      </c>
      <c r="R33" s="92">
        <f>P33/Q33-1</f>
        <v>1.3181461977204156E-2</v>
      </c>
      <c r="S33" s="459"/>
    </row>
    <row r="34" spans="2:19" x14ac:dyDescent="0.4">
      <c r="B34" s="66"/>
      <c r="C34" s="84"/>
      <c r="D34" s="84"/>
      <c r="E34" s="79"/>
      <c r="F34" s="79"/>
      <c r="G34" s="99"/>
      <c r="H34" s="100"/>
      <c r="I34" s="72"/>
      <c r="J34" s="73"/>
      <c r="K34" s="74"/>
      <c r="L34" s="74"/>
      <c r="M34" s="74"/>
      <c r="N34" s="75"/>
      <c r="O34" s="75"/>
      <c r="P34" s="100"/>
      <c r="Q34" s="100"/>
      <c r="R34" s="76"/>
    </row>
    <row r="36" spans="2:19" ht="14.25" x14ac:dyDescent="0.45">
      <c r="B36" s="458"/>
      <c r="C36" s="419"/>
      <c r="D36" s="439"/>
      <c r="E36" s="439"/>
      <c r="F36" s="439"/>
      <c r="G36" s="439"/>
      <c r="H36" s="425"/>
      <c r="I36" s="3"/>
      <c r="J36" s="101"/>
      <c r="K36" s="101"/>
    </row>
    <row r="37" spans="2:19" ht="14.25" x14ac:dyDescent="0.45">
      <c r="B37" s="102"/>
      <c r="C37" s="60"/>
      <c r="D37" s="60"/>
      <c r="E37" s="60"/>
      <c r="F37" s="60"/>
      <c r="G37" s="60"/>
      <c r="H37" s="425"/>
      <c r="I37" s="101"/>
      <c r="J37" s="101"/>
      <c r="K37" s="101"/>
    </row>
    <row r="38" spans="2:19" ht="14.25" x14ac:dyDescent="0.45">
      <c r="B38" s="101"/>
      <c r="C38" s="440"/>
      <c r="D38" s="440"/>
      <c r="E38" s="440"/>
      <c r="F38" s="440"/>
      <c r="G38" s="440"/>
      <c r="H38" s="425"/>
      <c r="I38" s="101"/>
      <c r="J38" s="101"/>
      <c r="K38" s="101"/>
    </row>
  </sheetData>
  <mergeCells count="2">
    <mergeCell ref="B10:D10"/>
    <mergeCell ref="B15:D15"/>
  </mergeCells>
  <pageMargins left="0.15748031496062992" right="0.15748031496062992" top="0.74803149606299213" bottom="0.74803149606299213" header="0.31496062992125984" footer="0.31496062992125984"/>
  <pageSetup scale="7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1E207-4D52-4D77-8114-58CABCD108B1}">
  <sheetPr>
    <tabColor rgb="FF00B050"/>
  </sheetPr>
  <dimension ref="B6:R130"/>
  <sheetViews>
    <sheetView workbookViewId="0">
      <selection activeCell="C9" sqref="C9"/>
    </sheetView>
  </sheetViews>
  <sheetFormatPr defaultColWidth="9.1328125" defaultRowHeight="13.15" x14ac:dyDescent="0.4"/>
  <cols>
    <col min="1" max="1" width="2.59765625" style="1" customWidth="1"/>
    <col min="2" max="2" width="3.1328125" style="1" customWidth="1"/>
    <col min="3" max="3" width="34.265625" style="1" customWidth="1"/>
    <col min="4" max="4" width="8.3984375" style="1" customWidth="1"/>
    <col min="5" max="5" width="10.59765625" style="1" customWidth="1"/>
    <col min="6" max="6" width="9.265625" style="1" bestFit="1" customWidth="1"/>
    <col min="7" max="7" width="11.86328125" style="1" customWidth="1"/>
    <col min="8" max="8" width="12.1328125" style="1" customWidth="1"/>
    <col min="9" max="9" width="10.59765625" style="1" customWidth="1"/>
    <col min="10" max="10" width="9.73046875" style="1" bestFit="1" customWidth="1"/>
    <col min="11" max="11" width="11.86328125" style="1" bestFit="1" customWidth="1"/>
    <col min="12" max="12" width="12.265625" style="1" bestFit="1" customWidth="1"/>
    <col min="13" max="13" width="9.265625" style="1" bestFit="1" customWidth="1"/>
    <col min="14" max="14" width="11.3984375" style="1" bestFit="1" customWidth="1"/>
    <col min="15" max="15" width="11.3984375" style="1" customWidth="1"/>
    <col min="16" max="16" width="10.73046875" style="1" customWidth="1"/>
    <col min="17" max="17" width="10.1328125" style="1" customWidth="1"/>
    <col min="18" max="18" width="6.73046875" style="1" bestFit="1" customWidth="1"/>
    <col min="19" max="143" width="9.1328125" style="1"/>
    <col min="144" max="144" width="9.86328125" style="1" customWidth="1"/>
    <col min="145" max="145" width="3.1328125" style="1" customWidth="1"/>
    <col min="146" max="146" width="0.1328125" style="1" customWidth="1"/>
    <col min="147" max="147" width="34.265625" style="1" customWidth="1"/>
    <col min="148" max="148" width="8.3984375" style="1" customWidth="1"/>
    <col min="149" max="149" width="0.265625" style="1" customWidth="1"/>
    <col min="150" max="150" width="3" style="1" customWidth="1"/>
    <col min="151" max="151" width="10.59765625" style="1" customWidth="1"/>
    <col min="152" max="152" width="9.1328125" style="1"/>
    <col min="153" max="153" width="11.86328125" style="1" customWidth="1"/>
    <col min="154" max="154" width="12.1328125" style="1" customWidth="1"/>
    <col min="155" max="155" width="10.59765625" style="1" customWidth="1"/>
    <col min="156" max="156" width="9.59765625" style="1" bestFit="1" customWidth="1"/>
    <col min="157" max="157" width="11.73046875" style="1" bestFit="1" customWidth="1"/>
    <col min="158" max="158" width="10.1328125" style="1" bestFit="1" customWidth="1"/>
    <col min="159" max="159" width="12.1328125" style="1" bestFit="1" customWidth="1"/>
    <col min="160" max="160" width="9.1328125" style="1"/>
    <col min="161" max="161" width="9.59765625" style="1" bestFit="1" customWidth="1"/>
    <col min="162" max="162" width="14.3984375" style="1" customWidth="1"/>
    <col min="163" max="163" width="2.265625" style="1" customWidth="1"/>
    <col min="164" max="164" width="10.1328125" style="1" bestFit="1" customWidth="1"/>
    <col min="165" max="256" width="9.1328125" style="1"/>
    <col min="257" max="257" width="2.59765625" style="1" customWidth="1"/>
    <col min="258" max="258" width="3.1328125" style="1" customWidth="1"/>
    <col min="259" max="259" width="34.265625" style="1" customWidth="1"/>
    <col min="260" max="260" width="8.3984375" style="1" customWidth="1"/>
    <col min="261" max="261" width="10.59765625" style="1" customWidth="1"/>
    <col min="262" max="262" width="9.265625" style="1" bestFit="1" customWidth="1"/>
    <col min="263" max="263" width="11.86328125" style="1" customWidth="1"/>
    <col min="264" max="264" width="12.1328125" style="1" customWidth="1"/>
    <col min="265" max="265" width="10.59765625" style="1" customWidth="1"/>
    <col min="266" max="266" width="9.73046875" style="1" bestFit="1" customWidth="1"/>
    <col min="267" max="267" width="11.86328125" style="1" bestFit="1" customWidth="1"/>
    <col min="268" max="268" width="12.265625" style="1" bestFit="1" customWidth="1"/>
    <col min="269" max="269" width="9.265625" style="1" bestFit="1" customWidth="1"/>
    <col min="270" max="270" width="11.3984375" style="1" bestFit="1" customWidth="1"/>
    <col min="271" max="271" width="11.3984375" style="1" customWidth="1"/>
    <col min="272" max="272" width="10.73046875" style="1" customWidth="1"/>
    <col min="273" max="273" width="10.1328125" style="1" customWidth="1"/>
    <col min="274" max="274" width="6.73046875" style="1" bestFit="1" customWidth="1"/>
    <col min="275" max="399" width="9.1328125" style="1"/>
    <col min="400" max="400" width="9.86328125" style="1" customWidth="1"/>
    <col min="401" max="401" width="3.1328125" style="1" customWidth="1"/>
    <col min="402" max="402" width="0.1328125" style="1" customWidth="1"/>
    <col min="403" max="403" width="34.265625" style="1" customWidth="1"/>
    <col min="404" max="404" width="8.3984375" style="1" customWidth="1"/>
    <col min="405" max="405" width="0.265625" style="1" customWidth="1"/>
    <col min="406" max="406" width="3" style="1" customWidth="1"/>
    <col min="407" max="407" width="10.59765625" style="1" customWidth="1"/>
    <col min="408" max="408" width="9.1328125" style="1"/>
    <col min="409" max="409" width="11.86328125" style="1" customWidth="1"/>
    <col min="410" max="410" width="12.1328125" style="1" customWidth="1"/>
    <col min="411" max="411" width="10.59765625" style="1" customWidth="1"/>
    <col min="412" max="412" width="9.59765625" style="1" bestFit="1" customWidth="1"/>
    <col min="413" max="413" width="11.73046875" style="1" bestFit="1" customWidth="1"/>
    <col min="414" max="414" width="10.1328125" style="1" bestFit="1" customWidth="1"/>
    <col min="415" max="415" width="12.1328125" style="1" bestFit="1" customWidth="1"/>
    <col min="416" max="416" width="9.1328125" style="1"/>
    <col min="417" max="417" width="9.59765625" style="1" bestFit="1" customWidth="1"/>
    <col min="418" max="418" width="14.3984375" style="1" customWidth="1"/>
    <col min="419" max="419" width="2.265625" style="1" customWidth="1"/>
    <col min="420" max="420" width="10.1328125" style="1" bestFit="1" customWidth="1"/>
    <col min="421" max="512" width="9.1328125" style="1"/>
    <col min="513" max="513" width="2.59765625" style="1" customWidth="1"/>
    <col min="514" max="514" width="3.1328125" style="1" customWidth="1"/>
    <col min="515" max="515" width="34.265625" style="1" customWidth="1"/>
    <col min="516" max="516" width="8.3984375" style="1" customWidth="1"/>
    <col min="517" max="517" width="10.59765625" style="1" customWidth="1"/>
    <col min="518" max="518" width="9.265625" style="1" bestFit="1" customWidth="1"/>
    <col min="519" max="519" width="11.86328125" style="1" customWidth="1"/>
    <col min="520" max="520" width="12.1328125" style="1" customWidth="1"/>
    <col min="521" max="521" width="10.59765625" style="1" customWidth="1"/>
    <col min="522" max="522" width="9.73046875" style="1" bestFit="1" customWidth="1"/>
    <col min="523" max="523" width="11.86328125" style="1" bestFit="1" customWidth="1"/>
    <col min="524" max="524" width="12.265625" style="1" bestFit="1" customWidth="1"/>
    <col min="525" max="525" width="9.265625" style="1" bestFit="1" customWidth="1"/>
    <col min="526" max="526" width="11.3984375" style="1" bestFit="1" customWidth="1"/>
    <col min="527" max="527" width="11.3984375" style="1" customWidth="1"/>
    <col min="528" max="528" width="10.73046875" style="1" customWidth="1"/>
    <col min="529" max="529" width="10.1328125" style="1" customWidth="1"/>
    <col min="530" max="530" width="6.73046875" style="1" bestFit="1" customWidth="1"/>
    <col min="531" max="655" width="9.1328125" style="1"/>
    <col min="656" max="656" width="9.86328125" style="1" customWidth="1"/>
    <col min="657" max="657" width="3.1328125" style="1" customWidth="1"/>
    <col min="658" max="658" width="0.1328125" style="1" customWidth="1"/>
    <col min="659" max="659" width="34.265625" style="1" customWidth="1"/>
    <col min="660" max="660" width="8.3984375" style="1" customWidth="1"/>
    <col min="661" max="661" width="0.265625" style="1" customWidth="1"/>
    <col min="662" max="662" width="3" style="1" customWidth="1"/>
    <col min="663" max="663" width="10.59765625" style="1" customWidth="1"/>
    <col min="664" max="664" width="9.1328125" style="1"/>
    <col min="665" max="665" width="11.86328125" style="1" customWidth="1"/>
    <col min="666" max="666" width="12.1328125" style="1" customWidth="1"/>
    <col min="667" max="667" width="10.59765625" style="1" customWidth="1"/>
    <col min="668" max="668" width="9.59765625" style="1" bestFit="1" customWidth="1"/>
    <col min="669" max="669" width="11.73046875" style="1" bestFit="1" customWidth="1"/>
    <col min="670" max="670" width="10.1328125" style="1" bestFit="1" customWidth="1"/>
    <col min="671" max="671" width="12.1328125" style="1" bestFit="1" customWidth="1"/>
    <col min="672" max="672" width="9.1328125" style="1"/>
    <col min="673" max="673" width="9.59765625" style="1" bestFit="1" customWidth="1"/>
    <col min="674" max="674" width="14.3984375" style="1" customWidth="1"/>
    <col min="675" max="675" width="2.265625" style="1" customWidth="1"/>
    <col min="676" max="676" width="10.1328125" style="1" bestFit="1" customWidth="1"/>
    <col min="677" max="768" width="9.1328125" style="1"/>
    <col min="769" max="769" width="2.59765625" style="1" customWidth="1"/>
    <col min="770" max="770" width="3.1328125" style="1" customWidth="1"/>
    <col min="771" max="771" width="34.265625" style="1" customWidth="1"/>
    <col min="772" max="772" width="8.3984375" style="1" customWidth="1"/>
    <col min="773" max="773" width="10.59765625" style="1" customWidth="1"/>
    <col min="774" max="774" width="9.265625" style="1" bestFit="1" customWidth="1"/>
    <col min="775" max="775" width="11.86328125" style="1" customWidth="1"/>
    <col min="776" max="776" width="12.1328125" style="1" customWidth="1"/>
    <col min="777" max="777" width="10.59765625" style="1" customWidth="1"/>
    <col min="778" max="778" width="9.73046875" style="1" bestFit="1" customWidth="1"/>
    <col min="779" max="779" width="11.86328125" style="1" bestFit="1" customWidth="1"/>
    <col min="780" max="780" width="12.265625" style="1" bestFit="1" customWidth="1"/>
    <col min="781" max="781" width="9.265625" style="1" bestFit="1" customWidth="1"/>
    <col min="782" max="782" width="11.3984375" style="1" bestFit="1" customWidth="1"/>
    <col min="783" max="783" width="11.3984375" style="1" customWidth="1"/>
    <col min="784" max="784" width="10.73046875" style="1" customWidth="1"/>
    <col min="785" max="785" width="10.1328125" style="1" customWidth="1"/>
    <col min="786" max="786" width="6.73046875" style="1" bestFit="1" customWidth="1"/>
    <col min="787" max="911" width="9.1328125" style="1"/>
    <col min="912" max="912" width="9.86328125" style="1" customWidth="1"/>
    <col min="913" max="913" width="3.1328125" style="1" customWidth="1"/>
    <col min="914" max="914" width="0.1328125" style="1" customWidth="1"/>
    <col min="915" max="915" width="34.265625" style="1" customWidth="1"/>
    <col min="916" max="916" width="8.3984375" style="1" customWidth="1"/>
    <col min="917" max="917" width="0.265625" style="1" customWidth="1"/>
    <col min="918" max="918" width="3" style="1" customWidth="1"/>
    <col min="919" max="919" width="10.59765625" style="1" customWidth="1"/>
    <col min="920" max="920" width="9.1328125" style="1"/>
    <col min="921" max="921" width="11.86328125" style="1" customWidth="1"/>
    <col min="922" max="922" width="12.1328125" style="1" customWidth="1"/>
    <col min="923" max="923" width="10.59765625" style="1" customWidth="1"/>
    <col min="924" max="924" width="9.59765625" style="1" bestFit="1" customWidth="1"/>
    <col min="925" max="925" width="11.73046875" style="1" bestFit="1" customWidth="1"/>
    <col min="926" max="926" width="10.1328125" style="1" bestFit="1" customWidth="1"/>
    <col min="927" max="927" width="12.1328125" style="1" bestFit="1" customWidth="1"/>
    <col min="928" max="928" width="9.1328125" style="1"/>
    <col min="929" max="929" width="9.59765625" style="1" bestFit="1" customWidth="1"/>
    <col min="930" max="930" width="14.3984375" style="1" customWidth="1"/>
    <col min="931" max="931" width="2.265625" style="1" customWidth="1"/>
    <col min="932" max="932" width="10.1328125" style="1" bestFit="1" customWidth="1"/>
    <col min="933" max="1024" width="9.1328125" style="1"/>
    <col min="1025" max="1025" width="2.59765625" style="1" customWidth="1"/>
    <col min="1026" max="1026" width="3.1328125" style="1" customWidth="1"/>
    <col min="1027" max="1027" width="34.265625" style="1" customWidth="1"/>
    <col min="1028" max="1028" width="8.3984375" style="1" customWidth="1"/>
    <col min="1029" max="1029" width="10.59765625" style="1" customWidth="1"/>
    <col min="1030" max="1030" width="9.265625" style="1" bestFit="1" customWidth="1"/>
    <col min="1031" max="1031" width="11.86328125" style="1" customWidth="1"/>
    <col min="1032" max="1032" width="12.1328125" style="1" customWidth="1"/>
    <col min="1033" max="1033" width="10.59765625" style="1" customWidth="1"/>
    <col min="1034" max="1034" width="9.73046875" style="1" bestFit="1" customWidth="1"/>
    <col min="1035" max="1035" width="11.86328125" style="1" bestFit="1" customWidth="1"/>
    <col min="1036" max="1036" width="12.265625" style="1" bestFit="1" customWidth="1"/>
    <col min="1037" max="1037" width="9.265625" style="1" bestFit="1" customWidth="1"/>
    <col min="1038" max="1038" width="11.3984375" style="1" bestFit="1" customWidth="1"/>
    <col min="1039" max="1039" width="11.3984375" style="1" customWidth="1"/>
    <col min="1040" max="1040" width="10.73046875" style="1" customWidth="1"/>
    <col min="1041" max="1041" width="10.1328125" style="1" customWidth="1"/>
    <col min="1042" max="1042" width="6.73046875" style="1" bestFit="1" customWidth="1"/>
    <col min="1043" max="1167" width="9.1328125" style="1"/>
    <col min="1168" max="1168" width="9.86328125" style="1" customWidth="1"/>
    <col min="1169" max="1169" width="3.1328125" style="1" customWidth="1"/>
    <col min="1170" max="1170" width="0.1328125" style="1" customWidth="1"/>
    <col min="1171" max="1171" width="34.265625" style="1" customWidth="1"/>
    <col min="1172" max="1172" width="8.3984375" style="1" customWidth="1"/>
    <col min="1173" max="1173" width="0.265625" style="1" customWidth="1"/>
    <col min="1174" max="1174" width="3" style="1" customWidth="1"/>
    <col min="1175" max="1175" width="10.59765625" style="1" customWidth="1"/>
    <col min="1176" max="1176" width="9.1328125" style="1"/>
    <col min="1177" max="1177" width="11.86328125" style="1" customWidth="1"/>
    <col min="1178" max="1178" width="12.1328125" style="1" customWidth="1"/>
    <col min="1179" max="1179" width="10.59765625" style="1" customWidth="1"/>
    <col min="1180" max="1180" width="9.59765625" style="1" bestFit="1" customWidth="1"/>
    <col min="1181" max="1181" width="11.73046875" style="1" bestFit="1" customWidth="1"/>
    <col min="1182" max="1182" width="10.1328125" style="1" bestFit="1" customWidth="1"/>
    <col min="1183" max="1183" width="12.1328125" style="1" bestFit="1" customWidth="1"/>
    <col min="1184" max="1184" width="9.1328125" style="1"/>
    <col min="1185" max="1185" width="9.59765625" style="1" bestFit="1" customWidth="1"/>
    <col min="1186" max="1186" width="14.3984375" style="1" customWidth="1"/>
    <col min="1187" max="1187" width="2.265625" style="1" customWidth="1"/>
    <col min="1188" max="1188" width="10.1328125" style="1" bestFit="1" customWidth="1"/>
    <col min="1189" max="1280" width="9.1328125" style="1"/>
    <col min="1281" max="1281" width="2.59765625" style="1" customWidth="1"/>
    <col min="1282" max="1282" width="3.1328125" style="1" customWidth="1"/>
    <col min="1283" max="1283" width="34.265625" style="1" customWidth="1"/>
    <col min="1284" max="1284" width="8.3984375" style="1" customWidth="1"/>
    <col min="1285" max="1285" width="10.59765625" style="1" customWidth="1"/>
    <col min="1286" max="1286" width="9.265625" style="1" bestFit="1" customWidth="1"/>
    <col min="1287" max="1287" width="11.86328125" style="1" customWidth="1"/>
    <col min="1288" max="1288" width="12.1328125" style="1" customWidth="1"/>
    <col min="1289" max="1289" width="10.59765625" style="1" customWidth="1"/>
    <col min="1290" max="1290" width="9.73046875" style="1" bestFit="1" customWidth="1"/>
    <col min="1291" max="1291" width="11.86328125" style="1" bestFit="1" customWidth="1"/>
    <col min="1292" max="1292" width="12.265625" style="1" bestFit="1" customWidth="1"/>
    <col min="1293" max="1293" width="9.265625" style="1" bestFit="1" customWidth="1"/>
    <col min="1294" max="1294" width="11.3984375" style="1" bestFit="1" customWidth="1"/>
    <col min="1295" max="1295" width="11.3984375" style="1" customWidth="1"/>
    <col min="1296" max="1296" width="10.73046875" style="1" customWidth="1"/>
    <col min="1297" max="1297" width="10.1328125" style="1" customWidth="1"/>
    <col min="1298" max="1298" width="6.73046875" style="1" bestFit="1" customWidth="1"/>
    <col min="1299" max="1423" width="9.1328125" style="1"/>
    <col min="1424" max="1424" width="9.86328125" style="1" customWidth="1"/>
    <col min="1425" max="1425" width="3.1328125" style="1" customWidth="1"/>
    <col min="1426" max="1426" width="0.1328125" style="1" customWidth="1"/>
    <col min="1427" max="1427" width="34.265625" style="1" customWidth="1"/>
    <col min="1428" max="1428" width="8.3984375" style="1" customWidth="1"/>
    <col min="1429" max="1429" width="0.265625" style="1" customWidth="1"/>
    <col min="1430" max="1430" width="3" style="1" customWidth="1"/>
    <col min="1431" max="1431" width="10.59765625" style="1" customWidth="1"/>
    <col min="1432" max="1432" width="9.1328125" style="1"/>
    <col min="1433" max="1433" width="11.86328125" style="1" customWidth="1"/>
    <col min="1434" max="1434" width="12.1328125" style="1" customWidth="1"/>
    <col min="1435" max="1435" width="10.59765625" style="1" customWidth="1"/>
    <col min="1436" max="1436" width="9.59765625" style="1" bestFit="1" customWidth="1"/>
    <col min="1437" max="1437" width="11.73046875" style="1" bestFit="1" customWidth="1"/>
    <col min="1438" max="1438" width="10.1328125" style="1" bestFit="1" customWidth="1"/>
    <col min="1439" max="1439" width="12.1328125" style="1" bestFit="1" customWidth="1"/>
    <col min="1440" max="1440" width="9.1328125" style="1"/>
    <col min="1441" max="1441" width="9.59765625" style="1" bestFit="1" customWidth="1"/>
    <col min="1442" max="1442" width="14.3984375" style="1" customWidth="1"/>
    <col min="1443" max="1443" width="2.265625" style="1" customWidth="1"/>
    <col min="1444" max="1444" width="10.1328125" style="1" bestFit="1" customWidth="1"/>
    <col min="1445" max="1536" width="9.1328125" style="1"/>
    <col min="1537" max="1537" width="2.59765625" style="1" customWidth="1"/>
    <col min="1538" max="1538" width="3.1328125" style="1" customWidth="1"/>
    <col min="1539" max="1539" width="34.265625" style="1" customWidth="1"/>
    <col min="1540" max="1540" width="8.3984375" style="1" customWidth="1"/>
    <col min="1541" max="1541" width="10.59765625" style="1" customWidth="1"/>
    <col min="1542" max="1542" width="9.265625" style="1" bestFit="1" customWidth="1"/>
    <col min="1543" max="1543" width="11.86328125" style="1" customWidth="1"/>
    <col min="1544" max="1544" width="12.1328125" style="1" customWidth="1"/>
    <col min="1545" max="1545" width="10.59765625" style="1" customWidth="1"/>
    <col min="1546" max="1546" width="9.73046875" style="1" bestFit="1" customWidth="1"/>
    <col min="1547" max="1547" width="11.86328125" style="1" bestFit="1" customWidth="1"/>
    <col min="1548" max="1548" width="12.265625" style="1" bestFit="1" customWidth="1"/>
    <col min="1549" max="1549" width="9.265625" style="1" bestFit="1" customWidth="1"/>
    <col min="1550" max="1550" width="11.3984375" style="1" bestFit="1" customWidth="1"/>
    <col min="1551" max="1551" width="11.3984375" style="1" customWidth="1"/>
    <col min="1552" max="1552" width="10.73046875" style="1" customWidth="1"/>
    <col min="1553" max="1553" width="10.1328125" style="1" customWidth="1"/>
    <col min="1554" max="1554" width="6.73046875" style="1" bestFit="1" customWidth="1"/>
    <col min="1555" max="1679" width="9.1328125" style="1"/>
    <col min="1680" max="1680" width="9.86328125" style="1" customWidth="1"/>
    <col min="1681" max="1681" width="3.1328125" style="1" customWidth="1"/>
    <col min="1682" max="1682" width="0.1328125" style="1" customWidth="1"/>
    <col min="1683" max="1683" width="34.265625" style="1" customWidth="1"/>
    <col min="1684" max="1684" width="8.3984375" style="1" customWidth="1"/>
    <col min="1685" max="1685" width="0.265625" style="1" customWidth="1"/>
    <col min="1686" max="1686" width="3" style="1" customWidth="1"/>
    <col min="1687" max="1687" width="10.59765625" style="1" customWidth="1"/>
    <col min="1688" max="1688" width="9.1328125" style="1"/>
    <col min="1689" max="1689" width="11.86328125" style="1" customWidth="1"/>
    <col min="1690" max="1690" width="12.1328125" style="1" customWidth="1"/>
    <col min="1691" max="1691" width="10.59765625" style="1" customWidth="1"/>
    <col min="1692" max="1692" width="9.59765625" style="1" bestFit="1" customWidth="1"/>
    <col min="1693" max="1693" width="11.73046875" style="1" bestFit="1" customWidth="1"/>
    <col min="1694" max="1694" width="10.1328125" style="1" bestFit="1" customWidth="1"/>
    <col min="1695" max="1695" width="12.1328125" style="1" bestFit="1" customWidth="1"/>
    <col min="1696" max="1696" width="9.1328125" style="1"/>
    <col min="1697" max="1697" width="9.59765625" style="1" bestFit="1" customWidth="1"/>
    <col min="1698" max="1698" width="14.3984375" style="1" customWidth="1"/>
    <col min="1699" max="1699" width="2.265625" style="1" customWidth="1"/>
    <col min="1700" max="1700" width="10.1328125" style="1" bestFit="1" customWidth="1"/>
    <col min="1701" max="1792" width="9.1328125" style="1"/>
    <col min="1793" max="1793" width="2.59765625" style="1" customWidth="1"/>
    <col min="1794" max="1794" width="3.1328125" style="1" customWidth="1"/>
    <col min="1795" max="1795" width="34.265625" style="1" customWidth="1"/>
    <col min="1796" max="1796" width="8.3984375" style="1" customWidth="1"/>
    <col min="1797" max="1797" width="10.59765625" style="1" customWidth="1"/>
    <col min="1798" max="1798" width="9.265625" style="1" bestFit="1" customWidth="1"/>
    <col min="1799" max="1799" width="11.86328125" style="1" customWidth="1"/>
    <col min="1800" max="1800" width="12.1328125" style="1" customWidth="1"/>
    <col min="1801" max="1801" width="10.59765625" style="1" customWidth="1"/>
    <col min="1802" max="1802" width="9.73046875" style="1" bestFit="1" customWidth="1"/>
    <col min="1803" max="1803" width="11.86328125" style="1" bestFit="1" customWidth="1"/>
    <col min="1804" max="1804" width="12.265625" style="1" bestFit="1" customWidth="1"/>
    <col min="1805" max="1805" width="9.265625" style="1" bestFit="1" customWidth="1"/>
    <col min="1806" max="1806" width="11.3984375" style="1" bestFit="1" customWidth="1"/>
    <col min="1807" max="1807" width="11.3984375" style="1" customWidth="1"/>
    <col min="1808" max="1808" width="10.73046875" style="1" customWidth="1"/>
    <col min="1809" max="1809" width="10.1328125" style="1" customWidth="1"/>
    <col min="1810" max="1810" width="6.73046875" style="1" bestFit="1" customWidth="1"/>
    <col min="1811" max="1935" width="9.1328125" style="1"/>
    <col min="1936" max="1936" width="9.86328125" style="1" customWidth="1"/>
    <col min="1937" max="1937" width="3.1328125" style="1" customWidth="1"/>
    <col min="1938" max="1938" width="0.1328125" style="1" customWidth="1"/>
    <col min="1939" max="1939" width="34.265625" style="1" customWidth="1"/>
    <col min="1940" max="1940" width="8.3984375" style="1" customWidth="1"/>
    <col min="1941" max="1941" width="0.265625" style="1" customWidth="1"/>
    <col min="1942" max="1942" width="3" style="1" customWidth="1"/>
    <col min="1943" max="1943" width="10.59765625" style="1" customWidth="1"/>
    <col min="1944" max="1944" width="9.1328125" style="1"/>
    <col min="1945" max="1945" width="11.86328125" style="1" customWidth="1"/>
    <col min="1946" max="1946" width="12.1328125" style="1" customWidth="1"/>
    <col min="1947" max="1947" width="10.59765625" style="1" customWidth="1"/>
    <col min="1948" max="1948" width="9.59765625" style="1" bestFit="1" customWidth="1"/>
    <col min="1949" max="1949" width="11.73046875" style="1" bestFit="1" customWidth="1"/>
    <col min="1950" max="1950" width="10.1328125" style="1" bestFit="1" customWidth="1"/>
    <col min="1951" max="1951" width="12.1328125" style="1" bestFit="1" customWidth="1"/>
    <col min="1952" max="1952" width="9.1328125" style="1"/>
    <col min="1953" max="1953" width="9.59765625" style="1" bestFit="1" customWidth="1"/>
    <col min="1954" max="1954" width="14.3984375" style="1" customWidth="1"/>
    <col min="1955" max="1955" width="2.265625" style="1" customWidth="1"/>
    <col min="1956" max="1956" width="10.1328125" style="1" bestFit="1" customWidth="1"/>
    <col min="1957" max="2048" width="9.1328125" style="1"/>
    <col min="2049" max="2049" width="2.59765625" style="1" customWidth="1"/>
    <col min="2050" max="2050" width="3.1328125" style="1" customWidth="1"/>
    <col min="2051" max="2051" width="34.265625" style="1" customWidth="1"/>
    <col min="2052" max="2052" width="8.3984375" style="1" customWidth="1"/>
    <col min="2053" max="2053" width="10.59765625" style="1" customWidth="1"/>
    <col min="2054" max="2054" width="9.265625" style="1" bestFit="1" customWidth="1"/>
    <col min="2055" max="2055" width="11.86328125" style="1" customWidth="1"/>
    <col min="2056" max="2056" width="12.1328125" style="1" customWidth="1"/>
    <col min="2057" max="2057" width="10.59765625" style="1" customWidth="1"/>
    <col min="2058" max="2058" width="9.73046875" style="1" bestFit="1" customWidth="1"/>
    <col min="2059" max="2059" width="11.86328125" style="1" bestFit="1" customWidth="1"/>
    <col min="2060" max="2060" width="12.265625" style="1" bestFit="1" customWidth="1"/>
    <col min="2061" max="2061" width="9.265625" style="1" bestFit="1" customWidth="1"/>
    <col min="2062" max="2062" width="11.3984375" style="1" bestFit="1" customWidth="1"/>
    <col min="2063" max="2063" width="11.3984375" style="1" customWidth="1"/>
    <col min="2064" max="2064" width="10.73046875" style="1" customWidth="1"/>
    <col min="2065" max="2065" width="10.1328125" style="1" customWidth="1"/>
    <col min="2066" max="2066" width="6.73046875" style="1" bestFit="1" customWidth="1"/>
    <col min="2067" max="2191" width="9.1328125" style="1"/>
    <col min="2192" max="2192" width="9.86328125" style="1" customWidth="1"/>
    <col min="2193" max="2193" width="3.1328125" style="1" customWidth="1"/>
    <col min="2194" max="2194" width="0.1328125" style="1" customWidth="1"/>
    <col min="2195" max="2195" width="34.265625" style="1" customWidth="1"/>
    <col min="2196" max="2196" width="8.3984375" style="1" customWidth="1"/>
    <col min="2197" max="2197" width="0.265625" style="1" customWidth="1"/>
    <col min="2198" max="2198" width="3" style="1" customWidth="1"/>
    <col min="2199" max="2199" width="10.59765625" style="1" customWidth="1"/>
    <col min="2200" max="2200" width="9.1328125" style="1"/>
    <col min="2201" max="2201" width="11.86328125" style="1" customWidth="1"/>
    <col min="2202" max="2202" width="12.1328125" style="1" customWidth="1"/>
    <col min="2203" max="2203" width="10.59765625" style="1" customWidth="1"/>
    <col min="2204" max="2204" width="9.59765625" style="1" bestFit="1" customWidth="1"/>
    <col min="2205" max="2205" width="11.73046875" style="1" bestFit="1" customWidth="1"/>
    <col min="2206" max="2206" width="10.1328125" style="1" bestFit="1" customWidth="1"/>
    <col min="2207" max="2207" width="12.1328125" style="1" bestFit="1" customWidth="1"/>
    <col min="2208" max="2208" width="9.1328125" style="1"/>
    <col min="2209" max="2209" width="9.59765625" style="1" bestFit="1" customWidth="1"/>
    <col min="2210" max="2210" width="14.3984375" style="1" customWidth="1"/>
    <col min="2211" max="2211" width="2.265625" style="1" customWidth="1"/>
    <col min="2212" max="2212" width="10.1328125" style="1" bestFit="1" customWidth="1"/>
    <col min="2213" max="2304" width="9.1328125" style="1"/>
    <col min="2305" max="2305" width="2.59765625" style="1" customWidth="1"/>
    <col min="2306" max="2306" width="3.1328125" style="1" customWidth="1"/>
    <col min="2307" max="2307" width="34.265625" style="1" customWidth="1"/>
    <col min="2308" max="2308" width="8.3984375" style="1" customWidth="1"/>
    <col min="2309" max="2309" width="10.59765625" style="1" customWidth="1"/>
    <col min="2310" max="2310" width="9.265625" style="1" bestFit="1" customWidth="1"/>
    <col min="2311" max="2311" width="11.86328125" style="1" customWidth="1"/>
    <col min="2312" max="2312" width="12.1328125" style="1" customWidth="1"/>
    <col min="2313" max="2313" width="10.59765625" style="1" customWidth="1"/>
    <col min="2314" max="2314" width="9.73046875" style="1" bestFit="1" customWidth="1"/>
    <col min="2315" max="2315" width="11.86328125" style="1" bestFit="1" customWidth="1"/>
    <col min="2316" max="2316" width="12.265625" style="1" bestFit="1" customWidth="1"/>
    <col min="2317" max="2317" width="9.265625" style="1" bestFit="1" customWidth="1"/>
    <col min="2318" max="2318" width="11.3984375" style="1" bestFit="1" customWidth="1"/>
    <col min="2319" max="2319" width="11.3984375" style="1" customWidth="1"/>
    <col min="2320" max="2320" width="10.73046875" style="1" customWidth="1"/>
    <col min="2321" max="2321" width="10.1328125" style="1" customWidth="1"/>
    <col min="2322" max="2322" width="6.73046875" style="1" bestFit="1" customWidth="1"/>
    <col min="2323" max="2447" width="9.1328125" style="1"/>
    <col min="2448" max="2448" width="9.86328125" style="1" customWidth="1"/>
    <col min="2449" max="2449" width="3.1328125" style="1" customWidth="1"/>
    <col min="2450" max="2450" width="0.1328125" style="1" customWidth="1"/>
    <col min="2451" max="2451" width="34.265625" style="1" customWidth="1"/>
    <col min="2452" max="2452" width="8.3984375" style="1" customWidth="1"/>
    <col min="2453" max="2453" width="0.265625" style="1" customWidth="1"/>
    <col min="2454" max="2454" width="3" style="1" customWidth="1"/>
    <col min="2455" max="2455" width="10.59765625" style="1" customWidth="1"/>
    <col min="2456" max="2456" width="9.1328125" style="1"/>
    <col min="2457" max="2457" width="11.86328125" style="1" customWidth="1"/>
    <col min="2458" max="2458" width="12.1328125" style="1" customWidth="1"/>
    <col min="2459" max="2459" width="10.59765625" style="1" customWidth="1"/>
    <col min="2460" max="2460" width="9.59765625" style="1" bestFit="1" customWidth="1"/>
    <col min="2461" max="2461" width="11.73046875" style="1" bestFit="1" customWidth="1"/>
    <col min="2462" max="2462" width="10.1328125" style="1" bestFit="1" customWidth="1"/>
    <col min="2463" max="2463" width="12.1328125" style="1" bestFit="1" customWidth="1"/>
    <col min="2464" max="2464" width="9.1328125" style="1"/>
    <col min="2465" max="2465" width="9.59765625" style="1" bestFit="1" customWidth="1"/>
    <col min="2466" max="2466" width="14.3984375" style="1" customWidth="1"/>
    <col min="2467" max="2467" width="2.265625" style="1" customWidth="1"/>
    <col min="2468" max="2468" width="10.1328125" style="1" bestFit="1" customWidth="1"/>
    <col min="2469" max="2560" width="9.1328125" style="1"/>
    <col min="2561" max="2561" width="2.59765625" style="1" customWidth="1"/>
    <col min="2562" max="2562" width="3.1328125" style="1" customWidth="1"/>
    <col min="2563" max="2563" width="34.265625" style="1" customWidth="1"/>
    <col min="2564" max="2564" width="8.3984375" style="1" customWidth="1"/>
    <col min="2565" max="2565" width="10.59765625" style="1" customWidth="1"/>
    <col min="2566" max="2566" width="9.265625" style="1" bestFit="1" customWidth="1"/>
    <col min="2567" max="2567" width="11.86328125" style="1" customWidth="1"/>
    <col min="2568" max="2568" width="12.1328125" style="1" customWidth="1"/>
    <col min="2569" max="2569" width="10.59765625" style="1" customWidth="1"/>
    <col min="2570" max="2570" width="9.73046875" style="1" bestFit="1" customWidth="1"/>
    <col min="2571" max="2571" width="11.86328125" style="1" bestFit="1" customWidth="1"/>
    <col min="2572" max="2572" width="12.265625" style="1" bestFit="1" customWidth="1"/>
    <col min="2573" max="2573" width="9.265625" style="1" bestFit="1" customWidth="1"/>
    <col min="2574" max="2574" width="11.3984375" style="1" bestFit="1" customWidth="1"/>
    <col min="2575" max="2575" width="11.3984375" style="1" customWidth="1"/>
    <col min="2576" max="2576" width="10.73046875" style="1" customWidth="1"/>
    <col min="2577" max="2577" width="10.1328125" style="1" customWidth="1"/>
    <col min="2578" max="2578" width="6.73046875" style="1" bestFit="1" customWidth="1"/>
    <col min="2579" max="2703" width="9.1328125" style="1"/>
    <col min="2704" max="2704" width="9.86328125" style="1" customWidth="1"/>
    <col min="2705" max="2705" width="3.1328125" style="1" customWidth="1"/>
    <col min="2706" max="2706" width="0.1328125" style="1" customWidth="1"/>
    <col min="2707" max="2707" width="34.265625" style="1" customWidth="1"/>
    <col min="2708" max="2708" width="8.3984375" style="1" customWidth="1"/>
    <col min="2709" max="2709" width="0.265625" style="1" customWidth="1"/>
    <col min="2710" max="2710" width="3" style="1" customWidth="1"/>
    <col min="2711" max="2711" width="10.59765625" style="1" customWidth="1"/>
    <col min="2712" max="2712" width="9.1328125" style="1"/>
    <col min="2713" max="2713" width="11.86328125" style="1" customWidth="1"/>
    <col min="2714" max="2714" width="12.1328125" style="1" customWidth="1"/>
    <col min="2715" max="2715" width="10.59765625" style="1" customWidth="1"/>
    <col min="2716" max="2716" width="9.59765625" style="1" bestFit="1" customWidth="1"/>
    <col min="2717" max="2717" width="11.73046875" style="1" bestFit="1" customWidth="1"/>
    <col min="2718" max="2718" width="10.1328125" style="1" bestFit="1" customWidth="1"/>
    <col min="2719" max="2719" width="12.1328125" style="1" bestFit="1" customWidth="1"/>
    <col min="2720" max="2720" width="9.1328125" style="1"/>
    <col min="2721" max="2721" width="9.59765625" style="1" bestFit="1" customWidth="1"/>
    <col min="2722" max="2722" width="14.3984375" style="1" customWidth="1"/>
    <col min="2723" max="2723" width="2.265625" style="1" customWidth="1"/>
    <col min="2724" max="2724" width="10.1328125" style="1" bestFit="1" customWidth="1"/>
    <col min="2725" max="2816" width="9.1328125" style="1"/>
    <col min="2817" max="2817" width="2.59765625" style="1" customWidth="1"/>
    <col min="2818" max="2818" width="3.1328125" style="1" customWidth="1"/>
    <col min="2819" max="2819" width="34.265625" style="1" customWidth="1"/>
    <col min="2820" max="2820" width="8.3984375" style="1" customWidth="1"/>
    <col min="2821" max="2821" width="10.59765625" style="1" customWidth="1"/>
    <col min="2822" max="2822" width="9.265625" style="1" bestFit="1" customWidth="1"/>
    <col min="2823" max="2823" width="11.86328125" style="1" customWidth="1"/>
    <col min="2824" max="2824" width="12.1328125" style="1" customWidth="1"/>
    <col min="2825" max="2825" width="10.59765625" style="1" customWidth="1"/>
    <col min="2826" max="2826" width="9.73046875" style="1" bestFit="1" customWidth="1"/>
    <col min="2827" max="2827" width="11.86328125" style="1" bestFit="1" customWidth="1"/>
    <col min="2828" max="2828" width="12.265625" style="1" bestFit="1" customWidth="1"/>
    <col min="2829" max="2829" width="9.265625" style="1" bestFit="1" customWidth="1"/>
    <col min="2830" max="2830" width="11.3984375" style="1" bestFit="1" customWidth="1"/>
    <col min="2831" max="2831" width="11.3984375" style="1" customWidth="1"/>
    <col min="2832" max="2832" width="10.73046875" style="1" customWidth="1"/>
    <col min="2833" max="2833" width="10.1328125" style="1" customWidth="1"/>
    <col min="2834" max="2834" width="6.73046875" style="1" bestFit="1" customWidth="1"/>
    <col min="2835" max="2959" width="9.1328125" style="1"/>
    <col min="2960" max="2960" width="9.86328125" style="1" customWidth="1"/>
    <col min="2961" max="2961" width="3.1328125" style="1" customWidth="1"/>
    <col min="2962" max="2962" width="0.1328125" style="1" customWidth="1"/>
    <col min="2963" max="2963" width="34.265625" style="1" customWidth="1"/>
    <col min="2964" max="2964" width="8.3984375" style="1" customWidth="1"/>
    <col min="2965" max="2965" width="0.265625" style="1" customWidth="1"/>
    <col min="2966" max="2966" width="3" style="1" customWidth="1"/>
    <col min="2967" max="2967" width="10.59765625" style="1" customWidth="1"/>
    <col min="2968" max="2968" width="9.1328125" style="1"/>
    <col min="2969" max="2969" width="11.86328125" style="1" customWidth="1"/>
    <col min="2970" max="2970" width="12.1328125" style="1" customWidth="1"/>
    <col min="2971" max="2971" width="10.59765625" style="1" customWidth="1"/>
    <col min="2972" max="2972" width="9.59765625" style="1" bestFit="1" customWidth="1"/>
    <col min="2973" max="2973" width="11.73046875" style="1" bestFit="1" customWidth="1"/>
    <col min="2974" max="2974" width="10.1328125" style="1" bestFit="1" customWidth="1"/>
    <col min="2975" max="2975" width="12.1328125" style="1" bestFit="1" customWidth="1"/>
    <col min="2976" max="2976" width="9.1328125" style="1"/>
    <col min="2977" max="2977" width="9.59765625" style="1" bestFit="1" customWidth="1"/>
    <col min="2978" max="2978" width="14.3984375" style="1" customWidth="1"/>
    <col min="2979" max="2979" width="2.265625" style="1" customWidth="1"/>
    <col min="2980" max="2980" width="10.1328125" style="1" bestFit="1" customWidth="1"/>
    <col min="2981" max="3072" width="9.1328125" style="1"/>
    <col min="3073" max="3073" width="2.59765625" style="1" customWidth="1"/>
    <col min="3074" max="3074" width="3.1328125" style="1" customWidth="1"/>
    <col min="3075" max="3075" width="34.265625" style="1" customWidth="1"/>
    <col min="3076" max="3076" width="8.3984375" style="1" customWidth="1"/>
    <col min="3077" max="3077" width="10.59765625" style="1" customWidth="1"/>
    <col min="3078" max="3078" width="9.265625" style="1" bestFit="1" customWidth="1"/>
    <col min="3079" max="3079" width="11.86328125" style="1" customWidth="1"/>
    <col min="3080" max="3080" width="12.1328125" style="1" customWidth="1"/>
    <col min="3081" max="3081" width="10.59765625" style="1" customWidth="1"/>
    <col min="3082" max="3082" width="9.73046875" style="1" bestFit="1" customWidth="1"/>
    <col min="3083" max="3083" width="11.86328125" style="1" bestFit="1" customWidth="1"/>
    <col min="3084" max="3084" width="12.265625" style="1" bestFit="1" customWidth="1"/>
    <col min="3085" max="3085" width="9.265625" style="1" bestFit="1" customWidth="1"/>
    <col min="3086" max="3086" width="11.3984375" style="1" bestFit="1" customWidth="1"/>
    <col min="3087" max="3087" width="11.3984375" style="1" customWidth="1"/>
    <col min="3088" max="3088" width="10.73046875" style="1" customWidth="1"/>
    <col min="3089" max="3089" width="10.1328125" style="1" customWidth="1"/>
    <col min="3090" max="3090" width="6.73046875" style="1" bestFit="1" customWidth="1"/>
    <col min="3091" max="3215" width="9.1328125" style="1"/>
    <col min="3216" max="3216" width="9.86328125" style="1" customWidth="1"/>
    <col min="3217" max="3217" width="3.1328125" style="1" customWidth="1"/>
    <col min="3218" max="3218" width="0.1328125" style="1" customWidth="1"/>
    <col min="3219" max="3219" width="34.265625" style="1" customWidth="1"/>
    <col min="3220" max="3220" width="8.3984375" style="1" customWidth="1"/>
    <col min="3221" max="3221" width="0.265625" style="1" customWidth="1"/>
    <col min="3222" max="3222" width="3" style="1" customWidth="1"/>
    <col min="3223" max="3223" width="10.59765625" style="1" customWidth="1"/>
    <col min="3224" max="3224" width="9.1328125" style="1"/>
    <col min="3225" max="3225" width="11.86328125" style="1" customWidth="1"/>
    <col min="3226" max="3226" width="12.1328125" style="1" customWidth="1"/>
    <col min="3227" max="3227" width="10.59765625" style="1" customWidth="1"/>
    <col min="3228" max="3228" width="9.59765625" style="1" bestFit="1" customWidth="1"/>
    <col min="3229" max="3229" width="11.73046875" style="1" bestFit="1" customWidth="1"/>
    <col min="3230" max="3230" width="10.1328125" style="1" bestFit="1" customWidth="1"/>
    <col min="3231" max="3231" width="12.1328125" style="1" bestFit="1" customWidth="1"/>
    <col min="3232" max="3232" width="9.1328125" style="1"/>
    <col min="3233" max="3233" width="9.59765625" style="1" bestFit="1" customWidth="1"/>
    <col min="3234" max="3234" width="14.3984375" style="1" customWidth="1"/>
    <col min="3235" max="3235" width="2.265625" style="1" customWidth="1"/>
    <col min="3236" max="3236" width="10.1328125" style="1" bestFit="1" customWidth="1"/>
    <col min="3237" max="3328" width="9.1328125" style="1"/>
    <col min="3329" max="3329" width="2.59765625" style="1" customWidth="1"/>
    <col min="3330" max="3330" width="3.1328125" style="1" customWidth="1"/>
    <col min="3331" max="3331" width="34.265625" style="1" customWidth="1"/>
    <col min="3332" max="3332" width="8.3984375" style="1" customWidth="1"/>
    <col min="3333" max="3333" width="10.59765625" style="1" customWidth="1"/>
    <col min="3334" max="3334" width="9.265625" style="1" bestFit="1" customWidth="1"/>
    <col min="3335" max="3335" width="11.86328125" style="1" customWidth="1"/>
    <col min="3336" max="3336" width="12.1328125" style="1" customWidth="1"/>
    <col min="3337" max="3337" width="10.59765625" style="1" customWidth="1"/>
    <col min="3338" max="3338" width="9.73046875" style="1" bestFit="1" customWidth="1"/>
    <col min="3339" max="3339" width="11.86328125" style="1" bestFit="1" customWidth="1"/>
    <col min="3340" max="3340" width="12.265625" style="1" bestFit="1" customWidth="1"/>
    <col min="3341" max="3341" width="9.265625" style="1" bestFit="1" customWidth="1"/>
    <col min="3342" max="3342" width="11.3984375" style="1" bestFit="1" customWidth="1"/>
    <col min="3343" max="3343" width="11.3984375" style="1" customWidth="1"/>
    <col min="3344" max="3344" width="10.73046875" style="1" customWidth="1"/>
    <col min="3345" max="3345" width="10.1328125" style="1" customWidth="1"/>
    <col min="3346" max="3346" width="6.73046875" style="1" bestFit="1" customWidth="1"/>
    <col min="3347" max="3471" width="9.1328125" style="1"/>
    <col min="3472" max="3472" width="9.86328125" style="1" customWidth="1"/>
    <col min="3473" max="3473" width="3.1328125" style="1" customWidth="1"/>
    <col min="3474" max="3474" width="0.1328125" style="1" customWidth="1"/>
    <col min="3475" max="3475" width="34.265625" style="1" customWidth="1"/>
    <col min="3476" max="3476" width="8.3984375" style="1" customWidth="1"/>
    <col min="3477" max="3477" width="0.265625" style="1" customWidth="1"/>
    <col min="3478" max="3478" width="3" style="1" customWidth="1"/>
    <col min="3479" max="3479" width="10.59765625" style="1" customWidth="1"/>
    <col min="3480" max="3480" width="9.1328125" style="1"/>
    <col min="3481" max="3481" width="11.86328125" style="1" customWidth="1"/>
    <col min="3482" max="3482" width="12.1328125" style="1" customWidth="1"/>
    <col min="3483" max="3483" width="10.59765625" style="1" customWidth="1"/>
    <col min="3484" max="3484" width="9.59765625" style="1" bestFit="1" customWidth="1"/>
    <col min="3485" max="3485" width="11.73046875" style="1" bestFit="1" customWidth="1"/>
    <col min="3486" max="3486" width="10.1328125" style="1" bestFit="1" customWidth="1"/>
    <col min="3487" max="3487" width="12.1328125" style="1" bestFit="1" customWidth="1"/>
    <col min="3488" max="3488" width="9.1328125" style="1"/>
    <col min="3489" max="3489" width="9.59765625" style="1" bestFit="1" customWidth="1"/>
    <col min="3490" max="3490" width="14.3984375" style="1" customWidth="1"/>
    <col min="3491" max="3491" width="2.265625" style="1" customWidth="1"/>
    <col min="3492" max="3492" width="10.1328125" style="1" bestFit="1" customWidth="1"/>
    <col min="3493" max="3584" width="9.1328125" style="1"/>
    <col min="3585" max="3585" width="2.59765625" style="1" customWidth="1"/>
    <col min="3586" max="3586" width="3.1328125" style="1" customWidth="1"/>
    <col min="3587" max="3587" width="34.265625" style="1" customWidth="1"/>
    <col min="3588" max="3588" width="8.3984375" style="1" customWidth="1"/>
    <col min="3589" max="3589" width="10.59765625" style="1" customWidth="1"/>
    <col min="3590" max="3590" width="9.265625" style="1" bestFit="1" customWidth="1"/>
    <col min="3591" max="3591" width="11.86328125" style="1" customWidth="1"/>
    <col min="3592" max="3592" width="12.1328125" style="1" customWidth="1"/>
    <col min="3593" max="3593" width="10.59765625" style="1" customWidth="1"/>
    <col min="3594" max="3594" width="9.73046875" style="1" bestFit="1" customWidth="1"/>
    <col min="3595" max="3595" width="11.86328125" style="1" bestFit="1" customWidth="1"/>
    <col min="3596" max="3596" width="12.265625" style="1" bestFit="1" customWidth="1"/>
    <col min="3597" max="3597" width="9.265625" style="1" bestFit="1" customWidth="1"/>
    <col min="3598" max="3598" width="11.3984375" style="1" bestFit="1" customWidth="1"/>
    <col min="3599" max="3599" width="11.3984375" style="1" customWidth="1"/>
    <col min="3600" max="3600" width="10.73046875" style="1" customWidth="1"/>
    <col min="3601" max="3601" width="10.1328125" style="1" customWidth="1"/>
    <col min="3602" max="3602" width="6.73046875" style="1" bestFit="1" customWidth="1"/>
    <col min="3603" max="3727" width="9.1328125" style="1"/>
    <col min="3728" max="3728" width="9.86328125" style="1" customWidth="1"/>
    <col min="3729" max="3729" width="3.1328125" style="1" customWidth="1"/>
    <col min="3730" max="3730" width="0.1328125" style="1" customWidth="1"/>
    <col min="3731" max="3731" width="34.265625" style="1" customWidth="1"/>
    <col min="3732" max="3732" width="8.3984375" style="1" customWidth="1"/>
    <col min="3733" max="3733" width="0.265625" style="1" customWidth="1"/>
    <col min="3734" max="3734" width="3" style="1" customWidth="1"/>
    <col min="3735" max="3735" width="10.59765625" style="1" customWidth="1"/>
    <col min="3736" max="3736" width="9.1328125" style="1"/>
    <col min="3737" max="3737" width="11.86328125" style="1" customWidth="1"/>
    <col min="3738" max="3738" width="12.1328125" style="1" customWidth="1"/>
    <col min="3739" max="3739" width="10.59765625" style="1" customWidth="1"/>
    <col min="3740" max="3740" width="9.59765625" style="1" bestFit="1" customWidth="1"/>
    <col min="3741" max="3741" width="11.73046875" style="1" bestFit="1" customWidth="1"/>
    <col min="3742" max="3742" width="10.1328125" style="1" bestFit="1" customWidth="1"/>
    <col min="3743" max="3743" width="12.1328125" style="1" bestFit="1" customWidth="1"/>
    <col min="3744" max="3744" width="9.1328125" style="1"/>
    <col min="3745" max="3745" width="9.59765625" style="1" bestFit="1" customWidth="1"/>
    <col min="3746" max="3746" width="14.3984375" style="1" customWidth="1"/>
    <col min="3747" max="3747" width="2.265625" style="1" customWidth="1"/>
    <col min="3748" max="3748" width="10.1328125" style="1" bestFit="1" customWidth="1"/>
    <col min="3749" max="3840" width="9.1328125" style="1"/>
    <col min="3841" max="3841" width="2.59765625" style="1" customWidth="1"/>
    <col min="3842" max="3842" width="3.1328125" style="1" customWidth="1"/>
    <col min="3843" max="3843" width="34.265625" style="1" customWidth="1"/>
    <col min="3844" max="3844" width="8.3984375" style="1" customWidth="1"/>
    <col min="3845" max="3845" width="10.59765625" style="1" customWidth="1"/>
    <col min="3846" max="3846" width="9.265625" style="1" bestFit="1" customWidth="1"/>
    <col min="3847" max="3847" width="11.86328125" style="1" customWidth="1"/>
    <col min="3848" max="3848" width="12.1328125" style="1" customWidth="1"/>
    <col min="3849" max="3849" width="10.59765625" style="1" customWidth="1"/>
    <col min="3850" max="3850" width="9.73046875" style="1" bestFit="1" customWidth="1"/>
    <col min="3851" max="3851" width="11.86328125" style="1" bestFit="1" customWidth="1"/>
    <col min="3852" max="3852" width="12.265625" style="1" bestFit="1" customWidth="1"/>
    <col min="3853" max="3853" width="9.265625" style="1" bestFit="1" customWidth="1"/>
    <col min="3854" max="3854" width="11.3984375" style="1" bestFit="1" customWidth="1"/>
    <col min="3855" max="3855" width="11.3984375" style="1" customWidth="1"/>
    <col min="3856" max="3856" width="10.73046875" style="1" customWidth="1"/>
    <col min="3857" max="3857" width="10.1328125" style="1" customWidth="1"/>
    <col min="3858" max="3858" width="6.73046875" style="1" bestFit="1" customWidth="1"/>
    <col min="3859" max="3983" width="9.1328125" style="1"/>
    <col min="3984" max="3984" width="9.86328125" style="1" customWidth="1"/>
    <col min="3985" max="3985" width="3.1328125" style="1" customWidth="1"/>
    <col min="3986" max="3986" width="0.1328125" style="1" customWidth="1"/>
    <col min="3987" max="3987" width="34.265625" style="1" customWidth="1"/>
    <col min="3988" max="3988" width="8.3984375" style="1" customWidth="1"/>
    <col min="3989" max="3989" width="0.265625" style="1" customWidth="1"/>
    <col min="3990" max="3990" width="3" style="1" customWidth="1"/>
    <col min="3991" max="3991" width="10.59765625" style="1" customWidth="1"/>
    <col min="3992" max="3992" width="9.1328125" style="1"/>
    <col min="3993" max="3993" width="11.86328125" style="1" customWidth="1"/>
    <col min="3994" max="3994" width="12.1328125" style="1" customWidth="1"/>
    <col min="3995" max="3995" width="10.59765625" style="1" customWidth="1"/>
    <col min="3996" max="3996" width="9.59765625" style="1" bestFit="1" customWidth="1"/>
    <col min="3997" max="3997" width="11.73046875" style="1" bestFit="1" customWidth="1"/>
    <col min="3998" max="3998" width="10.1328125" style="1" bestFit="1" customWidth="1"/>
    <col min="3999" max="3999" width="12.1328125" style="1" bestFit="1" customWidth="1"/>
    <col min="4000" max="4000" width="9.1328125" style="1"/>
    <col min="4001" max="4001" width="9.59765625" style="1" bestFit="1" customWidth="1"/>
    <col min="4002" max="4002" width="14.3984375" style="1" customWidth="1"/>
    <col min="4003" max="4003" width="2.265625" style="1" customWidth="1"/>
    <col min="4004" max="4004" width="10.1328125" style="1" bestFit="1" customWidth="1"/>
    <col min="4005" max="4096" width="9.1328125" style="1"/>
    <col min="4097" max="4097" width="2.59765625" style="1" customWidth="1"/>
    <col min="4098" max="4098" width="3.1328125" style="1" customWidth="1"/>
    <col min="4099" max="4099" width="34.265625" style="1" customWidth="1"/>
    <col min="4100" max="4100" width="8.3984375" style="1" customWidth="1"/>
    <col min="4101" max="4101" width="10.59765625" style="1" customWidth="1"/>
    <col min="4102" max="4102" width="9.265625" style="1" bestFit="1" customWidth="1"/>
    <col min="4103" max="4103" width="11.86328125" style="1" customWidth="1"/>
    <col min="4104" max="4104" width="12.1328125" style="1" customWidth="1"/>
    <col min="4105" max="4105" width="10.59765625" style="1" customWidth="1"/>
    <col min="4106" max="4106" width="9.73046875" style="1" bestFit="1" customWidth="1"/>
    <col min="4107" max="4107" width="11.86328125" style="1" bestFit="1" customWidth="1"/>
    <col min="4108" max="4108" width="12.265625" style="1" bestFit="1" customWidth="1"/>
    <col min="4109" max="4109" width="9.265625" style="1" bestFit="1" customWidth="1"/>
    <col min="4110" max="4110" width="11.3984375" style="1" bestFit="1" customWidth="1"/>
    <col min="4111" max="4111" width="11.3984375" style="1" customWidth="1"/>
    <col min="4112" max="4112" width="10.73046875" style="1" customWidth="1"/>
    <col min="4113" max="4113" width="10.1328125" style="1" customWidth="1"/>
    <col min="4114" max="4114" width="6.73046875" style="1" bestFit="1" customWidth="1"/>
    <col min="4115" max="4239" width="9.1328125" style="1"/>
    <col min="4240" max="4240" width="9.86328125" style="1" customWidth="1"/>
    <col min="4241" max="4241" width="3.1328125" style="1" customWidth="1"/>
    <col min="4242" max="4242" width="0.1328125" style="1" customWidth="1"/>
    <col min="4243" max="4243" width="34.265625" style="1" customWidth="1"/>
    <col min="4244" max="4244" width="8.3984375" style="1" customWidth="1"/>
    <col min="4245" max="4245" width="0.265625" style="1" customWidth="1"/>
    <col min="4246" max="4246" width="3" style="1" customWidth="1"/>
    <col min="4247" max="4247" width="10.59765625" style="1" customWidth="1"/>
    <col min="4248" max="4248" width="9.1328125" style="1"/>
    <col min="4249" max="4249" width="11.86328125" style="1" customWidth="1"/>
    <col min="4250" max="4250" width="12.1328125" style="1" customWidth="1"/>
    <col min="4251" max="4251" width="10.59765625" style="1" customWidth="1"/>
    <col min="4252" max="4252" width="9.59765625" style="1" bestFit="1" customWidth="1"/>
    <col min="4253" max="4253" width="11.73046875" style="1" bestFit="1" customWidth="1"/>
    <col min="4254" max="4254" width="10.1328125" style="1" bestFit="1" customWidth="1"/>
    <col min="4255" max="4255" width="12.1328125" style="1" bestFit="1" customWidth="1"/>
    <col min="4256" max="4256" width="9.1328125" style="1"/>
    <col min="4257" max="4257" width="9.59765625" style="1" bestFit="1" customWidth="1"/>
    <col min="4258" max="4258" width="14.3984375" style="1" customWidth="1"/>
    <col min="4259" max="4259" width="2.265625" style="1" customWidth="1"/>
    <col min="4260" max="4260" width="10.1328125" style="1" bestFit="1" customWidth="1"/>
    <col min="4261" max="4352" width="9.1328125" style="1"/>
    <col min="4353" max="4353" width="2.59765625" style="1" customWidth="1"/>
    <col min="4354" max="4354" width="3.1328125" style="1" customWidth="1"/>
    <col min="4355" max="4355" width="34.265625" style="1" customWidth="1"/>
    <col min="4356" max="4356" width="8.3984375" style="1" customWidth="1"/>
    <col min="4357" max="4357" width="10.59765625" style="1" customWidth="1"/>
    <col min="4358" max="4358" width="9.265625" style="1" bestFit="1" customWidth="1"/>
    <col min="4359" max="4359" width="11.86328125" style="1" customWidth="1"/>
    <col min="4360" max="4360" width="12.1328125" style="1" customWidth="1"/>
    <col min="4361" max="4361" width="10.59765625" style="1" customWidth="1"/>
    <col min="4362" max="4362" width="9.73046875" style="1" bestFit="1" customWidth="1"/>
    <col min="4363" max="4363" width="11.86328125" style="1" bestFit="1" customWidth="1"/>
    <col min="4364" max="4364" width="12.265625" style="1" bestFit="1" customWidth="1"/>
    <col min="4365" max="4365" width="9.265625" style="1" bestFit="1" customWidth="1"/>
    <col min="4366" max="4366" width="11.3984375" style="1" bestFit="1" customWidth="1"/>
    <col min="4367" max="4367" width="11.3984375" style="1" customWidth="1"/>
    <col min="4368" max="4368" width="10.73046875" style="1" customWidth="1"/>
    <col min="4369" max="4369" width="10.1328125" style="1" customWidth="1"/>
    <col min="4370" max="4370" width="6.73046875" style="1" bestFit="1" customWidth="1"/>
    <col min="4371" max="4495" width="9.1328125" style="1"/>
    <col min="4496" max="4496" width="9.86328125" style="1" customWidth="1"/>
    <col min="4497" max="4497" width="3.1328125" style="1" customWidth="1"/>
    <col min="4498" max="4498" width="0.1328125" style="1" customWidth="1"/>
    <col min="4499" max="4499" width="34.265625" style="1" customWidth="1"/>
    <col min="4500" max="4500" width="8.3984375" style="1" customWidth="1"/>
    <col min="4501" max="4501" width="0.265625" style="1" customWidth="1"/>
    <col min="4502" max="4502" width="3" style="1" customWidth="1"/>
    <col min="4503" max="4503" width="10.59765625" style="1" customWidth="1"/>
    <col min="4504" max="4504" width="9.1328125" style="1"/>
    <col min="4505" max="4505" width="11.86328125" style="1" customWidth="1"/>
    <col min="4506" max="4506" width="12.1328125" style="1" customWidth="1"/>
    <col min="4507" max="4507" width="10.59765625" style="1" customWidth="1"/>
    <col min="4508" max="4508" width="9.59765625" style="1" bestFit="1" customWidth="1"/>
    <col min="4509" max="4509" width="11.73046875" style="1" bestFit="1" customWidth="1"/>
    <col min="4510" max="4510" width="10.1328125" style="1" bestFit="1" customWidth="1"/>
    <col min="4511" max="4511" width="12.1328125" style="1" bestFit="1" customWidth="1"/>
    <col min="4512" max="4512" width="9.1328125" style="1"/>
    <col min="4513" max="4513" width="9.59765625" style="1" bestFit="1" customWidth="1"/>
    <col min="4514" max="4514" width="14.3984375" style="1" customWidth="1"/>
    <col min="4515" max="4515" width="2.265625" style="1" customWidth="1"/>
    <col min="4516" max="4516" width="10.1328125" style="1" bestFit="1" customWidth="1"/>
    <col min="4517" max="4608" width="9.1328125" style="1"/>
    <col min="4609" max="4609" width="2.59765625" style="1" customWidth="1"/>
    <col min="4610" max="4610" width="3.1328125" style="1" customWidth="1"/>
    <col min="4611" max="4611" width="34.265625" style="1" customWidth="1"/>
    <col min="4612" max="4612" width="8.3984375" style="1" customWidth="1"/>
    <col min="4613" max="4613" width="10.59765625" style="1" customWidth="1"/>
    <col min="4614" max="4614" width="9.265625" style="1" bestFit="1" customWidth="1"/>
    <col min="4615" max="4615" width="11.86328125" style="1" customWidth="1"/>
    <col min="4616" max="4616" width="12.1328125" style="1" customWidth="1"/>
    <col min="4617" max="4617" width="10.59765625" style="1" customWidth="1"/>
    <col min="4618" max="4618" width="9.73046875" style="1" bestFit="1" customWidth="1"/>
    <col min="4619" max="4619" width="11.86328125" style="1" bestFit="1" customWidth="1"/>
    <col min="4620" max="4620" width="12.265625" style="1" bestFit="1" customWidth="1"/>
    <col min="4621" max="4621" width="9.265625" style="1" bestFit="1" customWidth="1"/>
    <col min="4622" max="4622" width="11.3984375" style="1" bestFit="1" customWidth="1"/>
    <col min="4623" max="4623" width="11.3984375" style="1" customWidth="1"/>
    <col min="4624" max="4624" width="10.73046875" style="1" customWidth="1"/>
    <col min="4625" max="4625" width="10.1328125" style="1" customWidth="1"/>
    <col min="4626" max="4626" width="6.73046875" style="1" bestFit="1" customWidth="1"/>
    <col min="4627" max="4751" width="9.1328125" style="1"/>
    <col min="4752" max="4752" width="9.86328125" style="1" customWidth="1"/>
    <col min="4753" max="4753" width="3.1328125" style="1" customWidth="1"/>
    <col min="4754" max="4754" width="0.1328125" style="1" customWidth="1"/>
    <col min="4755" max="4755" width="34.265625" style="1" customWidth="1"/>
    <col min="4756" max="4756" width="8.3984375" style="1" customWidth="1"/>
    <col min="4757" max="4757" width="0.265625" style="1" customWidth="1"/>
    <col min="4758" max="4758" width="3" style="1" customWidth="1"/>
    <col min="4759" max="4759" width="10.59765625" style="1" customWidth="1"/>
    <col min="4760" max="4760" width="9.1328125" style="1"/>
    <col min="4761" max="4761" width="11.86328125" style="1" customWidth="1"/>
    <col min="4762" max="4762" width="12.1328125" style="1" customWidth="1"/>
    <col min="4763" max="4763" width="10.59765625" style="1" customWidth="1"/>
    <col min="4764" max="4764" width="9.59765625" style="1" bestFit="1" customWidth="1"/>
    <col min="4765" max="4765" width="11.73046875" style="1" bestFit="1" customWidth="1"/>
    <col min="4766" max="4766" width="10.1328125" style="1" bestFit="1" customWidth="1"/>
    <col min="4767" max="4767" width="12.1328125" style="1" bestFit="1" customWidth="1"/>
    <col min="4768" max="4768" width="9.1328125" style="1"/>
    <col min="4769" max="4769" width="9.59765625" style="1" bestFit="1" customWidth="1"/>
    <col min="4770" max="4770" width="14.3984375" style="1" customWidth="1"/>
    <col min="4771" max="4771" width="2.265625" style="1" customWidth="1"/>
    <col min="4772" max="4772" width="10.1328125" style="1" bestFit="1" customWidth="1"/>
    <col min="4773" max="4864" width="9.1328125" style="1"/>
    <col min="4865" max="4865" width="2.59765625" style="1" customWidth="1"/>
    <col min="4866" max="4866" width="3.1328125" style="1" customWidth="1"/>
    <col min="4867" max="4867" width="34.265625" style="1" customWidth="1"/>
    <col min="4868" max="4868" width="8.3984375" style="1" customWidth="1"/>
    <col min="4869" max="4869" width="10.59765625" style="1" customWidth="1"/>
    <col min="4870" max="4870" width="9.265625" style="1" bestFit="1" customWidth="1"/>
    <col min="4871" max="4871" width="11.86328125" style="1" customWidth="1"/>
    <col min="4872" max="4872" width="12.1328125" style="1" customWidth="1"/>
    <col min="4873" max="4873" width="10.59765625" style="1" customWidth="1"/>
    <col min="4874" max="4874" width="9.73046875" style="1" bestFit="1" customWidth="1"/>
    <col min="4875" max="4875" width="11.86328125" style="1" bestFit="1" customWidth="1"/>
    <col min="4876" max="4876" width="12.265625" style="1" bestFit="1" customWidth="1"/>
    <col min="4877" max="4877" width="9.265625" style="1" bestFit="1" customWidth="1"/>
    <col min="4878" max="4878" width="11.3984375" style="1" bestFit="1" customWidth="1"/>
    <col min="4879" max="4879" width="11.3984375" style="1" customWidth="1"/>
    <col min="4880" max="4880" width="10.73046875" style="1" customWidth="1"/>
    <col min="4881" max="4881" width="10.1328125" style="1" customWidth="1"/>
    <col min="4882" max="4882" width="6.73046875" style="1" bestFit="1" customWidth="1"/>
    <col min="4883" max="5007" width="9.1328125" style="1"/>
    <col min="5008" max="5008" width="9.86328125" style="1" customWidth="1"/>
    <col min="5009" max="5009" width="3.1328125" style="1" customWidth="1"/>
    <col min="5010" max="5010" width="0.1328125" style="1" customWidth="1"/>
    <col min="5011" max="5011" width="34.265625" style="1" customWidth="1"/>
    <col min="5012" max="5012" width="8.3984375" style="1" customWidth="1"/>
    <col min="5013" max="5013" width="0.265625" style="1" customWidth="1"/>
    <col min="5014" max="5014" width="3" style="1" customWidth="1"/>
    <col min="5015" max="5015" width="10.59765625" style="1" customWidth="1"/>
    <col min="5016" max="5016" width="9.1328125" style="1"/>
    <col min="5017" max="5017" width="11.86328125" style="1" customWidth="1"/>
    <col min="5018" max="5018" width="12.1328125" style="1" customWidth="1"/>
    <col min="5019" max="5019" width="10.59765625" style="1" customWidth="1"/>
    <col min="5020" max="5020" width="9.59765625" style="1" bestFit="1" customWidth="1"/>
    <col min="5021" max="5021" width="11.73046875" style="1" bestFit="1" customWidth="1"/>
    <col min="5022" max="5022" width="10.1328125" style="1" bestFit="1" customWidth="1"/>
    <col min="5023" max="5023" width="12.1328125" style="1" bestFit="1" customWidth="1"/>
    <col min="5024" max="5024" width="9.1328125" style="1"/>
    <col min="5025" max="5025" width="9.59765625" style="1" bestFit="1" customWidth="1"/>
    <col min="5026" max="5026" width="14.3984375" style="1" customWidth="1"/>
    <col min="5027" max="5027" width="2.265625" style="1" customWidth="1"/>
    <col min="5028" max="5028" width="10.1328125" style="1" bestFit="1" customWidth="1"/>
    <col min="5029" max="5120" width="9.1328125" style="1"/>
    <col min="5121" max="5121" width="2.59765625" style="1" customWidth="1"/>
    <col min="5122" max="5122" width="3.1328125" style="1" customWidth="1"/>
    <col min="5123" max="5123" width="34.265625" style="1" customWidth="1"/>
    <col min="5124" max="5124" width="8.3984375" style="1" customWidth="1"/>
    <col min="5125" max="5125" width="10.59765625" style="1" customWidth="1"/>
    <col min="5126" max="5126" width="9.265625" style="1" bestFit="1" customWidth="1"/>
    <col min="5127" max="5127" width="11.86328125" style="1" customWidth="1"/>
    <col min="5128" max="5128" width="12.1328125" style="1" customWidth="1"/>
    <col min="5129" max="5129" width="10.59765625" style="1" customWidth="1"/>
    <col min="5130" max="5130" width="9.73046875" style="1" bestFit="1" customWidth="1"/>
    <col min="5131" max="5131" width="11.86328125" style="1" bestFit="1" customWidth="1"/>
    <col min="5132" max="5132" width="12.265625" style="1" bestFit="1" customWidth="1"/>
    <col min="5133" max="5133" width="9.265625" style="1" bestFit="1" customWidth="1"/>
    <col min="5134" max="5134" width="11.3984375" style="1" bestFit="1" customWidth="1"/>
    <col min="5135" max="5135" width="11.3984375" style="1" customWidth="1"/>
    <col min="5136" max="5136" width="10.73046875" style="1" customWidth="1"/>
    <col min="5137" max="5137" width="10.1328125" style="1" customWidth="1"/>
    <col min="5138" max="5138" width="6.73046875" style="1" bestFit="1" customWidth="1"/>
    <col min="5139" max="5263" width="9.1328125" style="1"/>
    <col min="5264" max="5264" width="9.86328125" style="1" customWidth="1"/>
    <col min="5265" max="5265" width="3.1328125" style="1" customWidth="1"/>
    <col min="5266" max="5266" width="0.1328125" style="1" customWidth="1"/>
    <col min="5267" max="5267" width="34.265625" style="1" customWidth="1"/>
    <col min="5268" max="5268" width="8.3984375" style="1" customWidth="1"/>
    <col min="5269" max="5269" width="0.265625" style="1" customWidth="1"/>
    <col min="5270" max="5270" width="3" style="1" customWidth="1"/>
    <col min="5271" max="5271" width="10.59765625" style="1" customWidth="1"/>
    <col min="5272" max="5272" width="9.1328125" style="1"/>
    <col min="5273" max="5273" width="11.86328125" style="1" customWidth="1"/>
    <col min="5274" max="5274" width="12.1328125" style="1" customWidth="1"/>
    <col min="5275" max="5275" width="10.59765625" style="1" customWidth="1"/>
    <col min="5276" max="5276" width="9.59765625" style="1" bestFit="1" customWidth="1"/>
    <col min="5277" max="5277" width="11.73046875" style="1" bestFit="1" customWidth="1"/>
    <col min="5278" max="5278" width="10.1328125" style="1" bestFit="1" customWidth="1"/>
    <col min="5279" max="5279" width="12.1328125" style="1" bestFit="1" customWidth="1"/>
    <col min="5280" max="5280" width="9.1328125" style="1"/>
    <col min="5281" max="5281" width="9.59765625" style="1" bestFit="1" customWidth="1"/>
    <col min="5282" max="5282" width="14.3984375" style="1" customWidth="1"/>
    <col min="5283" max="5283" width="2.265625" style="1" customWidth="1"/>
    <col min="5284" max="5284" width="10.1328125" style="1" bestFit="1" customWidth="1"/>
    <col min="5285" max="5376" width="9.1328125" style="1"/>
    <col min="5377" max="5377" width="2.59765625" style="1" customWidth="1"/>
    <col min="5378" max="5378" width="3.1328125" style="1" customWidth="1"/>
    <col min="5379" max="5379" width="34.265625" style="1" customWidth="1"/>
    <col min="5380" max="5380" width="8.3984375" style="1" customWidth="1"/>
    <col min="5381" max="5381" width="10.59765625" style="1" customWidth="1"/>
    <col min="5382" max="5382" width="9.265625" style="1" bestFit="1" customWidth="1"/>
    <col min="5383" max="5383" width="11.86328125" style="1" customWidth="1"/>
    <col min="5384" max="5384" width="12.1328125" style="1" customWidth="1"/>
    <col min="5385" max="5385" width="10.59765625" style="1" customWidth="1"/>
    <col min="5386" max="5386" width="9.73046875" style="1" bestFit="1" customWidth="1"/>
    <col min="5387" max="5387" width="11.86328125" style="1" bestFit="1" customWidth="1"/>
    <col min="5388" max="5388" width="12.265625" style="1" bestFit="1" customWidth="1"/>
    <col min="5389" max="5389" width="9.265625" style="1" bestFit="1" customWidth="1"/>
    <col min="5390" max="5390" width="11.3984375" style="1" bestFit="1" customWidth="1"/>
    <col min="5391" max="5391" width="11.3984375" style="1" customWidth="1"/>
    <col min="5392" max="5392" width="10.73046875" style="1" customWidth="1"/>
    <col min="5393" max="5393" width="10.1328125" style="1" customWidth="1"/>
    <col min="5394" max="5394" width="6.73046875" style="1" bestFit="1" customWidth="1"/>
    <col min="5395" max="5519" width="9.1328125" style="1"/>
    <col min="5520" max="5520" width="9.86328125" style="1" customWidth="1"/>
    <col min="5521" max="5521" width="3.1328125" style="1" customWidth="1"/>
    <col min="5522" max="5522" width="0.1328125" style="1" customWidth="1"/>
    <col min="5523" max="5523" width="34.265625" style="1" customWidth="1"/>
    <col min="5524" max="5524" width="8.3984375" style="1" customWidth="1"/>
    <col min="5525" max="5525" width="0.265625" style="1" customWidth="1"/>
    <col min="5526" max="5526" width="3" style="1" customWidth="1"/>
    <col min="5527" max="5527" width="10.59765625" style="1" customWidth="1"/>
    <col min="5528" max="5528" width="9.1328125" style="1"/>
    <col min="5529" max="5529" width="11.86328125" style="1" customWidth="1"/>
    <col min="5530" max="5530" width="12.1328125" style="1" customWidth="1"/>
    <col min="5531" max="5531" width="10.59765625" style="1" customWidth="1"/>
    <col min="5532" max="5532" width="9.59765625" style="1" bestFit="1" customWidth="1"/>
    <col min="5533" max="5533" width="11.73046875" style="1" bestFit="1" customWidth="1"/>
    <col min="5534" max="5534" width="10.1328125" style="1" bestFit="1" customWidth="1"/>
    <col min="5535" max="5535" width="12.1328125" style="1" bestFit="1" customWidth="1"/>
    <col min="5536" max="5536" width="9.1328125" style="1"/>
    <col min="5537" max="5537" width="9.59765625" style="1" bestFit="1" customWidth="1"/>
    <col min="5538" max="5538" width="14.3984375" style="1" customWidth="1"/>
    <col min="5539" max="5539" width="2.265625" style="1" customWidth="1"/>
    <col min="5540" max="5540" width="10.1328125" style="1" bestFit="1" customWidth="1"/>
    <col min="5541" max="5632" width="9.1328125" style="1"/>
    <col min="5633" max="5633" width="2.59765625" style="1" customWidth="1"/>
    <col min="5634" max="5634" width="3.1328125" style="1" customWidth="1"/>
    <col min="5635" max="5635" width="34.265625" style="1" customWidth="1"/>
    <col min="5636" max="5636" width="8.3984375" style="1" customWidth="1"/>
    <col min="5637" max="5637" width="10.59765625" style="1" customWidth="1"/>
    <col min="5638" max="5638" width="9.265625" style="1" bestFit="1" customWidth="1"/>
    <col min="5639" max="5639" width="11.86328125" style="1" customWidth="1"/>
    <col min="5640" max="5640" width="12.1328125" style="1" customWidth="1"/>
    <col min="5641" max="5641" width="10.59765625" style="1" customWidth="1"/>
    <col min="5642" max="5642" width="9.73046875" style="1" bestFit="1" customWidth="1"/>
    <col min="5643" max="5643" width="11.86328125" style="1" bestFit="1" customWidth="1"/>
    <col min="5644" max="5644" width="12.265625" style="1" bestFit="1" customWidth="1"/>
    <col min="5645" max="5645" width="9.265625" style="1" bestFit="1" customWidth="1"/>
    <col min="5646" max="5646" width="11.3984375" style="1" bestFit="1" customWidth="1"/>
    <col min="5647" max="5647" width="11.3984375" style="1" customWidth="1"/>
    <col min="5648" max="5648" width="10.73046875" style="1" customWidth="1"/>
    <col min="5649" max="5649" width="10.1328125" style="1" customWidth="1"/>
    <col min="5650" max="5650" width="6.73046875" style="1" bestFit="1" customWidth="1"/>
    <col min="5651" max="5775" width="9.1328125" style="1"/>
    <col min="5776" max="5776" width="9.86328125" style="1" customWidth="1"/>
    <col min="5777" max="5777" width="3.1328125" style="1" customWidth="1"/>
    <col min="5778" max="5778" width="0.1328125" style="1" customWidth="1"/>
    <col min="5779" max="5779" width="34.265625" style="1" customWidth="1"/>
    <col min="5780" max="5780" width="8.3984375" style="1" customWidth="1"/>
    <col min="5781" max="5781" width="0.265625" style="1" customWidth="1"/>
    <col min="5782" max="5782" width="3" style="1" customWidth="1"/>
    <col min="5783" max="5783" width="10.59765625" style="1" customWidth="1"/>
    <col min="5784" max="5784" width="9.1328125" style="1"/>
    <col min="5785" max="5785" width="11.86328125" style="1" customWidth="1"/>
    <col min="5786" max="5786" width="12.1328125" style="1" customWidth="1"/>
    <col min="5787" max="5787" width="10.59765625" style="1" customWidth="1"/>
    <col min="5788" max="5788" width="9.59765625" style="1" bestFit="1" customWidth="1"/>
    <col min="5789" max="5789" width="11.73046875" style="1" bestFit="1" customWidth="1"/>
    <col min="5790" max="5790" width="10.1328125" style="1" bestFit="1" customWidth="1"/>
    <col min="5791" max="5791" width="12.1328125" style="1" bestFit="1" customWidth="1"/>
    <col min="5792" max="5792" width="9.1328125" style="1"/>
    <col min="5793" max="5793" width="9.59765625" style="1" bestFit="1" customWidth="1"/>
    <col min="5794" max="5794" width="14.3984375" style="1" customWidth="1"/>
    <col min="5795" max="5795" width="2.265625" style="1" customWidth="1"/>
    <col min="5796" max="5796" width="10.1328125" style="1" bestFit="1" customWidth="1"/>
    <col min="5797" max="5888" width="9.1328125" style="1"/>
    <col min="5889" max="5889" width="2.59765625" style="1" customWidth="1"/>
    <col min="5890" max="5890" width="3.1328125" style="1" customWidth="1"/>
    <col min="5891" max="5891" width="34.265625" style="1" customWidth="1"/>
    <col min="5892" max="5892" width="8.3984375" style="1" customWidth="1"/>
    <col min="5893" max="5893" width="10.59765625" style="1" customWidth="1"/>
    <col min="5894" max="5894" width="9.265625" style="1" bestFit="1" customWidth="1"/>
    <col min="5895" max="5895" width="11.86328125" style="1" customWidth="1"/>
    <col min="5896" max="5896" width="12.1328125" style="1" customWidth="1"/>
    <col min="5897" max="5897" width="10.59765625" style="1" customWidth="1"/>
    <col min="5898" max="5898" width="9.73046875" style="1" bestFit="1" customWidth="1"/>
    <col min="5899" max="5899" width="11.86328125" style="1" bestFit="1" customWidth="1"/>
    <col min="5900" max="5900" width="12.265625" style="1" bestFit="1" customWidth="1"/>
    <col min="5901" max="5901" width="9.265625" style="1" bestFit="1" customWidth="1"/>
    <col min="5902" max="5902" width="11.3984375" style="1" bestFit="1" customWidth="1"/>
    <col min="5903" max="5903" width="11.3984375" style="1" customWidth="1"/>
    <col min="5904" max="5904" width="10.73046875" style="1" customWidth="1"/>
    <col min="5905" max="5905" width="10.1328125" style="1" customWidth="1"/>
    <col min="5906" max="5906" width="6.73046875" style="1" bestFit="1" customWidth="1"/>
    <col min="5907" max="6031" width="9.1328125" style="1"/>
    <col min="6032" max="6032" width="9.86328125" style="1" customWidth="1"/>
    <col min="6033" max="6033" width="3.1328125" style="1" customWidth="1"/>
    <col min="6034" max="6034" width="0.1328125" style="1" customWidth="1"/>
    <col min="6035" max="6035" width="34.265625" style="1" customWidth="1"/>
    <col min="6036" max="6036" width="8.3984375" style="1" customWidth="1"/>
    <col min="6037" max="6037" width="0.265625" style="1" customWidth="1"/>
    <col min="6038" max="6038" width="3" style="1" customWidth="1"/>
    <col min="6039" max="6039" width="10.59765625" style="1" customWidth="1"/>
    <col min="6040" max="6040" width="9.1328125" style="1"/>
    <col min="6041" max="6041" width="11.86328125" style="1" customWidth="1"/>
    <col min="6042" max="6042" width="12.1328125" style="1" customWidth="1"/>
    <col min="6043" max="6043" width="10.59765625" style="1" customWidth="1"/>
    <col min="6044" max="6044" width="9.59765625" style="1" bestFit="1" customWidth="1"/>
    <col min="6045" max="6045" width="11.73046875" style="1" bestFit="1" customWidth="1"/>
    <col min="6046" max="6046" width="10.1328125" style="1" bestFit="1" customWidth="1"/>
    <col min="6047" max="6047" width="12.1328125" style="1" bestFit="1" customWidth="1"/>
    <col min="6048" max="6048" width="9.1328125" style="1"/>
    <col min="6049" max="6049" width="9.59765625" style="1" bestFit="1" customWidth="1"/>
    <col min="6050" max="6050" width="14.3984375" style="1" customWidth="1"/>
    <col min="6051" max="6051" width="2.265625" style="1" customWidth="1"/>
    <col min="6052" max="6052" width="10.1328125" style="1" bestFit="1" customWidth="1"/>
    <col min="6053" max="6144" width="9.1328125" style="1"/>
    <col min="6145" max="6145" width="2.59765625" style="1" customWidth="1"/>
    <col min="6146" max="6146" width="3.1328125" style="1" customWidth="1"/>
    <col min="6147" max="6147" width="34.265625" style="1" customWidth="1"/>
    <col min="6148" max="6148" width="8.3984375" style="1" customWidth="1"/>
    <col min="6149" max="6149" width="10.59765625" style="1" customWidth="1"/>
    <col min="6150" max="6150" width="9.265625" style="1" bestFit="1" customWidth="1"/>
    <col min="6151" max="6151" width="11.86328125" style="1" customWidth="1"/>
    <col min="6152" max="6152" width="12.1328125" style="1" customWidth="1"/>
    <col min="6153" max="6153" width="10.59765625" style="1" customWidth="1"/>
    <col min="6154" max="6154" width="9.73046875" style="1" bestFit="1" customWidth="1"/>
    <col min="6155" max="6155" width="11.86328125" style="1" bestFit="1" customWidth="1"/>
    <col min="6156" max="6156" width="12.265625" style="1" bestFit="1" customWidth="1"/>
    <col min="6157" max="6157" width="9.265625" style="1" bestFit="1" customWidth="1"/>
    <col min="6158" max="6158" width="11.3984375" style="1" bestFit="1" customWidth="1"/>
    <col min="6159" max="6159" width="11.3984375" style="1" customWidth="1"/>
    <col min="6160" max="6160" width="10.73046875" style="1" customWidth="1"/>
    <col min="6161" max="6161" width="10.1328125" style="1" customWidth="1"/>
    <col min="6162" max="6162" width="6.73046875" style="1" bestFit="1" customWidth="1"/>
    <col min="6163" max="6287" width="9.1328125" style="1"/>
    <col min="6288" max="6288" width="9.86328125" style="1" customWidth="1"/>
    <col min="6289" max="6289" width="3.1328125" style="1" customWidth="1"/>
    <col min="6290" max="6290" width="0.1328125" style="1" customWidth="1"/>
    <col min="6291" max="6291" width="34.265625" style="1" customWidth="1"/>
    <col min="6292" max="6292" width="8.3984375" style="1" customWidth="1"/>
    <col min="6293" max="6293" width="0.265625" style="1" customWidth="1"/>
    <col min="6294" max="6294" width="3" style="1" customWidth="1"/>
    <col min="6295" max="6295" width="10.59765625" style="1" customWidth="1"/>
    <col min="6296" max="6296" width="9.1328125" style="1"/>
    <col min="6297" max="6297" width="11.86328125" style="1" customWidth="1"/>
    <col min="6298" max="6298" width="12.1328125" style="1" customWidth="1"/>
    <col min="6299" max="6299" width="10.59765625" style="1" customWidth="1"/>
    <col min="6300" max="6300" width="9.59765625" style="1" bestFit="1" customWidth="1"/>
    <col min="6301" max="6301" width="11.73046875" style="1" bestFit="1" customWidth="1"/>
    <col min="6302" max="6302" width="10.1328125" style="1" bestFit="1" customWidth="1"/>
    <col min="6303" max="6303" width="12.1328125" style="1" bestFit="1" customWidth="1"/>
    <col min="6304" max="6304" width="9.1328125" style="1"/>
    <col min="6305" max="6305" width="9.59765625" style="1" bestFit="1" customWidth="1"/>
    <col min="6306" max="6306" width="14.3984375" style="1" customWidth="1"/>
    <col min="6307" max="6307" width="2.265625" style="1" customWidth="1"/>
    <col min="6308" max="6308" width="10.1328125" style="1" bestFit="1" customWidth="1"/>
    <col min="6309" max="6400" width="9.1328125" style="1"/>
    <col min="6401" max="6401" width="2.59765625" style="1" customWidth="1"/>
    <col min="6402" max="6402" width="3.1328125" style="1" customWidth="1"/>
    <col min="6403" max="6403" width="34.265625" style="1" customWidth="1"/>
    <col min="6404" max="6404" width="8.3984375" style="1" customWidth="1"/>
    <col min="6405" max="6405" width="10.59765625" style="1" customWidth="1"/>
    <col min="6406" max="6406" width="9.265625" style="1" bestFit="1" customWidth="1"/>
    <col min="6407" max="6407" width="11.86328125" style="1" customWidth="1"/>
    <col min="6408" max="6408" width="12.1328125" style="1" customWidth="1"/>
    <col min="6409" max="6409" width="10.59765625" style="1" customWidth="1"/>
    <col min="6410" max="6410" width="9.73046875" style="1" bestFit="1" customWidth="1"/>
    <col min="6411" max="6411" width="11.86328125" style="1" bestFit="1" customWidth="1"/>
    <col min="6412" max="6412" width="12.265625" style="1" bestFit="1" customWidth="1"/>
    <col min="6413" max="6413" width="9.265625" style="1" bestFit="1" customWidth="1"/>
    <col min="6414" max="6414" width="11.3984375" style="1" bestFit="1" customWidth="1"/>
    <col min="6415" max="6415" width="11.3984375" style="1" customWidth="1"/>
    <col min="6416" max="6416" width="10.73046875" style="1" customWidth="1"/>
    <col min="6417" max="6417" width="10.1328125" style="1" customWidth="1"/>
    <col min="6418" max="6418" width="6.73046875" style="1" bestFit="1" customWidth="1"/>
    <col min="6419" max="6543" width="9.1328125" style="1"/>
    <col min="6544" max="6544" width="9.86328125" style="1" customWidth="1"/>
    <col min="6545" max="6545" width="3.1328125" style="1" customWidth="1"/>
    <col min="6546" max="6546" width="0.1328125" style="1" customWidth="1"/>
    <col min="6547" max="6547" width="34.265625" style="1" customWidth="1"/>
    <col min="6548" max="6548" width="8.3984375" style="1" customWidth="1"/>
    <col min="6549" max="6549" width="0.265625" style="1" customWidth="1"/>
    <col min="6550" max="6550" width="3" style="1" customWidth="1"/>
    <col min="6551" max="6551" width="10.59765625" style="1" customWidth="1"/>
    <col min="6552" max="6552" width="9.1328125" style="1"/>
    <col min="6553" max="6553" width="11.86328125" style="1" customWidth="1"/>
    <col min="6554" max="6554" width="12.1328125" style="1" customWidth="1"/>
    <col min="6555" max="6555" width="10.59765625" style="1" customWidth="1"/>
    <col min="6556" max="6556" width="9.59765625" style="1" bestFit="1" customWidth="1"/>
    <col min="6557" max="6557" width="11.73046875" style="1" bestFit="1" customWidth="1"/>
    <col min="6558" max="6558" width="10.1328125" style="1" bestFit="1" customWidth="1"/>
    <col min="6559" max="6559" width="12.1328125" style="1" bestFit="1" customWidth="1"/>
    <col min="6560" max="6560" width="9.1328125" style="1"/>
    <col min="6561" max="6561" width="9.59765625" style="1" bestFit="1" customWidth="1"/>
    <col min="6562" max="6562" width="14.3984375" style="1" customWidth="1"/>
    <col min="6563" max="6563" width="2.265625" style="1" customWidth="1"/>
    <col min="6564" max="6564" width="10.1328125" style="1" bestFit="1" customWidth="1"/>
    <col min="6565" max="6656" width="9.1328125" style="1"/>
    <col min="6657" max="6657" width="2.59765625" style="1" customWidth="1"/>
    <col min="6658" max="6658" width="3.1328125" style="1" customWidth="1"/>
    <col min="6659" max="6659" width="34.265625" style="1" customWidth="1"/>
    <col min="6660" max="6660" width="8.3984375" style="1" customWidth="1"/>
    <col min="6661" max="6661" width="10.59765625" style="1" customWidth="1"/>
    <col min="6662" max="6662" width="9.265625" style="1" bestFit="1" customWidth="1"/>
    <col min="6663" max="6663" width="11.86328125" style="1" customWidth="1"/>
    <col min="6664" max="6664" width="12.1328125" style="1" customWidth="1"/>
    <col min="6665" max="6665" width="10.59765625" style="1" customWidth="1"/>
    <col min="6666" max="6666" width="9.73046875" style="1" bestFit="1" customWidth="1"/>
    <col min="6667" max="6667" width="11.86328125" style="1" bestFit="1" customWidth="1"/>
    <col min="6668" max="6668" width="12.265625" style="1" bestFit="1" customWidth="1"/>
    <col min="6669" max="6669" width="9.265625" style="1" bestFit="1" customWidth="1"/>
    <col min="6670" max="6670" width="11.3984375" style="1" bestFit="1" customWidth="1"/>
    <col min="6671" max="6671" width="11.3984375" style="1" customWidth="1"/>
    <col min="6672" max="6672" width="10.73046875" style="1" customWidth="1"/>
    <col min="6673" max="6673" width="10.1328125" style="1" customWidth="1"/>
    <col min="6674" max="6674" width="6.73046875" style="1" bestFit="1" customWidth="1"/>
    <col min="6675" max="6799" width="9.1328125" style="1"/>
    <col min="6800" max="6800" width="9.86328125" style="1" customWidth="1"/>
    <col min="6801" max="6801" width="3.1328125" style="1" customWidth="1"/>
    <col min="6802" max="6802" width="0.1328125" style="1" customWidth="1"/>
    <col min="6803" max="6803" width="34.265625" style="1" customWidth="1"/>
    <col min="6804" max="6804" width="8.3984375" style="1" customWidth="1"/>
    <col min="6805" max="6805" width="0.265625" style="1" customWidth="1"/>
    <col min="6806" max="6806" width="3" style="1" customWidth="1"/>
    <col min="6807" max="6807" width="10.59765625" style="1" customWidth="1"/>
    <col min="6808" max="6808" width="9.1328125" style="1"/>
    <col min="6809" max="6809" width="11.86328125" style="1" customWidth="1"/>
    <col min="6810" max="6810" width="12.1328125" style="1" customWidth="1"/>
    <col min="6811" max="6811" width="10.59765625" style="1" customWidth="1"/>
    <col min="6812" max="6812" width="9.59765625" style="1" bestFit="1" customWidth="1"/>
    <col min="6813" max="6813" width="11.73046875" style="1" bestFit="1" customWidth="1"/>
    <col min="6814" max="6814" width="10.1328125" style="1" bestFit="1" customWidth="1"/>
    <col min="6815" max="6815" width="12.1328125" style="1" bestFit="1" customWidth="1"/>
    <col min="6816" max="6816" width="9.1328125" style="1"/>
    <col min="6817" max="6817" width="9.59765625" style="1" bestFit="1" customWidth="1"/>
    <col min="6818" max="6818" width="14.3984375" style="1" customWidth="1"/>
    <col min="6819" max="6819" width="2.265625" style="1" customWidth="1"/>
    <col min="6820" max="6820" width="10.1328125" style="1" bestFit="1" customWidth="1"/>
    <col min="6821" max="6912" width="9.1328125" style="1"/>
    <col min="6913" max="6913" width="2.59765625" style="1" customWidth="1"/>
    <col min="6914" max="6914" width="3.1328125" style="1" customWidth="1"/>
    <col min="6915" max="6915" width="34.265625" style="1" customWidth="1"/>
    <col min="6916" max="6916" width="8.3984375" style="1" customWidth="1"/>
    <col min="6917" max="6917" width="10.59765625" style="1" customWidth="1"/>
    <col min="6918" max="6918" width="9.265625" style="1" bestFit="1" customWidth="1"/>
    <col min="6919" max="6919" width="11.86328125" style="1" customWidth="1"/>
    <col min="6920" max="6920" width="12.1328125" style="1" customWidth="1"/>
    <col min="6921" max="6921" width="10.59765625" style="1" customWidth="1"/>
    <col min="6922" max="6922" width="9.73046875" style="1" bestFit="1" customWidth="1"/>
    <col min="6923" max="6923" width="11.86328125" style="1" bestFit="1" customWidth="1"/>
    <col min="6924" max="6924" width="12.265625" style="1" bestFit="1" customWidth="1"/>
    <col min="6925" max="6925" width="9.265625" style="1" bestFit="1" customWidth="1"/>
    <col min="6926" max="6926" width="11.3984375" style="1" bestFit="1" customWidth="1"/>
    <col min="6927" max="6927" width="11.3984375" style="1" customWidth="1"/>
    <col min="6928" max="6928" width="10.73046875" style="1" customWidth="1"/>
    <col min="6929" max="6929" width="10.1328125" style="1" customWidth="1"/>
    <col min="6930" max="6930" width="6.73046875" style="1" bestFit="1" customWidth="1"/>
    <col min="6931" max="7055" width="9.1328125" style="1"/>
    <col min="7056" max="7056" width="9.86328125" style="1" customWidth="1"/>
    <col min="7057" max="7057" width="3.1328125" style="1" customWidth="1"/>
    <col min="7058" max="7058" width="0.1328125" style="1" customWidth="1"/>
    <col min="7059" max="7059" width="34.265625" style="1" customWidth="1"/>
    <col min="7060" max="7060" width="8.3984375" style="1" customWidth="1"/>
    <col min="7061" max="7061" width="0.265625" style="1" customWidth="1"/>
    <col min="7062" max="7062" width="3" style="1" customWidth="1"/>
    <col min="7063" max="7063" width="10.59765625" style="1" customWidth="1"/>
    <col min="7064" max="7064" width="9.1328125" style="1"/>
    <col min="7065" max="7065" width="11.86328125" style="1" customWidth="1"/>
    <col min="7066" max="7066" width="12.1328125" style="1" customWidth="1"/>
    <col min="7067" max="7067" width="10.59765625" style="1" customWidth="1"/>
    <col min="7068" max="7068" width="9.59765625" style="1" bestFit="1" customWidth="1"/>
    <col min="7069" max="7069" width="11.73046875" style="1" bestFit="1" customWidth="1"/>
    <col min="7070" max="7070" width="10.1328125" style="1" bestFit="1" customWidth="1"/>
    <col min="7071" max="7071" width="12.1328125" style="1" bestFit="1" customWidth="1"/>
    <col min="7072" max="7072" width="9.1328125" style="1"/>
    <col min="7073" max="7073" width="9.59765625" style="1" bestFit="1" customWidth="1"/>
    <col min="7074" max="7074" width="14.3984375" style="1" customWidth="1"/>
    <col min="7075" max="7075" width="2.265625" style="1" customWidth="1"/>
    <col min="7076" max="7076" width="10.1328125" style="1" bestFit="1" customWidth="1"/>
    <col min="7077" max="7168" width="9.1328125" style="1"/>
    <col min="7169" max="7169" width="2.59765625" style="1" customWidth="1"/>
    <col min="7170" max="7170" width="3.1328125" style="1" customWidth="1"/>
    <col min="7171" max="7171" width="34.265625" style="1" customWidth="1"/>
    <col min="7172" max="7172" width="8.3984375" style="1" customWidth="1"/>
    <col min="7173" max="7173" width="10.59765625" style="1" customWidth="1"/>
    <col min="7174" max="7174" width="9.265625" style="1" bestFit="1" customWidth="1"/>
    <col min="7175" max="7175" width="11.86328125" style="1" customWidth="1"/>
    <col min="7176" max="7176" width="12.1328125" style="1" customWidth="1"/>
    <col min="7177" max="7177" width="10.59765625" style="1" customWidth="1"/>
    <col min="7178" max="7178" width="9.73046875" style="1" bestFit="1" customWidth="1"/>
    <col min="7179" max="7179" width="11.86328125" style="1" bestFit="1" customWidth="1"/>
    <col min="7180" max="7180" width="12.265625" style="1" bestFit="1" customWidth="1"/>
    <col min="7181" max="7181" width="9.265625" style="1" bestFit="1" customWidth="1"/>
    <col min="7182" max="7182" width="11.3984375" style="1" bestFit="1" customWidth="1"/>
    <col min="7183" max="7183" width="11.3984375" style="1" customWidth="1"/>
    <col min="7184" max="7184" width="10.73046875" style="1" customWidth="1"/>
    <col min="7185" max="7185" width="10.1328125" style="1" customWidth="1"/>
    <col min="7186" max="7186" width="6.73046875" style="1" bestFit="1" customWidth="1"/>
    <col min="7187" max="7311" width="9.1328125" style="1"/>
    <col min="7312" max="7312" width="9.86328125" style="1" customWidth="1"/>
    <col min="7313" max="7313" width="3.1328125" style="1" customWidth="1"/>
    <col min="7314" max="7314" width="0.1328125" style="1" customWidth="1"/>
    <col min="7315" max="7315" width="34.265625" style="1" customWidth="1"/>
    <col min="7316" max="7316" width="8.3984375" style="1" customWidth="1"/>
    <col min="7317" max="7317" width="0.265625" style="1" customWidth="1"/>
    <col min="7318" max="7318" width="3" style="1" customWidth="1"/>
    <col min="7319" max="7319" width="10.59765625" style="1" customWidth="1"/>
    <col min="7320" max="7320" width="9.1328125" style="1"/>
    <col min="7321" max="7321" width="11.86328125" style="1" customWidth="1"/>
    <col min="7322" max="7322" width="12.1328125" style="1" customWidth="1"/>
    <col min="7323" max="7323" width="10.59765625" style="1" customWidth="1"/>
    <col min="7324" max="7324" width="9.59765625" style="1" bestFit="1" customWidth="1"/>
    <col min="7325" max="7325" width="11.73046875" style="1" bestFit="1" customWidth="1"/>
    <col min="7326" max="7326" width="10.1328125" style="1" bestFit="1" customWidth="1"/>
    <col min="7327" max="7327" width="12.1328125" style="1" bestFit="1" customWidth="1"/>
    <col min="7328" max="7328" width="9.1328125" style="1"/>
    <col min="7329" max="7329" width="9.59765625" style="1" bestFit="1" customWidth="1"/>
    <col min="7330" max="7330" width="14.3984375" style="1" customWidth="1"/>
    <col min="7331" max="7331" width="2.265625" style="1" customWidth="1"/>
    <col min="7332" max="7332" width="10.1328125" style="1" bestFit="1" customWidth="1"/>
    <col min="7333" max="7424" width="9.1328125" style="1"/>
    <col min="7425" max="7425" width="2.59765625" style="1" customWidth="1"/>
    <col min="7426" max="7426" width="3.1328125" style="1" customWidth="1"/>
    <col min="7427" max="7427" width="34.265625" style="1" customWidth="1"/>
    <col min="7428" max="7428" width="8.3984375" style="1" customWidth="1"/>
    <col min="7429" max="7429" width="10.59765625" style="1" customWidth="1"/>
    <col min="7430" max="7430" width="9.265625" style="1" bestFit="1" customWidth="1"/>
    <col min="7431" max="7431" width="11.86328125" style="1" customWidth="1"/>
    <col min="7432" max="7432" width="12.1328125" style="1" customWidth="1"/>
    <col min="7433" max="7433" width="10.59765625" style="1" customWidth="1"/>
    <col min="7434" max="7434" width="9.73046875" style="1" bestFit="1" customWidth="1"/>
    <col min="7435" max="7435" width="11.86328125" style="1" bestFit="1" customWidth="1"/>
    <col min="7436" max="7436" width="12.265625" style="1" bestFit="1" customWidth="1"/>
    <col min="7437" max="7437" width="9.265625" style="1" bestFit="1" customWidth="1"/>
    <col min="7438" max="7438" width="11.3984375" style="1" bestFit="1" customWidth="1"/>
    <col min="7439" max="7439" width="11.3984375" style="1" customWidth="1"/>
    <col min="7440" max="7440" width="10.73046875" style="1" customWidth="1"/>
    <col min="7441" max="7441" width="10.1328125" style="1" customWidth="1"/>
    <col min="7442" max="7442" width="6.73046875" style="1" bestFit="1" customWidth="1"/>
    <col min="7443" max="7567" width="9.1328125" style="1"/>
    <col min="7568" max="7568" width="9.86328125" style="1" customWidth="1"/>
    <col min="7569" max="7569" width="3.1328125" style="1" customWidth="1"/>
    <col min="7570" max="7570" width="0.1328125" style="1" customWidth="1"/>
    <col min="7571" max="7571" width="34.265625" style="1" customWidth="1"/>
    <col min="7572" max="7572" width="8.3984375" style="1" customWidth="1"/>
    <col min="7573" max="7573" width="0.265625" style="1" customWidth="1"/>
    <col min="7574" max="7574" width="3" style="1" customWidth="1"/>
    <col min="7575" max="7575" width="10.59765625" style="1" customWidth="1"/>
    <col min="7576" max="7576" width="9.1328125" style="1"/>
    <col min="7577" max="7577" width="11.86328125" style="1" customWidth="1"/>
    <col min="7578" max="7578" width="12.1328125" style="1" customWidth="1"/>
    <col min="7579" max="7579" width="10.59765625" style="1" customWidth="1"/>
    <col min="7580" max="7580" width="9.59765625" style="1" bestFit="1" customWidth="1"/>
    <col min="7581" max="7581" width="11.73046875" style="1" bestFit="1" customWidth="1"/>
    <col min="7582" max="7582" width="10.1328125" style="1" bestFit="1" customWidth="1"/>
    <col min="7583" max="7583" width="12.1328125" style="1" bestFit="1" customWidth="1"/>
    <col min="7584" max="7584" width="9.1328125" style="1"/>
    <col min="7585" max="7585" width="9.59765625" style="1" bestFit="1" customWidth="1"/>
    <col min="7586" max="7586" width="14.3984375" style="1" customWidth="1"/>
    <col min="7587" max="7587" width="2.265625" style="1" customWidth="1"/>
    <col min="7588" max="7588" width="10.1328125" style="1" bestFit="1" customWidth="1"/>
    <col min="7589" max="7680" width="9.1328125" style="1"/>
    <col min="7681" max="7681" width="2.59765625" style="1" customWidth="1"/>
    <col min="7682" max="7682" width="3.1328125" style="1" customWidth="1"/>
    <col min="7683" max="7683" width="34.265625" style="1" customWidth="1"/>
    <col min="7684" max="7684" width="8.3984375" style="1" customWidth="1"/>
    <col min="7685" max="7685" width="10.59765625" style="1" customWidth="1"/>
    <col min="7686" max="7686" width="9.265625" style="1" bestFit="1" customWidth="1"/>
    <col min="7687" max="7687" width="11.86328125" style="1" customWidth="1"/>
    <col min="7688" max="7688" width="12.1328125" style="1" customWidth="1"/>
    <col min="7689" max="7689" width="10.59765625" style="1" customWidth="1"/>
    <col min="7690" max="7690" width="9.73046875" style="1" bestFit="1" customWidth="1"/>
    <col min="7691" max="7691" width="11.86328125" style="1" bestFit="1" customWidth="1"/>
    <col min="7692" max="7692" width="12.265625" style="1" bestFit="1" customWidth="1"/>
    <col min="7693" max="7693" width="9.265625" style="1" bestFit="1" customWidth="1"/>
    <col min="7694" max="7694" width="11.3984375" style="1" bestFit="1" customWidth="1"/>
    <col min="7695" max="7695" width="11.3984375" style="1" customWidth="1"/>
    <col min="7696" max="7696" width="10.73046875" style="1" customWidth="1"/>
    <col min="7697" max="7697" width="10.1328125" style="1" customWidth="1"/>
    <col min="7698" max="7698" width="6.73046875" style="1" bestFit="1" customWidth="1"/>
    <col min="7699" max="7823" width="9.1328125" style="1"/>
    <col min="7824" max="7824" width="9.86328125" style="1" customWidth="1"/>
    <col min="7825" max="7825" width="3.1328125" style="1" customWidth="1"/>
    <col min="7826" max="7826" width="0.1328125" style="1" customWidth="1"/>
    <col min="7827" max="7827" width="34.265625" style="1" customWidth="1"/>
    <col min="7828" max="7828" width="8.3984375" style="1" customWidth="1"/>
    <col min="7829" max="7829" width="0.265625" style="1" customWidth="1"/>
    <col min="7830" max="7830" width="3" style="1" customWidth="1"/>
    <col min="7831" max="7831" width="10.59765625" style="1" customWidth="1"/>
    <col min="7832" max="7832" width="9.1328125" style="1"/>
    <col min="7833" max="7833" width="11.86328125" style="1" customWidth="1"/>
    <col min="7834" max="7834" width="12.1328125" style="1" customWidth="1"/>
    <col min="7835" max="7835" width="10.59765625" style="1" customWidth="1"/>
    <col min="7836" max="7836" width="9.59765625" style="1" bestFit="1" customWidth="1"/>
    <col min="7837" max="7837" width="11.73046875" style="1" bestFit="1" customWidth="1"/>
    <col min="7838" max="7838" width="10.1328125" style="1" bestFit="1" customWidth="1"/>
    <col min="7839" max="7839" width="12.1328125" style="1" bestFit="1" customWidth="1"/>
    <col min="7840" max="7840" width="9.1328125" style="1"/>
    <col min="7841" max="7841" width="9.59765625" style="1" bestFit="1" customWidth="1"/>
    <col min="7842" max="7842" width="14.3984375" style="1" customWidth="1"/>
    <col min="7843" max="7843" width="2.265625" style="1" customWidth="1"/>
    <col min="7844" max="7844" width="10.1328125" style="1" bestFit="1" customWidth="1"/>
    <col min="7845" max="7936" width="9.1328125" style="1"/>
    <col min="7937" max="7937" width="2.59765625" style="1" customWidth="1"/>
    <col min="7938" max="7938" width="3.1328125" style="1" customWidth="1"/>
    <col min="7939" max="7939" width="34.265625" style="1" customWidth="1"/>
    <col min="7940" max="7940" width="8.3984375" style="1" customWidth="1"/>
    <col min="7941" max="7941" width="10.59765625" style="1" customWidth="1"/>
    <col min="7942" max="7942" width="9.265625" style="1" bestFit="1" customWidth="1"/>
    <col min="7943" max="7943" width="11.86328125" style="1" customWidth="1"/>
    <col min="7944" max="7944" width="12.1328125" style="1" customWidth="1"/>
    <col min="7945" max="7945" width="10.59765625" style="1" customWidth="1"/>
    <col min="7946" max="7946" width="9.73046875" style="1" bestFit="1" customWidth="1"/>
    <col min="7947" max="7947" width="11.86328125" style="1" bestFit="1" customWidth="1"/>
    <col min="7948" max="7948" width="12.265625" style="1" bestFit="1" customWidth="1"/>
    <col min="7949" max="7949" width="9.265625" style="1" bestFit="1" customWidth="1"/>
    <col min="7950" max="7950" width="11.3984375" style="1" bestFit="1" customWidth="1"/>
    <col min="7951" max="7951" width="11.3984375" style="1" customWidth="1"/>
    <col min="7952" max="7952" width="10.73046875" style="1" customWidth="1"/>
    <col min="7953" max="7953" width="10.1328125" style="1" customWidth="1"/>
    <col min="7954" max="7954" width="6.73046875" style="1" bestFit="1" customWidth="1"/>
    <col min="7955" max="8079" width="9.1328125" style="1"/>
    <col min="8080" max="8080" width="9.86328125" style="1" customWidth="1"/>
    <col min="8081" max="8081" width="3.1328125" style="1" customWidth="1"/>
    <col min="8082" max="8082" width="0.1328125" style="1" customWidth="1"/>
    <col min="8083" max="8083" width="34.265625" style="1" customWidth="1"/>
    <col min="8084" max="8084" width="8.3984375" style="1" customWidth="1"/>
    <col min="8085" max="8085" width="0.265625" style="1" customWidth="1"/>
    <col min="8086" max="8086" width="3" style="1" customWidth="1"/>
    <col min="8087" max="8087" width="10.59765625" style="1" customWidth="1"/>
    <col min="8088" max="8088" width="9.1328125" style="1"/>
    <col min="8089" max="8089" width="11.86328125" style="1" customWidth="1"/>
    <col min="8090" max="8090" width="12.1328125" style="1" customWidth="1"/>
    <col min="8091" max="8091" width="10.59765625" style="1" customWidth="1"/>
    <col min="8092" max="8092" width="9.59765625" style="1" bestFit="1" customWidth="1"/>
    <col min="8093" max="8093" width="11.73046875" style="1" bestFit="1" customWidth="1"/>
    <col min="8094" max="8094" width="10.1328125" style="1" bestFit="1" customWidth="1"/>
    <col min="8095" max="8095" width="12.1328125" style="1" bestFit="1" customWidth="1"/>
    <col min="8096" max="8096" width="9.1328125" style="1"/>
    <col min="8097" max="8097" width="9.59765625" style="1" bestFit="1" customWidth="1"/>
    <col min="8098" max="8098" width="14.3984375" style="1" customWidth="1"/>
    <col min="8099" max="8099" width="2.265625" style="1" customWidth="1"/>
    <col min="8100" max="8100" width="10.1328125" style="1" bestFit="1" customWidth="1"/>
    <col min="8101" max="8192" width="9.1328125" style="1"/>
    <col min="8193" max="8193" width="2.59765625" style="1" customWidth="1"/>
    <col min="8194" max="8194" width="3.1328125" style="1" customWidth="1"/>
    <col min="8195" max="8195" width="34.265625" style="1" customWidth="1"/>
    <col min="8196" max="8196" width="8.3984375" style="1" customWidth="1"/>
    <col min="8197" max="8197" width="10.59765625" style="1" customWidth="1"/>
    <col min="8198" max="8198" width="9.265625" style="1" bestFit="1" customWidth="1"/>
    <col min="8199" max="8199" width="11.86328125" style="1" customWidth="1"/>
    <col min="8200" max="8200" width="12.1328125" style="1" customWidth="1"/>
    <col min="8201" max="8201" width="10.59765625" style="1" customWidth="1"/>
    <col min="8202" max="8202" width="9.73046875" style="1" bestFit="1" customWidth="1"/>
    <col min="8203" max="8203" width="11.86328125" style="1" bestFit="1" customWidth="1"/>
    <col min="8204" max="8204" width="12.265625" style="1" bestFit="1" customWidth="1"/>
    <col min="8205" max="8205" width="9.265625" style="1" bestFit="1" customWidth="1"/>
    <col min="8206" max="8206" width="11.3984375" style="1" bestFit="1" customWidth="1"/>
    <col min="8207" max="8207" width="11.3984375" style="1" customWidth="1"/>
    <col min="8208" max="8208" width="10.73046875" style="1" customWidth="1"/>
    <col min="8209" max="8209" width="10.1328125" style="1" customWidth="1"/>
    <col min="8210" max="8210" width="6.73046875" style="1" bestFit="1" customWidth="1"/>
    <col min="8211" max="8335" width="9.1328125" style="1"/>
    <col min="8336" max="8336" width="9.86328125" style="1" customWidth="1"/>
    <col min="8337" max="8337" width="3.1328125" style="1" customWidth="1"/>
    <col min="8338" max="8338" width="0.1328125" style="1" customWidth="1"/>
    <col min="8339" max="8339" width="34.265625" style="1" customWidth="1"/>
    <col min="8340" max="8340" width="8.3984375" style="1" customWidth="1"/>
    <col min="8341" max="8341" width="0.265625" style="1" customWidth="1"/>
    <col min="8342" max="8342" width="3" style="1" customWidth="1"/>
    <col min="8343" max="8343" width="10.59765625" style="1" customWidth="1"/>
    <col min="8344" max="8344" width="9.1328125" style="1"/>
    <col min="8345" max="8345" width="11.86328125" style="1" customWidth="1"/>
    <col min="8346" max="8346" width="12.1328125" style="1" customWidth="1"/>
    <col min="8347" max="8347" width="10.59765625" style="1" customWidth="1"/>
    <col min="8348" max="8348" width="9.59765625" style="1" bestFit="1" customWidth="1"/>
    <col min="8349" max="8349" width="11.73046875" style="1" bestFit="1" customWidth="1"/>
    <col min="8350" max="8350" width="10.1328125" style="1" bestFit="1" customWidth="1"/>
    <col min="8351" max="8351" width="12.1328125" style="1" bestFit="1" customWidth="1"/>
    <col min="8352" max="8352" width="9.1328125" style="1"/>
    <col min="8353" max="8353" width="9.59765625" style="1" bestFit="1" customWidth="1"/>
    <col min="8354" max="8354" width="14.3984375" style="1" customWidth="1"/>
    <col min="8355" max="8355" width="2.265625" style="1" customWidth="1"/>
    <col min="8356" max="8356" width="10.1328125" style="1" bestFit="1" customWidth="1"/>
    <col min="8357" max="8448" width="9.1328125" style="1"/>
    <col min="8449" max="8449" width="2.59765625" style="1" customWidth="1"/>
    <col min="8450" max="8450" width="3.1328125" style="1" customWidth="1"/>
    <col min="8451" max="8451" width="34.265625" style="1" customWidth="1"/>
    <col min="8452" max="8452" width="8.3984375" style="1" customWidth="1"/>
    <col min="8453" max="8453" width="10.59765625" style="1" customWidth="1"/>
    <col min="8454" max="8454" width="9.265625" style="1" bestFit="1" customWidth="1"/>
    <col min="8455" max="8455" width="11.86328125" style="1" customWidth="1"/>
    <col min="8456" max="8456" width="12.1328125" style="1" customWidth="1"/>
    <col min="8457" max="8457" width="10.59765625" style="1" customWidth="1"/>
    <col min="8458" max="8458" width="9.73046875" style="1" bestFit="1" customWidth="1"/>
    <col min="8459" max="8459" width="11.86328125" style="1" bestFit="1" customWidth="1"/>
    <col min="8460" max="8460" width="12.265625" style="1" bestFit="1" customWidth="1"/>
    <col min="8461" max="8461" width="9.265625" style="1" bestFit="1" customWidth="1"/>
    <col min="8462" max="8462" width="11.3984375" style="1" bestFit="1" customWidth="1"/>
    <col min="8463" max="8463" width="11.3984375" style="1" customWidth="1"/>
    <col min="8464" max="8464" width="10.73046875" style="1" customWidth="1"/>
    <col min="8465" max="8465" width="10.1328125" style="1" customWidth="1"/>
    <col min="8466" max="8466" width="6.73046875" style="1" bestFit="1" customWidth="1"/>
    <col min="8467" max="8591" width="9.1328125" style="1"/>
    <col min="8592" max="8592" width="9.86328125" style="1" customWidth="1"/>
    <col min="8593" max="8593" width="3.1328125" style="1" customWidth="1"/>
    <col min="8594" max="8594" width="0.1328125" style="1" customWidth="1"/>
    <col min="8595" max="8595" width="34.265625" style="1" customWidth="1"/>
    <col min="8596" max="8596" width="8.3984375" style="1" customWidth="1"/>
    <col min="8597" max="8597" width="0.265625" style="1" customWidth="1"/>
    <col min="8598" max="8598" width="3" style="1" customWidth="1"/>
    <col min="8599" max="8599" width="10.59765625" style="1" customWidth="1"/>
    <col min="8600" max="8600" width="9.1328125" style="1"/>
    <col min="8601" max="8601" width="11.86328125" style="1" customWidth="1"/>
    <col min="8602" max="8602" width="12.1328125" style="1" customWidth="1"/>
    <col min="8603" max="8603" width="10.59765625" style="1" customWidth="1"/>
    <col min="8604" max="8604" width="9.59765625" style="1" bestFit="1" customWidth="1"/>
    <col min="8605" max="8605" width="11.73046875" style="1" bestFit="1" customWidth="1"/>
    <col min="8606" max="8606" width="10.1328125" style="1" bestFit="1" customWidth="1"/>
    <col min="8607" max="8607" width="12.1328125" style="1" bestFit="1" customWidth="1"/>
    <col min="8608" max="8608" width="9.1328125" style="1"/>
    <col min="8609" max="8609" width="9.59765625" style="1" bestFit="1" customWidth="1"/>
    <col min="8610" max="8610" width="14.3984375" style="1" customWidth="1"/>
    <col min="8611" max="8611" width="2.265625" style="1" customWidth="1"/>
    <col min="8612" max="8612" width="10.1328125" style="1" bestFit="1" customWidth="1"/>
    <col min="8613" max="8704" width="9.1328125" style="1"/>
    <col min="8705" max="8705" width="2.59765625" style="1" customWidth="1"/>
    <col min="8706" max="8706" width="3.1328125" style="1" customWidth="1"/>
    <col min="8707" max="8707" width="34.265625" style="1" customWidth="1"/>
    <col min="8708" max="8708" width="8.3984375" style="1" customWidth="1"/>
    <col min="8709" max="8709" width="10.59765625" style="1" customWidth="1"/>
    <col min="8710" max="8710" width="9.265625" style="1" bestFit="1" customWidth="1"/>
    <col min="8711" max="8711" width="11.86328125" style="1" customWidth="1"/>
    <col min="8712" max="8712" width="12.1328125" style="1" customWidth="1"/>
    <col min="8713" max="8713" width="10.59765625" style="1" customWidth="1"/>
    <col min="8714" max="8714" width="9.73046875" style="1" bestFit="1" customWidth="1"/>
    <col min="8715" max="8715" width="11.86328125" style="1" bestFit="1" customWidth="1"/>
    <col min="8716" max="8716" width="12.265625" style="1" bestFit="1" customWidth="1"/>
    <col min="8717" max="8717" width="9.265625" style="1" bestFit="1" customWidth="1"/>
    <col min="8718" max="8718" width="11.3984375" style="1" bestFit="1" customWidth="1"/>
    <col min="8719" max="8719" width="11.3984375" style="1" customWidth="1"/>
    <col min="8720" max="8720" width="10.73046875" style="1" customWidth="1"/>
    <col min="8721" max="8721" width="10.1328125" style="1" customWidth="1"/>
    <col min="8722" max="8722" width="6.73046875" style="1" bestFit="1" customWidth="1"/>
    <col min="8723" max="8847" width="9.1328125" style="1"/>
    <col min="8848" max="8848" width="9.86328125" style="1" customWidth="1"/>
    <col min="8849" max="8849" width="3.1328125" style="1" customWidth="1"/>
    <col min="8850" max="8850" width="0.1328125" style="1" customWidth="1"/>
    <col min="8851" max="8851" width="34.265625" style="1" customWidth="1"/>
    <col min="8852" max="8852" width="8.3984375" style="1" customWidth="1"/>
    <col min="8853" max="8853" width="0.265625" style="1" customWidth="1"/>
    <col min="8854" max="8854" width="3" style="1" customWidth="1"/>
    <col min="8855" max="8855" width="10.59765625" style="1" customWidth="1"/>
    <col min="8856" max="8856" width="9.1328125" style="1"/>
    <col min="8857" max="8857" width="11.86328125" style="1" customWidth="1"/>
    <col min="8858" max="8858" width="12.1328125" style="1" customWidth="1"/>
    <col min="8859" max="8859" width="10.59765625" style="1" customWidth="1"/>
    <col min="8860" max="8860" width="9.59765625" style="1" bestFit="1" customWidth="1"/>
    <col min="8861" max="8861" width="11.73046875" style="1" bestFit="1" customWidth="1"/>
    <col min="8862" max="8862" width="10.1328125" style="1" bestFit="1" customWidth="1"/>
    <col min="8863" max="8863" width="12.1328125" style="1" bestFit="1" customWidth="1"/>
    <col min="8864" max="8864" width="9.1328125" style="1"/>
    <col min="8865" max="8865" width="9.59765625" style="1" bestFit="1" customWidth="1"/>
    <col min="8866" max="8866" width="14.3984375" style="1" customWidth="1"/>
    <col min="8867" max="8867" width="2.265625" style="1" customWidth="1"/>
    <col min="8868" max="8868" width="10.1328125" style="1" bestFit="1" customWidth="1"/>
    <col min="8869" max="8960" width="9.1328125" style="1"/>
    <col min="8961" max="8961" width="2.59765625" style="1" customWidth="1"/>
    <col min="8962" max="8962" width="3.1328125" style="1" customWidth="1"/>
    <col min="8963" max="8963" width="34.265625" style="1" customWidth="1"/>
    <col min="8964" max="8964" width="8.3984375" style="1" customWidth="1"/>
    <col min="8965" max="8965" width="10.59765625" style="1" customWidth="1"/>
    <col min="8966" max="8966" width="9.265625" style="1" bestFit="1" customWidth="1"/>
    <col min="8967" max="8967" width="11.86328125" style="1" customWidth="1"/>
    <col min="8968" max="8968" width="12.1328125" style="1" customWidth="1"/>
    <col min="8969" max="8969" width="10.59765625" style="1" customWidth="1"/>
    <col min="8970" max="8970" width="9.73046875" style="1" bestFit="1" customWidth="1"/>
    <col min="8971" max="8971" width="11.86328125" style="1" bestFit="1" customWidth="1"/>
    <col min="8972" max="8972" width="12.265625" style="1" bestFit="1" customWidth="1"/>
    <col min="8973" max="8973" width="9.265625" style="1" bestFit="1" customWidth="1"/>
    <col min="8974" max="8974" width="11.3984375" style="1" bestFit="1" customWidth="1"/>
    <col min="8975" max="8975" width="11.3984375" style="1" customWidth="1"/>
    <col min="8976" max="8976" width="10.73046875" style="1" customWidth="1"/>
    <col min="8977" max="8977" width="10.1328125" style="1" customWidth="1"/>
    <col min="8978" max="8978" width="6.73046875" style="1" bestFit="1" customWidth="1"/>
    <col min="8979" max="9103" width="9.1328125" style="1"/>
    <col min="9104" max="9104" width="9.86328125" style="1" customWidth="1"/>
    <col min="9105" max="9105" width="3.1328125" style="1" customWidth="1"/>
    <col min="9106" max="9106" width="0.1328125" style="1" customWidth="1"/>
    <col min="9107" max="9107" width="34.265625" style="1" customWidth="1"/>
    <col min="9108" max="9108" width="8.3984375" style="1" customWidth="1"/>
    <col min="9109" max="9109" width="0.265625" style="1" customWidth="1"/>
    <col min="9110" max="9110" width="3" style="1" customWidth="1"/>
    <col min="9111" max="9111" width="10.59765625" style="1" customWidth="1"/>
    <col min="9112" max="9112" width="9.1328125" style="1"/>
    <col min="9113" max="9113" width="11.86328125" style="1" customWidth="1"/>
    <col min="9114" max="9114" width="12.1328125" style="1" customWidth="1"/>
    <col min="9115" max="9115" width="10.59765625" style="1" customWidth="1"/>
    <col min="9116" max="9116" width="9.59765625" style="1" bestFit="1" customWidth="1"/>
    <col min="9117" max="9117" width="11.73046875" style="1" bestFit="1" customWidth="1"/>
    <col min="9118" max="9118" width="10.1328125" style="1" bestFit="1" customWidth="1"/>
    <col min="9119" max="9119" width="12.1328125" style="1" bestFit="1" customWidth="1"/>
    <col min="9120" max="9120" width="9.1328125" style="1"/>
    <col min="9121" max="9121" width="9.59765625" style="1" bestFit="1" customWidth="1"/>
    <col min="9122" max="9122" width="14.3984375" style="1" customWidth="1"/>
    <col min="9123" max="9123" width="2.265625" style="1" customWidth="1"/>
    <col min="9124" max="9124" width="10.1328125" style="1" bestFit="1" customWidth="1"/>
    <col min="9125" max="9216" width="9.1328125" style="1"/>
    <col min="9217" max="9217" width="2.59765625" style="1" customWidth="1"/>
    <col min="9218" max="9218" width="3.1328125" style="1" customWidth="1"/>
    <col min="9219" max="9219" width="34.265625" style="1" customWidth="1"/>
    <col min="9220" max="9220" width="8.3984375" style="1" customWidth="1"/>
    <col min="9221" max="9221" width="10.59765625" style="1" customWidth="1"/>
    <col min="9222" max="9222" width="9.265625" style="1" bestFit="1" customWidth="1"/>
    <col min="9223" max="9223" width="11.86328125" style="1" customWidth="1"/>
    <col min="9224" max="9224" width="12.1328125" style="1" customWidth="1"/>
    <col min="9225" max="9225" width="10.59765625" style="1" customWidth="1"/>
    <col min="9226" max="9226" width="9.73046875" style="1" bestFit="1" customWidth="1"/>
    <col min="9227" max="9227" width="11.86328125" style="1" bestFit="1" customWidth="1"/>
    <col min="9228" max="9228" width="12.265625" style="1" bestFit="1" customWidth="1"/>
    <col min="9229" max="9229" width="9.265625" style="1" bestFit="1" customWidth="1"/>
    <col min="9230" max="9230" width="11.3984375" style="1" bestFit="1" customWidth="1"/>
    <col min="9231" max="9231" width="11.3984375" style="1" customWidth="1"/>
    <col min="9232" max="9232" width="10.73046875" style="1" customWidth="1"/>
    <col min="9233" max="9233" width="10.1328125" style="1" customWidth="1"/>
    <col min="9234" max="9234" width="6.73046875" style="1" bestFit="1" customWidth="1"/>
    <col min="9235" max="9359" width="9.1328125" style="1"/>
    <col min="9360" max="9360" width="9.86328125" style="1" customWidth="1"/>
    <col min="9361" max="9361" width="3.1328125" style="1" customWidth="1"/>
    <col min="9362" max="9362" width="0.1328125" style="1" customWidth="1"/>
    <col min="9363" max="9363" width="34.265625" style="1" customWidth="1"/>
    <col min="9364" max="9364" width="8.3984375" style="1" customWidth="1"/>
    <col min="9365" max="9365" width="0.265625" style="1" customWidth="1"/>
    <col min="9366" max="9366" width="3" style="1" customWidth="1"/>
    <col min="9367" max="9367" width="10.59765625" style="1" customWidth="1"/>
    <col min="9368" max="9368" width="9.1328125" style="1"/>
    <col min="9369" max="9369" width="11.86328125" style="1" customWidth="1"/>
    <col min="9370" max="9370" width="12.1328125" style="1" customWidth="1"/>
    <col min="9371" max="9371" width="10.59765625" style="1" customWidth="1"/>
    <col min="9372" max="9372" width="9.59765625" style="1" bestFit="1" customWidth="1"/>
    <col min="9373" max="9373" width="11.73046875" style="1" bestFit="1" customWidth="1"/>
    <col min="9374" max="9374" width="10.1328125" style="1" bestFit="1" customWidth="1"/>
    <col min="9375" max="9375" width="12.1328125" style="1" bestFit="1" customWidth="1"/>
    <col min="9376" max="9376" width="9.1328125" style="1"/>
    <col min="9377" max="9377" width="9.59765625" style="1" bestFit="1" customWidth="1"/>
    <col min="9378" max="9378" width="14.3984375" style="1" customWidth="1"/>
    <col min="9379" max="9379" width="2.265625" style="1" customWidth="1"/>
    <col min="9380" max="9380" width="10.1328125" style="1" bestFit="1" customWidth="1"/>
    <col min="9381" max="9472" width="9.1328125" style="1"/>
    <col min="9473" max="9473" width="2.59765625" style="1" customWidth="1"/>
    <col min="9474" max="9474" width="3.1328125" style="1" customWidth="1"/>
    <col min="9475" max="9475" width="34.265625" style="1" customWidth="1"/>
    <col min="9476" max="9476" width="8.3984375" style="1" customWidth="1"/>
    <col min="9477" max="9477" width="10.59765625" style="1" customWidth="1"/>
    <col min="9478" max="9478" width="9.265625" style="1" bestFit="1" customWidth="1"/>
    <col min="9479" max="9479" width="11.86328125" style="1" customWidth="1"/>
    <col min="9480" max="9480" width="12.1328125" style="1" customWidth="1"/>
    <col min="9481" max="9481" width="10.59765625" style="1" customWidth="1"/>
    <col min="9482" max="9482" width="9.73046875" style="1" bestFit="1" customWidth="1"/>
    <col min="9483" max="9483" width="11.86328125" style="1" bestFit="1" customWidth="1"/>
    <col min="9484" max="9484" width="12.265625" style="1" bestFit="1" customWidth="1"/>
    <col min="9485" max="9485" width="9.265625" style="1" bestFit="1" customWidth="1"/>
    <col min="9486" max="9486" width="11.3984375" style="1" bestFit="1" customWidth="1"/>
    <col min="9487" max="9487" width="11.3984375" style="1" customWidth="1"/>
    <col min="9488" max="9488" width="10.73046875" style="1" customWidth="1"/>
    <col min="9489" max="9489" width="10.1328125" style="1" customWidth="1"/>
    <col min="9490" max="9490" width="6.73046875" style="1" bestFit="1" customWidth="1"/>
    <col min="9491" max="9615" width="9.1328125" style="1"/>
    <col min="9616" max="9616" width="9.86328125" style="1" customWidth="1"/>
    <col min="9617" max="9617" width="3.1328125" style="1" customWidth="1"/>
    <col min="9618" max="9618" width="0.1328125" style="1" customWidth="1"/>
    <col min="9619" max="9619" width="34.265625" style="1" customWidth="1"/>
    <col min="9620" max="9620" width="8.3984375" style="1" customWidth="1"/>
    <col min="9621" max="9621" width="0.265625" style="1" customWidth="1"/>
    <col min="9622" max="9622" width="3" style="1" customWidth="1"/>
    <col min="9623" max="9623" width="10.59765625" style="1" customWidth="1"/>
    <col min="9624" max="9624" width="9.1328125" style="1"/>
    <col min="9625" max="9625" width="11.86328125" style="1" customWidth="1"/>
    <col min="9626" max="9626" width="12.1328125" style="1" customWidth="1"/>
    <col min="9627" max="9627" width="10.59765625" style="1" customWidth="1"/>
    <col min="9628" max="9628" width="9.59765625" style="1" bestFit="1" customWidth="1"/>
    <col min="9629" max="9629" width="11.73046875" style="1" bestFit="1" customWidth="1"/>
    <col min="9630" max="9630" width="10.1328125" style="1" bestFit="1" customWidth="1"/>
    <col min="9631" max="9631" width="12.1328125" style="1" bestFit="1" customWidth="1"/>
    <col min="9632" max="9632" width="9.1328125" style="1"/>
    <col min="9633" max="9633" width="9.59765625" style="1" bestFit="1" customWidth="1"/>
    <col min="9634" max="9634" width="14.3984375" style="1" customWidth="1"/>
    <col min="9635" max="9635" width="2.265625" style="1" customWidth="1"/>
    <col min="9636" max="9636" width="10.1328125" style="1" bestFit="1" customWidth="1"/>
    <col min="9637" max="9728" width="9.1328125" style="1"/>
    <col min="9729" max="9729" width="2.59765625" style="1" customWidth="1"/>
    <col min="9730" max="9730" width="3.1328125" style="1" customWidth="1"/>
    <col min="9731" max="9731" width="34.265625" style="1" customWidth="1"/>
    <col min="9732" max="9732" width="8.3984375" style="1" customWidth="1"/>
    <col min="9733" max="9733" width="10.59765625" style="1" customWidth="1"/>
    <col min="9734" max="9734" width="9.265625" style="1" bestFit="1" customWidth="1"/>
    <col min="9735" max="9735" width="11.86328125" style="1" customWidth="1"/>
    <col min="9736" max="9736" width="12.1328125" style="1" customWidth="1"/>
    <col min="9737" max="9737" width="10.59765625" style="1" customWidth="1"/>
    <col min="9738" max="9738" width="9.73046875" style="1" bestFit="1" customWidth="1"/>
    <col min="9739" max="9739" width="11.86328125" style="1" bestFit="1" customWidth="1"/>
    <col min="9740" max="9740" width="12.265625" style="1" bestFit="1" customWidth="1"/>
    <col min="9741" max="9741" width="9.265625" style="1" bestFit="1" customWidth="1"/>
    <col min="9742" max="9742" width="11.3984375" style="1" bestFit="1" customWidth="1"/>
    <col min="9743" max="9743" width="11.3984375" style="1" customWidth="1"/>
    <col min="9744" max="9744" width="10.73046875" style="1" customWidth="1"/>
    <col min="9745" max="9745" width="10.1328125" style="1" customWidth="1"/>
    <col min="9746" max="9746" width="6.73046875" style="1" bestFit="1" customWidth="1"/>
    <col min="9747" max="9871" width="9.1328125" style="1"/>
    <col min="9872" max="9872" width="9.86328125" style="1" customWidth="1"/>
    <col min="9873" max="9873" width="3.1328125" style="1" customWidth="1"/>
    <col min="9874" max="9874" width="0.1328125" style="1" customWidth="1"/>
    <col min="9875" max="9875" width="34.265625" style="1" customWidth="1"/>
    <col min="9876" max="9876" width="8.3984375" style="1" customWidth="1"/>
    <col min="9877" max="9877" width="0.265625" style="1" customWidth="1"/>
    <col min="9878" max="9878" width="3" style="1" customWidth="1"/>
    <col min="9879" max="9879" width="10.59765625" style="1" customWidth="1"/>
    <col min="9880" max="9880" width="9.1328125" style="1"/>
    <col min="9881" max="9881" width="11.86328125" style="1" customWidth="1"/>
    <col min="9882" max="9882" width="12.1328125" style="1" customWidth="1"/>
    <col min="9883" max="9883" width="10.59765625" style="1" customWidth="1"/>
    <col min="9884" max="9884" width="9.59765625" style="1" bestFit="1" customWidth="1"/>
    <col min="9885" max="9885" width="11.73046875" style="1" bestFit="1" customWidth="1"/>
    <col min="9886" max="9886" width="10.1328125" style="1" bestFit="1" customWidth="1"/>
    <col min="9887" max="9887" width="12.1328125" style="1" bestFit="1" customWidth="1"/>
    <col min="9888" max="9888" width="9.1328125" style="1"/>
    <col min="9889" max="9889" width="9.59765625" style="1" bestFit="1" customWidth="1"/>
    <col min="9890" max="9890" width="14.3984375" style="1" customWidth="1"/>
    <col min="9891" max="9891" width="2.265625" style="1" customWidth="1"/>
    <col min="9892" max="9892" width="10.1328125" style="1" bestFit="1" customWidth="1"/>
    <col min="9893" max="9984" width="9.1328125" style="1"/>
    <col min="9985" max="9985" width="2.59765625" style="1" customWidth="1"/>
    <col min="9986" max="9986" width="3.1328125" style="1" customWidth="1"/>
    <col min="9987" max="9987" width="34.265625" style="1" customWidth="1"/>
    <col min="9988" max="9988" width="8.3984375" style="1" customWidth="1"/>
    <col min="9989" max="9989" width="10.59765625" style="1" customWidth="1"/>
    <col min="9990" max="9990" width="9.265625" style="1" bestFit="1" customWidth="1"/>
    <col min="9991" max="9991" width="11.86328125" style="1" customWidth="1"/>
    <col min="9992" max="9992" width="12.1328125" style="1" customWidth="1"/>
    <col min="9993" max="9993" width="10.59765625" style="1" customWidth="1"/>
    <col min="9994" max="9994" width="9.73046875" style="1" bestFit="1" customWidth="1"/>
    <col min="9995" max="9995" width="11.86328125" style="1" bestFit="1" customWidth="1"/>
    <col min="9996" max="9996" width="12.265625" style="1" bestFit="1" customWidth="1"/>
    <col min="9997" max="9997" width="9.265625" style="1" bestFit="1" customWidth="1"/>
    <col min="9998" max="9998" width="11.3984375" style="1" bestFit="1" customWidth="1"/>
    <col min="9999" max="9999" width="11.3984375" style="1" customWidth="1"/>
    <col min="10000" max="10000" width="10.73046875" style="1" customWidth="1"/>
    <col min="10001" max="10001" width="10.1328125" style="1" customWidth="1"/>
    <col min="10002" max="10002" width="6.73046875" style="1" bestFit="1" customWidth="1"/>
    <col min="10003" max="10127" width="9.1328125" style="1"/>
    <col min="10128" max="10128" width="9.86328125" style="1" customWidth="1"/>
    <col min="10129" max="10129" width="3.1328125" style="1" customWidth="1"/>
    <col min="10130" max="10130" width="0.1328125" style="1" customWidth="1"/>
    <col min="10131" max="10131" width="34.265625" style="1" customWidth="1"/>
    <col min="10132" max="10132" width="8.3984375" style="1" customWidth="1"/>
    <col min="10133" max="10133" width="0.265625" style="1" customWidth="1"/>
    <col min="10134" max="10134" width="3" style="1" customWidth="1"/>
    <col min="10135" max="10135" width="10.59765625" style="1" customWidth="1"/>
    <col min="10136" max="10136" width="9.1328125" style="1"/>
    <col min="10137" max="10137" width="11.86328125" style="1" customWidth="1"/>
    <col min="10138" max="10138" width="12.1328125" style="1" customWidth="1"/>
    <col min="10139" max="10139" width="10.59765625" style="1" customWidth="1"/>
    <col min="10140" max="10140" width="9.59765625" style="1" bestFit="1" customWidth="1"/>
    <col min="10141" max="10141" width="11.73046875" style="1" bestFit="1" customWidth="1"/>
    <col min="10142" max="10142" width="10.1328125" style="1" bestFit="1" customWidth="1"/>
    <col min="10143" max="10143" width="12.1328125" style="1" bestFit="1" customWidth="1"/>
    <col min="10144" max="10144" width="9.1328125" style="1"/>
    <col min="10145" max="10145" width="9.59765625" style="1" bestFit="1" customWidth="1"/>
    <col min="10146" max="10146" width="14.3984375" style="1" customWidth="1"/>
    <col min="10147" max="10147" width="2.265625" style="1" customWidth="1"/>
    <col min="10148" max="10148" width="10.1328125" style="1" bestFit="1" customWidth="1"/>
    <col min="10149" max="10240" width="9.1328125" style="1"/>
    <col min="10241" max="10241" width="2.59765625" style="1" customWidth="1"/>
    <col min="10242" max="10242" width="3.1328125" style="1" customWidth="1"/>
    <col min="10243" max="10243" width="34.265625" style="1" customWidth="1"/>
    <col min="10244" max="10244" width="8.3984375" style="1" customWidth="1"/>
    <col min="10245" max="10245" width="10.59765625" style="1" customWidth="1"/>
    <col min="10246" max="10246" width="9.265625" style="1" bestFit="1" customWidth="1"/>
    <col min="10247" max="10247" width="11.86328125" style="1" customWidth="1"/>
    <col min="10248" max="10248" width="12.1328125" style="1" customWidth="1"/>
    <col min="10249" max="10249" width="10.59765625" style="1" customWidth="1"/>
    <col min="10250" max="10250" width="9.73046875" style="1" bestFit="1" customWidth="1"/>
    <col min="10251" max="10251" width="11.86328125" style="1" bestFit="1" customWidth="1"/>
    <col min="10252" max="10252" width="12.265625" style="1" bestFit="1" customWidth="1"/>
    <col min="10253" max="10253" width="9.265625" style="1" bestFit="1" customWidth="1"/>
    <col min="10254" max="10254" width="11.3984375" style="1" bestFit="1" customWidth="1"/>
    <col min="10255" max="10255" width="11.3984375" style="1" customWidth="1"/>
    <col min="10256" max="10256" width="10.73046875" style="1" customWidth="1"/>
    <col min="10257" max="10257" width="10.1328125" style="1" customWidth="1"/>
    <col min="10258" max="10258" width="6.73046875" style="1" bestFit="1" customWidth="1"/>
    <col min="10259" max="10383" width="9.1328125" style="1"/>
    <col min="10384" max="10384" width="9.86328125" style="1" customWidth="1"/>
    <col min="10385" max="10385" width="3.1328125" style="1" customWidth="1"/>
    <col min="10386" max="10386" width="0.1328125" style="1" customWidth="1"/>
    <col min="10387" max="10387" width="34.265625" style="1" customWidth="1"/>
    <col min="10388" max="10388" width="8.3984375" style="1" customWidth="1"/>
    <col min="10389" max="10389" width="0.265625" style="1" customWidth="1"/>
    <col min="10390" max="10390" width="3" style="1" customWidth="1"/>
    <col min="10391" max="10391" width="10.59765625" style="1" customWidth="1"/>
    <col min="10392" max="10392" width="9.1328125" style="1"/>
    <col min="10393" max="10393" width="11.86328125" style="1" customWidth="1"/>
    <col min="10394" max="10394" width="12.1328125" style="1" customWidth="1"/>
    <col min="10395" max="10395" width="10.59765625" style="1" customWidth="1"/>
    <col min="10396" max="10396" width="9.59765625" style="1" bestFit="1" customWidth="1"/>
    <col min="10397" max="10397" width="11.73046875" style="1" bestFit="1" customWidth="1"/>
    <col min="10398" max="10398" width="10.1328125" style="1" bestFit="1" customWidth="1"/>
    <col min="10399" max="10399" width="12.1328125" style="1" bestFit="1" customWidth="1"/>
    <col min="10400" max="10400" width="9.1328125" style="1"/>
    <col min="10401" max="10401" width="9.59765625" style="1" bestFit="1" customWidth="1"/>
    <col min="10402" max="10402" width="14.3984375" style="1" customWidth="1"/>
    <col min="10403" max="10403" width="2.265625" style="1" customWidth="1"/>
    <col min="10404" max="10404" width="10.1328125" style="1" bestFit="1" customWidth="1"/>
    <col min="10405" max="10496" width="9.1328125" style="1"/>
    <col min="10497" max="10497" width="2.59765625" style="1" customWidth="1"/>
    <col min="10498" max="10498" width="3.1328125" style="1" customWidth="1"/>
    <col min="10499" max="10499" width="34.265625" style="1" customWidth="1"/>
    <col min="10500" max="10500" width="8.3984375" style="1" customWidth="1"/>
    <col min="10501" max="10501" width="10.59765625" style="1" customWidth="1"/>
    <col min="10502" max="10502" width="9.265625" style="1" bestFit="1" customWidth="1"/>
    <col min="10503" max="10503" width="11.86328125" style="1" customWidth="1"/>
    <col min="10504" max="10504" width="12.1328125" style="1" customWidth="1"/>
    <col min="10505" max="10505" width="10.59765625" style="1" customWidth="1"/>
    <col min="10506" max="10506" width="9.73046875" style="1" bestFit="1" customWidth="1"/>
    <col min="10507" max="10507" width="11.86328125" style="1" bestFit="1" customWidth="1"/>
    <col min="10508" max="10508" width="12.265625" style="1" bestFit="1" customWidth="1"/>
    <col min="10509" max="10509" width="9.265625" style="1" bestFit="1" customWidth="1"/>
    <col min="10510" max="10510" width="11.3984375" style="1" bestFit="1" customWidth="1"/>
    <col min="10511" max="10511" width="11.3984375" style="1" customWidth="1"/>
    <col min="10512" max="10512" width="10.73046875" style="1" customWidth="1"/>
    <col min="10513" max="10513" width="10.1328125" style="1" customWidth="1"/>
    <col min="10514" max="10514" width="6.73046875" style="1" bestFit="1" customWidth="1"/>
    <col min="10515" max="10639" width="9.1328125" style="1"/>
    <col min="10640" max="10640" width="9.86328125" style="1" customWidth="1"/>
    <col min="10641" max="10641" width="3.1328125" style="1" customWidth="1"/>
    <col min="10642" max="10642" width="0.1328125" style="1" customWidth="1"/>
    <col min="10643" max="10643" width="34.265625" style="1" customWidth="1"/>
    <col min="10644" max="10644" width="8.3984375" style="1" customWidth="1"/>
    <col min="10645" max="10645" width="0.265625" style="1" customWidth="1"/>
    <col min="10646" max="10646" width="3" style="1" customWidth="1"/>
    <col min="10647" max="10647" width="10.59765625" style="1" customWidth="1"/>
    <col min="10648" max="10648" width="9.1328125" style="1"/>
    <col min="10649" max="10649" width="11.86328125" style="1" customWidth="1"/>
    <col min="10650" max="10650" width="12.1328125" style="1" customWidth="1"/>
    <col min="10651" max="10651" width="10.59765625" style="1" customWidth="1"/>
    <col min="10652" max="10652" width="9.59765625" style="1" bestFit="1" customWidth="1"/>
    <col min="10653" max="10653" width="11.73046875" style="1" bestFit="1" customWidth="1"/>
    <col min="10654" max="10654" width="10.1328125" style="1" bestFit="1" customWidth="1"/>
    <col min="10655" max="10655" width="12.1328125" style="1" bestFit="1" customWidth="1"/>
    <col min="10656" max="10656" width="9.1328125" style="1"/>
    <col min="10657" max="10657" width="9.59765625" style="1" bestFit="1" customWidth="1"/>
    <col min="10658" max="10658" width="14.3984375" style="1" customWidth="1"/>
    <col min="10659" max="10659" width="2.265625" style="1" customWidth="1"/>
    <col min="10660" max="10660" width="10.1328125" style="1" bestFit="1" customWidth="1"/>
    <col min="10661" max="10752" width="9.1328125" style="1"/>
    <col min="10753" max="10753" width="2.59765625" style="1" customWidth="1"/>
    <col min="10754" max="10754" width="3.1328125" style="1" customWidth="1"/>
    <col min="10755" max="10755" width="34.265625" style="1" customWidth="1"/>
    <col min="10756" max="10756" width="8.3984375" style="1" customWidth="1"/>
    <col min="10757" max="10757" width="10.59765625" style="1" customWidth="1"/>
    <col min="10758" max="10758" width="9.265625" style="1" bestFit="1" customWidth="1"/>
    <col min="10759" max="10759" width="11.86328125" style="1" customWidth="1"/>
    <col min="10760" max="10760" width="12.1328125" style="1" customWidth="1"/>
    <col min="10761" max="10761" width="10.59765625" style="1" customWidth="1"/>
    <col min="10762" max="10762" width="9.73046875" style="1" bestFit="1" customWidth="1"/>
    <col min="10763" max="10763" width="11.86328125" style="1" bestFit="1" customWidth="1"/>
    <col min="10764" max="10764" width="12.265625" style="1" bestFit="1" customWidth="1"/>
    <col min="10765" max="10765" width="9.265625" style="1" bestFit="1" customWidth="1"/>
    <col min="10766" max="10766" width="11.3984375" style="1" bestFit="1" customWidth="1"/>
    <col min="10767" max="10767" width="11.3984375" style="1" customWidth="1"/>
    <col min="10768" max="10768" width="10.73046875" style="1" customWidth="1"/>
    <col min="10769" max="10769" width="10.1328125" style="1" customWidth="1"/>
    <col min="10770" max="10770" width="6.73046875" style="1" bestFit="1" customWidth="1"/>
    <col min="10771" max="10895" width="9.1328125" style="1"/>
    <col min="10896" max="10896" width="9.86328125" style="1" customWidth="1"/>
    <col min="10897" max="10897" width="3.1328125" style="1" customWidth="1"/>
    <col min="10898" max="10898" width="0.1328125" style="1" customWidth="1"/>
    <col min="10899" max="10899" width="34.265625" style="1" customWidth="1"/>
    <col min="10900" max="10900" width="8.3984375" style="1" customWidth="1"/>
    <col min="10901" max="10901" width="0.265625" style="1" customWidth="1"/>
    <col min="10902" max="10902" width="3" style="1" customWidth="1"/>
    <col min="10903" max="10903" width="10.59765625" style="1" customWidth="1"/>
    <col min="10904" max="10904" width="9.1328125" style="1"/>
    <col min="10905" max="10905" width="11.86328125" style="1" customWidth="1"/>
    <col min="10906" max="10906" width="12.1328125" style="1" customWidth="1"/>
    <col min="10907" max="10907" width="10.59765625" style="1" customWidth="1"/>
    <col min="10908" max="10908" width="9.59765625" style="1" bestFit="1" customWidth="1"/>
    <col min="10909" max="10909" width="11.73046875" style="1" bestFit="1" customWidth="1"/>
    <col min="10910" max="10910" width="10.1328125" style="1" bestFit="1" customWidth="1"/>
    <col min="10911" max="10911" width="12.1328125" style="1" bestFit="1" customWidth="1"/>
    <col min="10912" max="10912" width="9.1328125" style="1"/>
    <col min="10913" max="10913" width="9.59765625" style="1" bestFit="1" customWidth="1"/>
    <col min="10914" max="10914" width="14.3984375" style="1" customWidth="1"/>
    <col min="10915" max="10915" width="2.265625" style="1" customWidth="1"/>
    <col min="10916" max="10916" width="10.1328125" style="1" bestFit="1" customWidth="1"/>
    <col min="10917" max="11008" width="9.1328125" style="1"/>
    <col min="11009" max="11009" width="2.59765625" style="1" customWidth="1"/>
    <col min="11010" max="11010" width="3.1328125" style="1" customWidth="1"/>
    <col min="11011" max="11011" width="34.265625" style="1" customWidth="1"/>
    <col min="11012" max="11012" width="8.3984375" style="1" customWidth="1"/>
    <col min="11013" max="11013" width="10.59765625" style="1" customWidth="1"/>
    <col min="11014" max="11014" width="9.265625" style="1" bestFit="1" customWidth="1"/>
    <col min="11015" max="11015" width="11.86328125" style="1" customWidth="1"/>
    <col min="11016" max="11016" width="12.1328125" style="1" customWidth="1"/>
    <col min="11017" max="11017" width="10.59765625" style="1" customWidth="1"/>
    <col min="11018" max="11018" width="9.73046875" style="1" bestFit="1" customWidth="1"/>
    <col min="11019" max="11019" width="11.86328125" style="1" bestFit="1" customWidth="1"/>
    <col min="11020" max="11020" width="12.265625" style="1" bestFit="1" customWidth="1"/>
    <col min="11021" max="11021" width="9.265625" style="1" bestFit="1" customWidth="1"/>
    <col min="11022" max="11022" width="11.3984375" style="1" bestFit="1" customWidth="1"/>
    <col min="11023" max="11023" width="11.3984375" style="1" customWidth="1"/>
    <col min="11024" max="11024" width="10.73046875" style="1" customWidth="1"/>
    <col min="11025" max="11025" width="10.1328125" style="1" customWidth="1"/>
    <col min="11026" max="11026" width="6.73046875" style="1" bestFit="1" customWidth="1"/>
    <col min="11027" max="11151" width="9.1328125" style="1"/>
    <col min="11152" max="11152" width="9.86328125" style="1" customWidth="1"/>
    <col min="11153" max="11153" width="3.1328125" style="1" customWidth="1"/>
    <col min="11154" max="11154" width="0.1328125" style="1" customWidth="1"/>
    <col min="11155" max="11155" width="34.265625" style="1" customWidth="1"/>
    <col min="11156" max="11156" width="8.3984375" style="1" customWidth="1"/>
    <col min="11157" max="11157" width="0.265625" style="1" customWidth="1"/>
    <col min="11158" max="11158" width="3" style="1" customWidth="1"/>
    <col min="11159" max="11159" width="10.59765625" style="1" customWidth="1"/>
    <col min="11160" max="11160" width="9.1328125" style="1"/>
    <col min="11161" max="11161" width="11.86328125" style="1" customWidth="1"/>
    <col min="11162" max="11162" width="12.1328125" style="1" customWidth="1"/>
    <col min="11163" max="11163" width="10.59765625" style="1" customWidth="1"/>
    <col min="11164" max="11164" width="9.59765625" style="1" bestFit="1" customWidth="1"/>
    <col min="11165" max="11165" width="11.73046875" style="1" bestFit="1" customWidth="1"/>
    <col min="11166" max="11166" width="10.1328125" style="1" bestFit="1" customWidth="1"/>
    <col min="11167" max="11167" width="12.1328125" style="1" bestFit="1" customWidth="1"/>
    <col min="11168" max="11168" width="9.1328125" style="1"/>
    <col min="11169" max="11169" width="9.59765625" style="1" bestFit="1" customWidth="1"/>
    <col min="11170" max="11170" width="14.3984375" style="1" customWidth="1"/>
    <col min="11171" max="11171" width="2.265625" style="1" customWidth="1"/>
    <col min="11172" max="11172" width="10.1328125" style="1" bestFit="1" customWidth="1"/>
    <col min="11173" max="11264" width="9.1328125" style="1"/>
    <col min="11265" max="11265" width="2.59765625" style="1" customWidth="1"/>
    <col min="11266" max="11266" width="3.1328125" style="1" customWidth="1"/>
    <col min="11267" max="11267" width="34.265625" style="1" customWidth="1"/>
    <col min="11268" max="11268" width="8.3984375" style="1" customWidth="1"/>
    <col min="11269" max="11269" width="10.59765625" style="1" customWidth="1"/>
    <col min="11270" max="11270" width="9.265625" style="1" bestFit="1" customWidth="1"/>
    <col min="11271" max="11271" width="11.86328125" style="1" customWidth="1"/>
    <col min="11272" max="11272" width="12.1328125" style="1" customWidth="1"/>
    <col min="11273" max="11273" width="10.59765625" style="1" customWidth="1"/>
    <col min="11274" max="11274" width="9.73046875" style="1" bestFit="1" customWidth="1"/>
    <col min="11275" max="11275" width="11.86328125" style="1" bestFit="1" customWidth="1"/>
    <col min="11276" max="11276" width="12.265625" style="1" bestFit="1" customWidth="1"/>
    <col min="11277" max="11277" width="9.265625" style="1" bestFit="1" customWidth="1"/>
    <col min="11278" max="11278" width="11.3984375" style="1" bestFit="1" customWidth="1"/>
    <col min="11279" max="11279" width="11.3984375" style="1" customWidth="1"/>
    <col min="11280" max="11280" width="10.73046875" style="1" customWidth="1"/>
    <col min="11281" max="11281" width="10.1328125" style="1" customWidth="1"/>
    <col min="11282" max="11282" width="6.73046875" style="1" bestFit="1" customWidth="1"/>
    <col min="11283" max="11407" width="9.1328125" style="1"/>
    <col min="11408" max="11408" width="9.86328125" style="1" customWidth="1"/>
    <col min="11409" max="11409" width="3.1328125" style="1" customWidth="1"/>
    <col min="11410" max="11410" width="0.1328125" style="1" customWidth="1"/>
    <col min="11411" max="11411" width="34.265625" style="1" customWidth="1"/>
    <col min="11412" max="11412" width="8.3984375" style="1" customWidth="1"/>
    <col min="11413" max="11413" width="0.265625" style="1" customWidth="1"/>
    <col min="11414" max="11414" width="3" style="1" customWidth="1"/>
    <col min="11415" max="11415" width="10.59765625" style="1" customWidth="1"/>
    <col min="11416" max="11416" width="9.1328125" style="1"/>
    <col min="11417" max="11417" width="11.86328125" style="1" customWidth="1"/>
    <col min="11418" max="11418" width="12.1328125" style="1" customWidth="1"/>
    <col min="11419" max="11419" width="10.59765625" style="1" customWidth="1"/>
    <col min="11420" max="11420" width="9.59765625" style="1" bestFit="1" customWidth="1"/>
    <col min="11421" max="11421" width="11.73046875" style="1" bestFit="1" customWidth="1"/>
    <col min="11422" max="11422" width="10.1328125" style="1" bestFit="1" customWidth="1"/>
    <col min="11423" max="11423" width="12.1328125" style="1" bestFit="1" customWidth="1"/>
    <col min="11424" max="11424" width="9.1328125" style="1"/>
    <col min="11425" max="11425" width="9.59765625" style="1" bestFit="1" customWidth="1"/>
    <col min="11426" max="11426" width="14.3984375" style="1" customWidth="1"/>
    <col min="11427" max="11427" width="2.265625" style="1" customWidth="1"/>
    <col min="11428" max="11428" width="10.1328125" style="1" bestFit="1" customWidth="1"/>
    <col min="11429" max="11520" width="9.1328125" style="1"/>
    <col min="11521" max="11521" width="2.59765625" style="1" customWidth="1"/>
    <col min="11522" max="11522" width="3.1328125" style="1" customWidth="1"/>
    <col min="11523" max="11523" width="34.265625" style="1" customWidth="1"/>
    <col min="11524" max="11524" width="8.3984375" style="1" customWidth="1"/>
    <col min="11525" max="11525" width="10.59765625" style="1" customWidth="1"/>
    <col min="11526" max="11526" width="9.265625" style="1" bestFit="1" customWidth="1"/>
    <col min="11527" max="11527" width="11.86328125" style="1" customWidth="1"/>
    <col min="11528" max="11528" width="12.1328125" style="1" customWidth="1"/>
    <col min="11529" max="11529" width="10.59765625" style="1" customWidth="1"/>
    <col min="11530" max="11530" width="9.73046875" style="1" bestFit="1" customWidth="1"/>
    <col min="11531" max="11531" width="11.86328125" style="1" bestFit="1" customWidth="1"/>
    <col min="11532" max="11532" width="12.265625" style="1" bestFit="1" customWidth="1"/>
    <col min="11533" max="11533" width="9.265625" style="1" bestFit="1" customWidth="1"/>
    <col min="11534" max="11534" width="11.3984375" style="1" bestFit="1" customWidth="1"/>
    <col min="11535" max="11535" width="11.3984375" style="1" customWidth="1"/>
    <col min="11536" max="11536" width="10.73046875" style="1" customWidth="1"/>
    <col min="11537" max="11537" width="10.1328125" style="1" customWidth="1"/>
    <col min="11538" max="11538" width="6.73046875" style="1" bestFit="1" customWidth="1"/>
    <col min="11539" max="11663" width="9.1328125" style="1"/>
    <col min="11664" max="11664" width="9.86328125" style="1" customWidth="1"/>
    <col min="11665" max="11665" width="3.1328125" style="1" customWidth="1"/>
    <col min="11666" max="11666" width="0.1328125" style="1" customWidth="1"/>
    <col min="11667" max="11667" width="34.265625" style="1" customWidth="1"/>
    <col min="11668" max="11668" width="8.3984375" style="1" customWidth="1"/>
    <col min="11669" max="11669" width="0.265625" style="1" customWidth="1"/>
    <col min="11670" max="11670" width="3" style="1" customWidth="1"/>
    <col min="11671" max="11671" width="10.59765625" style="1" customWidth="1"/>
    <col min="11672" max="11672" width="9.1328125" style="1"/>
    <col min="11673" max="11673" width="11.86328125" style="1" customWidth="1"/>
    <col min="11674" max="11674" width="12.1328125" style="1" customWidth="1"/>
    <col min="11675" max="11675" width="10.59765625" style="1" customWidth="1"/>
    <col min="11676" max="11676" width="9.59765625" style="1" bestFit="1" customWidth="1"/>
    <col min="11677" max="11677" width="11.73046875" style="1" bestFit="1" customWidth="1"/>
    <col min="11678" max="11678" width="10.1328125" style="1" bestFit="1" customWidth="1"/>
    <col min="11679" max="11679" width="12.1328125" style="1" bestFit="1" customWidth="1"/>
    <col min="11680" max="11680" width="9.1328125" style="1"/>
    <col min="11681" max="11681" width="9.59765625" style="1" bestFit="1" customWidth="1"/>
    <col min="11682" max="11682" width="14.3984375" style="1" customWidth="1"/>
    <col min="11683" max="11683" width="2.265625" style="1" customWidth="1"/>
    <col min="11684" max="11684" width="10.1328125" style="1" bestFit="1" customWidth="1"/>
    <col min="11685" max="11776" width="9.1328125" style="1"/>
    <col min="11777" max="11777" width="2.59765625" style="1" customWidth="1"/>
    <col min="11778" max="11778" width="3.1328125" style="1" customWidth="1"/>
    <col min="11779" max="11779" width="34.265625" style="1" customWidth="1"/>
    <col min="11780" max="11780" width="8.3984375" style="1" customWidth="1"/>
    <col min="11781" max="11781" width="10.59765625" style="1" customWidth="1"/>
    <col min="11782" max="11782" width="9.265625" style="1" bestFit="1" customWidth="1"/>
    <col min="11783" max="11783" width="11.86328125" style="1" customWidth="1"/>
    <col min="11784" max="11784" width="12.1328125" style="1" customWidth="1"/>
    <col min="11785" max="11785" width="10.59765625" style="1" customWidth="1"/>
    <col min="11786" max="11786" width="9.73046875" style="1" bestFit="1" customWidth="1"/>
    <col min="11787" max="11787" width="11.86328125" style="1" bestFit="1" customWidth="1"/>
    <col min="11788" max="11788" width="12.265625" style="1" bestFit="1" customWidth="1"/>
    <col min="11789" max="11789" width="9.265625" style="1" bestFit="1" customWidth="1"/>
    <col min="11790" max="11790" width="11.3984375" style="1" bestFit="1" customWidth="1"/>
    <col min="11791" max="11791" width="11.3984375" style="1" customWidth="1"/>
    <col min="11792" max="11792" width="10.73046875" style="1" customWidth="1"/>
    <col min="11793" max="11793" width="10.1328125" style="1" customWidth="1"/>
    <col min="11794" max="11794" width="6.73046875" style="1" bestFit="1" customWidth="1"/>
    <col min="11795" max="11919" width="9.1328125" style="1"/>
    <col min="11920" max="11920" width="9.86328125" style="1" customWidth="1"/>
    <col min="11921" max="11921" width="3.1328125" style="1" customWidth="1"/>
    <col min="11922" max="11922" width="0.1328125" style="1" customWidth="1"/>
    <col min="11923" max="11923" width="34.265625" style="1" customWidth="1"/>
    <col min="11924" max="11924" width="8.3984375" style="1" customWidth="1"/>
    <col min="11925" max="11925" width="0.265625" style="1" customWidth="1"/>
    <col min="11926" max="11926" width="3" style="1" customWidth="1"/>
    <col min="11927" max="11927" width="10.59765625" style="1" customWidth="1"/>
    <col min="11928" max="11928" width="9.1328125" style="1"/>
    <col min="11929" max="11929" width="11.86328125" style="1" customWidth="1"/>
    <col min="11930" max="11930" width="12.1328125" style="1" customWidth="1"/>
    <col min="11931" max="11931" width="10.59765625" style="1" customWidth="1"/>
    <col min="11932" max="11932" width="9.59765625" style="1" bestFit="1" customWidth="1"/>
    <col min="11933" max="11933" width="11.73046875" style="1" bestFit="1" customWidth="1"/>
    <col min="11934" max="11934" width="10.1328125" style="1" bestFit="1" customWidth="1"/>
    <col min="11935" max="11935" width="12.1328125" style="1" bestFit="1" customWidth="1"/>
    <col min="11936" max="11936" width="9.1328125" style="1"/>
    <col min="11937" max="11937" width="9.59765625" style="1" bestFit="1" customWidth="1"/>
    <col min="11938" max="11938" width="14.3984375" style="1" customWidth="1"/>
    <col min="11939" max="11939" width="2.265625" style="1" customWidth="1"/>
    <col min="11940" max="11940" width="10.1328125" style="1" bestFit="1" customWidth="1"/>
    <col min="11941" max="12032" width="9.1328125" style="1"/>
    <col min="12033" max="12033" width="2.59765625" style="1" customWidth="1"/>
    <col min="12034" max="12034" width="3.1328125" style="1" customWidth="1"/>
    <col min="12035" max="12035" width="34.265625" style="1" customWidth="1"/>
    <col min="12036" max="12036" width="8.3984375" style="1" customWidth="1"/>
    <col min="12037" max="12037" width="10.59765625" style="1" customWidth="1"/>
    <col min="12038" max="12038" width="9.265625" style="1" bestFit="1" customWidth="1"/>
    <col min="12039" max="12039" width="11.86328125" style="1" customWidth="1"/>
    <col min="12040" max="12040" width="12.1328125" style="1" customWidth="1"/>
    <col min="12041" max="12041" width="10.59765625" style="1" customWidth="1"/>
    <col min="12042" max="12042" width="9.73046875" style="1" bestFit="1" customWidth="1"/>
    <col min="12043" max="12043" width="11.86328125" style="1" bestFit="1" customWidth="1"/>
    <col min="12044" max="12044" width="12.265625" style="1" bestFit="1" customWidth="1"/>
    <col min="12045" max="12045" width="9.265625" style="1" bestFit="1" customWidth="1"/>
    <col min="12046" max="12046" width="11.3984375" style="1" bestFit="1" customWidth="1"/>
    <col min="12047" max="12047" width="11.3984375" style="1" customWidth="1"/>
    <col min="12048" max="12048" width="10.73046875" style="1" customWidth="1"/>
    <col min="12049" max="12049" width="10.1328125" style="1" customWidth="1"/>
    <col min="12050" max="12050" width="6.73046875" style="1" bestFit="1" customWidth="1"/>
    <col min="12051" max="12175" width="9.1328125" style="1"/>
    <col min="12176" max="12176" width="9.86328125" style="1" customWidth="1"/>
    <col min="12177" max="12177" width="3.1328125" style="1" customWidth="1"/>
    <col min="12178" max="12178" width="0.1328125" style="1" customWidth="1"/>
    <col min="12179" max="12179" width="34.265625" style="1" customWidth="1"/>
    <col min="12180" max="12180" width="8.3984375" style="1" customWidth="1"/>
    <col min="12181" max="12181" width="0.265625" style="1" customWidth="1"/>
    <col min="12182" max="12182" width="3" style="1" customWidth="1"/>
    <col min="12183" max="12183" width="10.59765625" style="1" customWidth="1"/>
    <col min="12184" max="12184" width="9.1328125" style="1"/>
    <col min="12185" max="12185" width="11.86328125" style="1" customWidth="1"/>
    <col min="12186" max="12186" width="12.1328125" style="1" customWidth="1"/>
    <col min="12187" max="12187" width="10.59765625" style="1" customWidth="1"/>
    <col min="12188" max="12188" width="9.59765625" style="1" bestFit="1" customWidth="1"/>
    <col min="12189" max="12189" width="11.73046875" style="1" bestFit="1" customWidth="1"/>
    <col min="12190" max="12190" width="10.1328125" style="1" bestFit="1" customWidth="1"/>
    <col min="12191" max="12191" width="12.1328125" style="1" bestFit="1" customWidth="1"/>
    <col min="12192" max="12192" width="9.1328125" style="1"/>
    <col min="12193" max="12193" width="9.59765625" style="1" bestFit="1" customWidth="1"/>
    <col min="12194" max="12194" width="14.3984375" style="1" customWidth="1"/>
    <col min="12195" max="12195" width="2.265625" style="1" customWidth="1"/>
    <col min="12196" max="12196" width="10.1328125" style="1" bestFit="1" customWidth="1"/>
    <col min="12197" max="12288" width="9.1328125" style="1"/>
    <col min="12289" max="12289" width="2.59765625" style="1" customWidth="1"/>
    <col min="12290" max="12290" width="3.1328125" style="1" customWidth="1"/>
    <col min="12291" max="12291" width="34.265625" style="1" customWidth="1"/>
    <col min="12292" max="12292" width="8.3984375" style="1" customWidth="1"/>
    <col min="12293" max="12293" width="10.59765625" style="1" customWidth="1"/>
    <col min="12294" max="12294" width="9.265625" style="1" bestFit="1" customWidth="1"/>
    <col min="12295" max="12295" width="11.86328125" style="1" customWidth="1"/>
    <col min="12296" max="12296" width="12.1328125" style="1" customWidth="1"/>
    <col min="12297" max="12297" width="10.59765625" style="1" customWidth="1"/>
    <col min="12298" max="12298" width="9.73046875" style="1" bestFit="1" customWidth="1"/>
    <col min="12299" max="12299" width="11.86328125" style="1" bestFit="1" customWidth="1"/>
    <col min="12300" max="12300" width="12.265625" style="1" bestFit="1" customWidth="1"/>
    <col min="12301" max="12301" width="9.265625" style="1" bestFit="1" customWidth="1"/>
    <col min="12302" max="12302" width="11.3984375" style="1" bestFit="1" customWidth="1"/>
    <col min="12303" max="12303" width="11.3984375" style="1" customWidth="1"/>
    <col min="12304" max="12304" width="10.73046875" style="1" customWidth="1"/>
    <col min="12305" max="12305" width="10.1328125" style="1" customWidth="1"/>
    <col min="12306" max="12306" width="6.73046875" style="1" bestFit="1" customWidth="1"/>
    <col min="12307" max="12431" width="9.1328125" style="1"/>
    <col min="12432" max="12432" width="9.86328125" style="1" customWidth="1"/>
    <col min="12433" max="12433" width="3.1328125" style="1" customWidth="1"/>
    <col min="12434" max="12434" width="0.1328125" style="1" customWidth="1"/>
    <col min="12435" max="12435" width="34.265625" style="1" customWidth="1"/>
    <col min="12436" max="12436" width="8.3984375" style="1" customWidth="1"/>
    <col min="12437" max="12437" width="0.265625" style="1" customWidth="1"/>
    <col min="12438" max="12438" width="3" style="1" customWidth="1"/>
    <col min="12439" max="12439" width="10.59765625" style="1" customWidth="1"/>
    <col min="12440" max="12440" width="9.1328125" style="1"/>
    <col min="12441" max="12441" width="11.86328125" style="1" customWidth="1"/>
    <col min="12442" max="12442" width="12.1328125" style="1" customWidth="1"/>
    <col min="12443" max="12443" width="10.59765625" style="1" customWidth="1"/>
    <col min="12444" max="12444" width="9.59765625" style="1" bestFit="1" customWidth="1"/>
    <col min="12445" max="12445" width="11.73046875" style="1" bestFit="1" customWidth="1"/>
    <col min="12446" max="12446" width="10.1328125" style="1" bestFit="1" customWidth="1"/>
    <col min="12447" max="12447" width="12.1328125" style="1" bestFit="1" customWidth="1"/>
    <col min="12448" max="12448" width="9.1328125" style="1"/>
    <col min="12449" max="12449" width="9.59765625" style="1" bestFit="1" customWidth="1"/>
    <col min="12450" max="12450" width="14.3984375" style="1" customWidth="1"/>
    <col min="12451" max="12451" width="2.265625" style="1" customWidth="1"/>
    <col min="12452" max="12452" width="10.1328125" style="1" bestFit="1" customWidth="1"/>
    <col min="12453" max="12544" width="9.1328125" style="1"/>
    <col min="12545" max="12545" width="2.59765625" style="1" customWidth="1"/>
    <col min="12546" max="12546" width="3.1328125" style="1" customWidth="1"/>
    <col min="12547" max="12547" width="34.265625" style="1" customWidth="1"/>
    <col min="12548" max="12548" width="8.3984375" style="1" customWidth="1"/>
    <col min="12549" max="12549" width="10.59765625" style="1" customWidth="1"/>
    <col min="12550" max="12550" width="9.265625" style="1" bestFit="1" customWidth="1"/>
    <col min="12551" max="12551" width="11.86328125" style="1" customWidth="1"/>
    <col min="12552" max="12552" width="12.1328125" style="1" customWidth="1"/>
    <col min="12553" max="12553" width="10.59765625" style="1" customWidth="1"/>
    <col min="12554" max="12554" width="9.73046875" style="1" bestFit="1" customWidth="1"/>
    <col min="12555" max="12555" width="11.86328125" style="1" bestFit="1" customWidth="1"/>
    <col min="12556" max="12556" width="12.265625" style="1" bestFit="1" customWidth="1"/>
    <col min="12557" max="12557" width="9.265625" style="1" bestFit="1" customWidth="1"/>
    <col min="12558" max="12558" width="11.3984375" style="1" bestFit="1" customWidth="1"/>
    <col min="12559" max="12559" width="11.3984375" style="1" customWidth="1"/>
    <col min="12560" max="12560" width="10.73046875" style="1" customWidth="1"/>
    <col min="12561" max="12561" width="10.1328125" style="1" customWidth="1"/>
    <col min="12562" max="12562" width="6.73046875" style="1" bestFit="1" customWidth="1"/>
    <col min="12563" max="12687" width="9.1328125" style="1"/>
    <col min="12688" max="12688" width="9.86328125" style="1" customWidth="1"/>
    <col min="12689" max="12689" width="3.1328125" style="1" customWidth="1"/>
    <col min="12690" max="12690" width="0.1328125" style="1" customWidth="1"/>
    <col min="12691" max="12691" width="34.265625" style="1" customWidth="1"/>
    <col min="12692" max="12692" width="8.3984375" style="1" customWidth="1"/>
    <col min="12693" max="12693" width="0.265625" style="1" customWidth="1"/>
    <col min="12694" max="12694" width="3" style="1" customWidth="1"/>
    <col min="12695" max="12695" width="10.59765625" style="1" customWidth="1"/>
    <col min="12696" max="12696" width="9.1328125" style="1"/>
    <col min="12697" max="12697" width="11.86328125" style="1" customWidth="1"/>
    <col min="12698" max="12698" width="12.1328125" style="1" customWidth="1"/>
    <col min="12699" max="12699" width="10.59765625" style="1" customWidth="1"/>
    <col min="12700" max="12700" width="9.59765625" style="1" bestFit="1" customWidth="1"/>
    <col min="12701" max="12701" width="11.73046875" style="1" bestFit="1" customWidth="1"/>
    <col min="12702" max="12702" width="10.1328125" style="1" bestFit="1" customWidth="1"/>
    <col min="12703" max="12703" width="12.1328125" style="1" bestFit="1" customWidth="1"/>
    <col min="12704" max="12704" width="9.1328125" style="1"/>
    <col min="12705" max="12705" width="9.59765625" style="1" bestFit="1" customWidth="1"/>
    <col min="12706" max="12706" width="14.3984375" style="1" customWidth="1"/>
    <col min="12707" max="12707" width="2.265625" style="1" customWidth="1"/>
    <col min="12708" max="12708" width="10.1328125" style="1" bestFit="1" customWidth="1"/>
    <col min="12709" max="12800" width="9.1328125" style="1"/>
    <col min="12801" max="12801" width="2.59765625" style="1" customWidth="1"/>
    <col min="12802" max="12802" width="3.1328125" style="1" customWidth="1"/>
    <col min="12803" max="12803" width="34.265625" style="1" customWidth="1"/>
    <col min="12804" max="12804" width="8.3984375" style="1" customWidth="1"/>
    <col min="12805" max="12805" width="10.59765625" style="1" customWidth="1"/>
    <col min="12806" max="12806" width="9.265625" style="1" bestFit="1" customWidth="1"/>
    <col min="12807" max="12807" width="11.86328125" style="1" customWidth="1"/>
    <col min="12808" max="12808" width="12.1328125" style="1" customWidth="1"/>
    <col min="12809" max="12809" width="10.59765625" style="1" customWidth="1"/>
    <col min="12810" max="12810" width="9.73046875" style="1" bestFit="1" customWidth="1"/>
    <col min="12811" max="12811" width="11.86328125" style="1" bestFit="1" customWidth="1"/>
    <col min="12812" max="12812" width="12.265625" style="1" bestFit="1" customWidth="1"/>
    <col min="12813" max="12813" width="9.265625" style="1" bestFit="1" customWidth="1"/>
    <col min="12814" max="12814" width="11.3984375" style="1" bestFit="1" customWidth="1"/>
    <col min="12815" max="12815" width="11.3984375" style="1" customWidth="1"/>
    <col min="12816" max="12816" width="10.73046875" style="1" customWidth="1"/>
    <col min="12817" max="12817" width="10.1328125" style="1" customWidth="1"/>
    <col min="12818" max="12818" width="6.73046875" style="1" bestFit="1" customWidth="1"/>
    <col min="12819" max="12943" width="9.1328125" style="1"/>
    <col min="12944" max="12944" width="9.86328125" style="1" customWidth="1"/>
    <col min="12945" max="12945" width="3.1328125" style="1" customWidth="1"/>
    <col min="12946" max="12946" width="0.1328125" style="1" customWidth="1"/>
    <col min="12947" max="12947" width="34.265625" style="1" customWidth="1"/>
    <col min="12948" max="12948" width="8.3984375" style="1" customWidth="1"/>
    <col min="12949" max="12949" width="0.265625" style="1" customWidth="1"/>
    <col min="12950" max="12950" width="3" style="1" customWidth="1"/>
    <col min="12951" max="12951" width="10.59765625" style="1" customWidth="1"/>
    <col min="12952" max="12952" width="9.1328125" style="1"/>
    <col min="12953" max="12953" width="11.86328125" style="1" customWidth="1"/>
    <col min="12954" max="12954" width="12.1328125" style="1" customWidth="1"/>
    <col min="12955" max="12955" width="10.59765625" style="1" customWidth="1"/>
    <col min="12956" max="12956" width="9.59765625" style="1" bestFit="1" customWidth="1"/>
    <col min="12957" max="12957" width="11.73046875" style="1" bestFit="1" customWidth="1"/>
    <col min="12958" max="12958" width="10.1328125" style="1" bestFit="1" customWidth="1"/>
    <col min="12959" max="12959" width="12.1328125" style="1" bestFit="1" customWidth="1"/>
    <col min="12960" max="12960" width="9.1328125" style="1"/>
    <col min="12961" max="12961" width="9.59765625" style="1" bestFit="1" customWidth="1"/>
    <col min="12962" max="12962" width="14.3984375" style="1" customWidth="1"/>
    <col min="12963" max="12963" width="2.265625" style="1" customWidth="1"/>
    <col min="12964" max="12964" width="10.1328125" style="1" bestFit="1" customWidth="1"/>
    <col min="12965" max="13056" width="9.1328125" style="1"/>
    <col min="13057" max="13057" width="2.59765625" style="1" customWidth="1"/>
    <col min="13058" max="13058" width="3.1328125" style="1" customWidth="1"/>
    <col min="13059" max="13059" width="34.265625" style="1" customWidth="1"/>
    <col min="13060" max="13060" width="8.3984375" style="1" customWidth="1"/>
    <col min="13061" max="13061" width="10.59765625" style="1" customWidth="1"/>
    <col min="13062" max="13062" width="9.265625" style="1" bestFit="1" customWidth="1"/>
    <col min="13063" max="13063" width="11.86328125" style="1" customWidth="1"/>
    <col min="13064" max="13064" width="12.1328125" style="1" customWidth="1"/>
    <col min="13065" max="13065" width="10.59765625" style="1" customWidth="1"/>
    <col min="13066" max="13066" width="9.73046875" style="1" bestFit="1" customWidth="1"/>
    <col min="13067" max="13067" width="11.86328125" style="1" bestFit="1" customWidth="1"/>
    <col min="13068" max="13068" width="12.265625" style="1" bestFit="1" customWidth="1"/>
    <col min="13069" max="13069" width="9.265625" style="1" bestFit="1" customWidth="1"/>
    <col min="13070" max="13070" width="11.3984375" style="1" bestFit="1" customWidth="1"/>
    <col min="13071" max="13071" width="11.3984375" style="1" customWidth="1"/>
    <col min="13072" max="13072" width="10.73046875" style="1" customWidth="1"/>
    <col min="13073" max="13073" width="10.1328125" style="1" customWidth="1"/>
    <col min="13074" max="13074" width="6.73046875" style="1" bestFit="1" customWidth="1"/>
    <col min="13075" max="13199" width="9.1328125" style="1"/>
    <col min="13200" max="13200" width="9.86328125" style="1" customWidth="1"/>
    <col min="13201" max="13201" width="3.1328125" style="1" customWidth="1"/>
    <col min="13202" max="13202" width="0.1328125" style="1" customWidth="1"/>
    <col min="13203" max="13203" width="34.265625" style="1" customWidth="1"/>
    <col min="13204" max="13204" width="8.3984375" style="1" customWidth="1"/>
    <col min="13205" max="13205" width="0.265625" style="1" customWidth="1"/>
    <col min="13206" max="13206" width="3" style="1" customWidth="1"/>
    <col min="13207" max="13207" width="10.59765625" style="1" customWidth="1"/>
    <col min="13208" max="13208" width="9.1328125" style="1"/>
    <col min="13209" max="13209" width="11.86328125" style="1" customWidth="1"/>
    <col min="13210" max="13210" width="12.1328125" style="1" customWidth="1"/>
    <col min="13211" max="13211" width="10.59765625" style="1" customWidth="1"/>
    <col min="13212" max="13212" width="9.59765625" style="1" bestFit="1" customWidth="1"/>
    <col min="13213" max="13213" width="11.73046875" style="1" bestFit="1" customWidth="1"/>
    <col min="13214" max="13214" width="10.1328125" style="1" bestFit="1" customWidth="1"/>
    <col min="13215" max="13215" width="12.1328125" style="1" bestFit="1" customWidth="1"/>
    <col min="13216" max="13216" width="9.1328125" style="1"/>
    <col min="13217" max="13217" width="9.59765625" style="1" bestFit="1" customWidth="1"/>
    <col min="13218" max="13218" width="14.3984375" style="1" customWidth="1"/>
    <col min="13219" max="13219" width="2.265625" style="1" customWidth="1"/>
    <col min="13220" max="13220" width="10.1328125" style="1" bestFit="1" customWidth="1"/>
    <col min="13221" max="13312" width="9.1328125" style="1"/>
    <col min="13313" max="13313" width="2.59765625" style="1" customWidth="1"/>
    <col min="13314" max="13314" width="3.1328125" style="1" customWidth="1"/>
    <col min="13315" max="13315" width="34.265625" style="1" customWidth="1"/>
    <col min="13316" max="13316" width="8.3984375" style="1" customWidth="1"/>
    <col min="13317" max="13317" width="10.59765625" style="1" customWidth="1"/>
    <col min="13318" max="13318" width="9.265625" style="1" bestFit="1" customWidth="1"/>
    <col min="13319" max="13319" width="11.86328125" style="1" customWidth="1"/>
    <col min="13320" max="13320" width="12.1328125" style="1" customWidth="1"/>
    <col min="13321" max="13321" width="10.59765625" style="1" customWidth="1"/>
    <col min="13322" max="13322" width="9.73046875" style="1" bestFit="1" customWidth="1"/>
    <col min="13323" max="13323" width="11.86328125" style="1" bestFit="1" customWidth="1"/>
    <col min="13324" max="13324" width="12.265625" style="1" bestFit="1" customWidth="1"/>
    <col min="13325" max="13325" width="9.265625" style="1" bestFit="1" customWidth="1"/>
    <col min="13326" max="13326" width="11.3984375" style="1" bestFit="1" customWidth="1"/>
    <col min="13327" max="13327" width="11.3984375" style="1" customWidth="1"/>
    <col min="13328" max="13328" width="10.73046875" style="1" customWidth="1"/>
    <col min="13329" max="13329" width="10.1328125" style="1" customWidth="1"/>
    <col min="13330" max="13330" width="6.73046875" style="1" bestFit="1" customWidth="1"/>
    <col min="13331" max="13455" width="9.1328125" style="1"/>
    <col min="13456" max="13456" width="9.86328125" style="1" customWidth="1"/>
    <col min="13457" max="13457" width="3.1328125" style="1" customWidth="1"/>
    <col min="13458" max="13458" width="0.1328125" style="1" customWidth="1"/>
    <col min="13459" max="13459" width="34.265625" style="1" customWidth="1"/>
    <col min="13460" max="13460" width="8.3984375" style="1" customWidth="1"/>
    <col min="13461" max="13461" width="0.265625" style="1" customWidth="1"/>
    <col min="13462" max="13462" width="3" style="1" customWidth="1"/>
    <col min="13463" max="13463" width="10.59765625" style="1" customWidth="1"/>
    <col min="13464" max="13464" width="9.1328125" style="1"/>
    <col min="13465" max="13465" width="11.86328125" style="1" customWidth="1"/>
    <col min="13466" max="13466" width="12.1328125" style="1" customWidth="1"/>
    <col min="13467" max="13467" width="10.59765625" style="1" customWidth="1"/>
    <col min="13468" max="13468" width="9.59765625" style="1" bestFit="1" customWidth="1"/>
    <col min="13469" max="13469" width="11.73046875" style="1" bestFit="1" customWidth="1"/>
    <col min="13470" max="13470" width="10.1328125" style="1" bestFit="1" customWidth="1"/>
    <col min="13471" max="13471" width="12.1328125" style="1" bestFit="1" customWidth="1"/>
    <col min="13472" max="13472" width="9.1328125" style="1"/>
    <col min="13473" max="13473" width="9.59765625" style="1" bestFit="1" customWidth="1"/>
    <col min="13474" max="13474" width="14.3984375" style="1" customWidth="1"/>
    <col min="13475" max="13475" width="2.265625" style="1" customWidth="1"/>
    <col min="13476" max="13476" width="10.1328125" style="1" bestFit="1" customWidth="1"/>
    <col min="13477" max="13568" width="9.1328125" style="1"/>
    <col min="13569" max="13569" width="2.59765625" style="1" customWidth="1"/>
    <col min="13570" max="13570" width="3.1328125" style="1" customWidth="1"/>
    <col min="13571" max="13571" width="34.265625" style="1" customWidth="1"/>
    <col min="13572" max="13572" width="8.3984375" style="1" customWidth="1"/>
    <col min="13573" max="13573" width="10.59765625" style="1" customWidth="1"/>
    <col min="13574" max="13574" width="9.265625" style="1" bestFit="1" customWidth="1"/>
    <col min="13575" max="13575" width="11.86328125" style="1" customWidth="1"/>
    <col min="13576" max="13576" width="12.1328125" style="1" customWidth="1"/>
    <col min="13577" max="13577" width="10.59765625" style="1" customWidth="1"/>
    <col min="13578" max="13578" width="9.73046875" style="1" bestFit="1" customWidth="1"/>
    <col min="13579" max="13579" width="11.86328125" style="1" bestFit="1" customWidth="1"/>
    <col min="13580" max="13580" width="12.265625" style="1" bestFit="1" customWidth="1"/>
    <col min="13581" max="13581" width="9.265625" style="1" bestFit="1" customWidth="1"/>
    <col min="13582" max="13582" width="11.3984375" style="1" bestFit="1" customWidth="1"/>
    <col min="13583" max="13583" width="11.3984375" style="1" customWidth="1"/>
    <col min="13584" max="13584" width="10.73046875" style="1" customWidth="1"/>
    <col min="13585" max="13585" width="10.1328125" style="1" customWidth="1"/>
    <col min="13586" max="13586" width="6.73046875" style="1" bestFit="1" customWidth="1"/>
    <col min="13587" max="13711" width="9.1328125" style="1"/>
    <col min="13712" max="13712" width="9.86328125" style="1" customWidth="1"/>
    <col min="13713" max="13713" width="3.1328125" style="1" customWidth="1"/>
    <col min="13714" max="13714" width="0.1328125" style="1" customWidth="1"/>
    <col min="13715" max="13715" width="34.265625" style="1" customWidth="1"/>
    <col min="13716" max="13716" width="8.3984375" style="1" customWidth="1"/>
    <col min="13717" max="13717" width="0.265625" style="1" customWidth="1"/>
    <col min="13718" max="13718" width="3" style="1" customWidth="1"/>
    <col min="13719" max="13719" width="10.59765625" style="1" customWidth="1"/>
    <col min="13720" max="13720" width="9.1328125" style="1"/>
    <col min="13721" max="13721" width="11.86328125" style="1" customWidth="1"/>
    <col min="13722" max="13722" width="12.1328125" style="1" customWidth="1"/>
    <col min="13723" max="13723" width="10.59765625" style="1" customWidth="1"/>
    <col min="13724" max="13724" width="9.59765625" style="1" bestFit="1" customWidth="1"/>
    <col min="13725" max="13725" width="11.73046875" style="1" bestFit="1" customWidth="1"/>
    <col min="13726" max="13726" width="10.1328125" style="1" bestFit="1" customWidth="1"/>
    <col min="13727" max="13727" width="12.1328125" style="1" bestFit="1" customWidth="1"/>
    <col min="13728" max="13728" width="9.1328125" style="1"/>
    <col min="13729" max="13729" width="9.59765625" style="1" bestFit="1" customWidth="1"/>
    <col min="13730" max="13730" width="14.3984375" style="1" customWidth="1"/>
    <col min="13731" max="13731" width="2.265625" style="1" customWidth="1"/>
    <col min="13732" max="13732" width="10.1328125" style="1" bestFit="1" customWidth="1"/>
    <col min="13733" max="13824" width="9.1328125" style="1"/>
    <col min="13825" max="13825" width="2.59765625" style="1" customWidth="1"/>
    <col min="13826" max="13826" width="3.1328125" style="1" customWidth="1"/>
    <col min="13827" max="13827" width="34.265625" style="1" customWidth="1"/>
    <col min="13828" max="13828" width="8.3984375" style="1" customWidth="1"/>
    <col min="13829" max="13829" width="10.59765625" style="1" customWidth="1"/>
    <col min="13830" max="13830" width="9.265625" style="1" bestFit="1" customWidth="1"/>
    <col min="13831" max="13831" width="11.86328125" style="1" customWidth="1"/>
    <col min="13832" max="13832" width="12.1328125" style="1" customWidth="1"/>
    <col min="13833" max="13833" width="10.59765625" style="1" customWidth="1"/>
    <col min="13834" max="13834" width="9.73046875" style="1" bestFit="1" customWidth="1"/>
    <col min="13835" max="13835" width="11.86328125" style="1" bestFit="1" customWidth="1"/>
    <col min="13836" max="13836" width="12.265625" style="1" bestFit="1" customWidth="1"/>
    <col min="13837" max="13837" width="9.265625" style="1" bestFit="1" customWidth="1"/>
    <col min="13838" max="13838" width="11.3984375" style="1" bestFit="1" customWidth="1"/>
    <col min="13839" max="13839" width="11.3984375" style="1" customWidth="1"/>
    <col min="13840" max="13840" width="10.73046875" style="1" customWidth="1"/>
    <col min="13841" max="13841" width="10.1328125" style="1" customWidth="1"/>
    <col min="13842" max="13842" width="6.73046875" style="1" bestFit="1" customWidth="1"/>
    <col min="13843" max="13967" width="9.1328125" style="1"/>
    <col min="13968" max="13968" width="9.86328125" style="1" customWidth="1"/>
    <col min="13969" max="13969" width="3.1328125" style="1" customWidth="1"/>
    <col min="13970" max="13970" width="0.1328125" style="1" customWidth="1"/>
    <col min="13971" max="13971" width="34.265625" style="1" customWidth="1"/>
    <col min="13972" max="13972" width="8.3984375" style="1" customWidth="1"/>
    <col min="13973" max="13973" width="0.265625" style="1" customWidth="1"/>
    <col min="13974" max="13974" width="3" style="1" customWidth="1"/>
    <col min="13975" max="13975" width="10.59765625" style="1" customWidth="1"/>
    <col min="13976" max="13976" width="9.1328125" style="1"/>
    <col min="13977" max="13977" width="11.86328125" style="1" customWidth="1"/>
    <col min="13978" max="13978" width="12.1328125" style="1" customWidth="1"/>
    <col min="13979" max="13979" width="10.59765625" style="1" customWidth="1"/>
    <col min="13980" max="13980" width="9.59765625" style="1" bestFit="1" customWidth="1"/>
    <col min="13981" max="13981" width="11.73046875" style="1" bestFit="1" customWidth="1"/>
    <col min="13982" max="13982" width="10.1328125" style="1" bestFit="1" customWidth="1"/>
    <col min="13983" max="13983" width="12.1328125" style="1" bestFit="1" customWidth="1"/>
    <col min="13984" max="13984" width="9.1328125" style="1"/>
    <col min="13985" max="13985" width="9.59765625" style="1" bestFit="1" customWidth="1"/>
    <col min="13986" max="13986" width="14.3984375" style="1" customWidth="1"/>
    <col min="13987" max="13987" width="2.265625" style="1" customWidth="1"/>
    <col min="13988" max="13988" width="10.1328125" style="1" bestFit="1" customWidth="1"/>
    <col min="13989" max="14080" width="9.1328125" style="1"/>
    <col min="14081" max="14081" width="2.59765625" style="1" customWidth="1"/>
    <col min="14082" max="14082" width="3.1328125" style="1" customWidth="1"/>
    <col min="14083" max="14083" width="34.265625" style="1" customWidth="1"/>
    <col min="14084" max="14084" width="8.3984375" style="1" customWidth="1"/>
    <col min="14085" max="14085" width="10.59765625" style="1" customWidth="1"/>
    <col min="14086" max="14086" width="9.265625" style="1" bestFit="1" customWidth="1"/>
    <col min="14087" max="14087" width="11.86328125" style="1" customWidth="1"/>
    <col min="14088" max="14088" width="12.1328125" style="1" customWidth="1"/>
    <col min="14089" max="14089" width="10.59765625" style="1" customWidth="1"/>
    <col min="14090" max="14090" width="9.73046875" style="1" bestFit="1" customWidth="1"/>
    <col min="14091" max="14091" width="11.86328125" style="1" bestFit="1" customWidth="1"/>
    <col min="14092" max="14092" width="12.265625" style="1" bestFit="1" customWidth="1"/>
    <col min="14093" max="14093" width="9.265625" style="1" bestFit="1" customWidth="1"/>
    <col min="14094" max="14094" width="11.3984375" style="1" bestFit="1" customWidth="1"/>
    <col min="14095" max="14095" width="11.3984375" style="1" customWidth="1"/>
    <col min="14096" max="14096" width="10.73046875" style="1" customWidth="1"/>
    <col min="14097" max="14097" width="10.1328125" style="1" customWidth="1"/>
    <col min="14098" max="14098" width="6.73046875" style="1" bestFit="1" customWidth="1"/>
    <col min="14099" max="14223" width="9.1328125" style="1"/>
    <col min="14224" max="14224" width="9.86328125" style="1" customWidth="1"/>
    <col min="14225" max="14225" width="3.1328125" style="1" customWidth="1"/>
    <col min="14226" max="14226" width="0.1328125" style="1" customWidth="1"/>
    <col min="14227" max="14227" width="34.265625" style="1" customWidth="1"/>
    <col min="14228" max="14228" width="8.3984375" style="1" customWidth="1"/>
    <col min="14229" max="14229" width="0.265625" style="1" customWidth="1"/>
    <col min="14230" max="14230" width="3" style="1" customWidth="1"/>
    <col min="14231" max="14231" width="10.59765625" style="1" customWidth="1"/>
    <col min="14232" max="14232" width="9.1328125" style="1"/>
    <col min="14233" max="14233" width="11.86328125" style="1" customWidth="1"/>
    <col min="14234" max="14234" width="12.1328125" style="1" customWidth="1"/>
    <col min="14235" max="14235" width="10.59765625" style="1" customWidth="1"/>
    <col min="14236" max="14236" width="9.59765625" style="1" bestFit="1" customWidth="1"/>
    <col min="14237" max="14237" width="11.73046875" style="1" bestFit="1" customWidth="1"/>
    <col min="14238" max="14238" width="10.1328125" style="1" bestFit="1" customWidth="1"/>
    <col min="14239" max="14239" width="12.1328125" style="1" bestFit="1" customWidth="1"/>
    <col min="14240" max="14240" width="9.1328125" style="1"/>
    <col min="14241" max="14241" width="9.59765625" style="1" bestFit="1" customWidth="1"/>
    <col min="14242" max="14242" width="14.3984375" style="1" customWidth="1"/>
    <col min="14243" max="14243" width="2.265625" style="1" customWidth="1"/>
    <col min="14244" max="14244" width="10.1328125" style="1" bestFit="1" customWidth="1"/>
    <col min="14245" max="14336" width="9.1328125" style="1"/>
    <col min="14337" max="14337" width="2.59765625" style="1" customWidth="1"/>
    <col min="14338" max="14338" width="3.1328125" style="1" customWidth="1"/>
    <col min="14339" max="14339" width="34.265625" style="1" customWidth="1"/>
    <col min="14340" max="14340" width="8.3984375" style="1" customWidth="1"/>
    <col min="14341" max="14341" width="10.59765625" style="1" customWidth="1"/>
    <col min="14342" max="14342" width="9.265625" style="1" bestFit="1" customWidth="1"/>
    <col min="14343" max="14343" width="11.86328125" style="1" customWidth="1"/>
    <col min="14344" max="14344" width="12.1328125" style="1" customWidth="1"/>
    <col min="14345" max="14345" width="10.59765625" style="1" customWidth="1"/>
    <col min="14346" max="14346" width="9.73046875" style="1" bestFit="1" customWidth="1"/>
    <col min="14347" max="14347" width="11.86328125" style="1" bestFit="1" customWidth="1"/>
    <col min="14348" max="14348" width="12.265625" style="1" bestFit="1" customWidth="1"/>
    <col min="14349" max="14349" width="9.265625" style="1" bestFit="1" customWidth="1"/>
    <col min="14350" max="14350" width="11.3984375" style="1" bestFit="1" customWidth="1"/>
    <col min="14351" max="14351" width="11.3984375" style="1" customWidth="1"/>
    <col min="14352" max="14352" width="10.73046875" style="1" customWidth="1"/>
    <col min="14353" max="14353" width="10.1328125" style="1" customWidth="1"/>
    <col min="14354" max="14354" width="6.73046875" style="1" bestFit="1" customWidth="1"/>
    <col min="14355" max="14479" width="9.1328125" style="1"/>
    <col min="14480" max="14480" width="9.86328125" style="1" customWidth="1"/>
    <col min="14481" max="14481" width="3.1328125" style="1" customWidth="1"/>
    <col min="14482" max="14482" width="0.1328125" style="1" customWidth="1"/>
    <col min="14483" max="14483" width="34.265625" style="1" customWidth="1"/>
    <col min="14484" max="14484" width="8.3984375" style="1" customWidth="1"/>
    <col min="14485" max="14485" width="0.265625" style="1" customWidth="1"/>
    <col min="14486" max="14486" width="3" style="1" customWidth="1"/>
    <col min="14487" max="14487" width="10.59765625" style="1" customWidth="1"/>
    <col min="14488" max="14488" width="9.1328125" style="1"/>
    <col min="14489" max="14489" width="11.86328125" style="1" customWidth="1"/>
    <col min="14490" max="14490" width="12.1328125" style="1" customWidth="1"/>
    <col min="14491" max="14491" width="10.59765625" style="1" customWidth="1"/>
    <col min="14492" max="14492" width="9.59765625" style="1" bestFit="1" customWidth="1"/>
    <col min="14493" max="14493" width="11.73046875" style="1" bestFit="1" customWidth="1"/>
    <col min="14494" max="14494" width="10.1328125" style="1" bestFit="1" customWidth="1"/>
    <col min="14495" max="14495" width="12.1328125" style="1" bestFit="1" customWidth="1"/>
    <col min="14496" max="14496" width="9.1328125" style="1"/>
    <col min="14497" max="14497" width="9.59765625" style="1" bestFit="1" customWidth="1"/>
    <col min="14498" max="14498" width="14.3984375" style="1" customWidth="1"/>
    <col min="14499" max="14499" width="2.265625" style="1" customWidth="1"/>
    <col min="14500" max="14500" width="10.1328125" style="1" bestFit="1" customWidth="1"/>
    <col min="14501" max="14592" width="9.1328125" style="1"/>
    <col min="14593" max="14593" width="2.59765625" style="1" customWidth="1"/>
    <col min="14594" max="14594" width="3.1328125" style="1" customWidth="1"/>
    <col min="14595" max="14595" width="34.265625" style="1" customWidth="1"/>
    <col min="14596" max="14596" width="8.3984375" style="1" customWidth="1"/>
    <col min="14597" max="14597" width="10.59765625" style="1" customWidth="1"/>
    <col min="14598" max="14598" width="9.265625" style="1" bestFit="1" customWidth="1"/>
    <col min="14599" max="14599" width="11.86328125" style="1" customWidth="1"/>
    <col min="14600" max="14600" width="12.1328125" style="1" customWidth="1"/>
    <col min="14601" max="14601" width="10.59765625" style="1" customWidth="1"/>
    <col min="14602" max="14602" width="9.73046875" style="1" bestFit="1" customWidth="1"/>
    <col min="14603" max="14603" width="11.86328125" style="1" bestFit="1" customWidth="1"/>
    <col min="14604" max="14604" width="12.265625" style="1" bestFit="1" customWidth="1"/>
    <col min="14605" max="14605" width="9.265625" style="1" bestFit="1" customWidth="1"/>
    <col min="14606" max="14606" width="11.3984375" style="1" bestFit="1" customWidth="1"/>
    <col min="14607" max="14607" width="11.3984375" style="1" customWidth="1"/>
    <col min="14608" max="14608" width="10.73046875" style="1" customWidth="1"/>
    <col min="14609" max="14609" width="10.1328125" style="1" customWidth="1"/>
    <col min="14610" max="14610" width="6.73046875" style="1" bestFit="1" customWidth="1"/>
    <col min="14611" max="14735" width="9.1328125" style="1"/>
    <col min="14736" max="14736" width="9.86328125" style="1" customWidth="1"/>
    <col min="14737" max="14737" width="3.1328125" style="1" customWidth="1"/>
    <col min="14738" max="14738" width="0.1328125" style="1" customWidth="1"/>
    <col min="14739" max="14739" width="34.265625" style="1" customWidth="1"/>
    <col min="14740" max="14740" width="8.3984375" style="1" customWidth="1"/>
    <col min="14741" max="14741" width="0.265625" style="1" customWidth="1"/>
    <col min="14742" max="14742" width="3" style="1" customWidth="1"/>
    <col min="14743" max="14743" width="10.59765625" style="1" customWidth="1"/>
    <col min="14744" max="14744" width="9.1328125" style="1"/>
    <col min="14745" max="14745" width="11.86328125" style="1" customWidth="1"/>
    <col min="14746" max="14746" width="12.1328125" style="1" customWidth="1"/>
    <col min="14747" max="14747" width="10.59765625" style="1" customWidth="1"/>
    <col min="14748" max="14748" width="9.59765625" style="1" bestFit="1" customWidth="1"/>
    <col min="14749" max="14749" width="11.73046875" style="1" bestFit="1" customWidth="1"/>
    <col min="14750" max="14750" width="10.1328125" style="1" bestFit="1" customWidth="1"/>
    <col min="14751" max="14751" width="12.1328125" style="1" bestFit="1" customWidth="1"/>
    <col min="14752" max="14752" width="9.1328125" style="1"/>
    <col min="14753" max="14753" width="9.59765625" style="1" bestFit="1" customWidth="1"/>
    <col min="14754" max="14754" width="14.3984375" style="1" customWidth="1"/>
    <col min="14755" max="14755" width="2.265625" style="1" customWidth="1"/>
    <col min="14756" max="14756" width="10.1328125" style="1" bestFit="1" customWidth="1"/>
    <col min="14757" max="14848" width="9.1328125" style="1"/>
    <col min="14849" max="14849" width="2.59765625" style="1" customWidth="1"/>
    <col min="14850" max="14850" width="3.1328125" style="1" customWidth="1"/>
    <col min="14851" max="14851" width="34.265625" style="1" customWidth="1"/>
    <col min="14852" max="14852" width="8.3984375" style="1" customWidth="1"/>
    <col min="14853" max="14853" width="10.59765625" style="1" customWidth="1"/>
    <col min="14854" max="14854" width="9.265625" style="1" bestFit="1" customWidth="1"/>
    <col min="14855" max="14855" width="11.86328125" style="1" customWidth="1"/>
    <col min="14856" max="14856" width="12.1328125" style="1" customWidth="1"/>
    <col min="14857" max="14857" width="10.59765625" style="1" customWidth="1"/>
    <col min="14858" max="14858" width="9.73046875" style="1" bestFit="1" customWidth="1"/>
    <col min="14859" max="14859" width="11.86328125" style="1" bestFit="1" customWidth="1"/>
    <col min="14860" max="14860" width="12.265625" style="1" bestFit="1" customWidth="1"/>
    <col min="14861" max="14861" width="9.265625" style="1" bestFit="1" customWidth="1"/>
    <col min="14862" max="14862" width="11.3984375" style="1" bestFit="1" customWidth="1"/>
    <col min="14863" max="14863" width="11.3984375" style="1" customWidth="1"/>
    <col min="14864" max="14864" width="10.73046875" style="1" customWidth="1"/>
    <col min="14865" max="14865" width="10.1328125" style="1" customWidth="1"/>
    <col min="14866" max="14866" width="6.73046875" style="1" bestFit="1" customWidth="1"/>
    <col min="14867" max="14991" width="9.1328125" style="1"/>
    <col min="14992" max="14992" width="9.86328125" style="1" customWidth="1"/>
    <col min="14993" max="14993" width="3.1328125" style="1" customWidth="1"/>
    <col min="14994" max="14994" width="0.1328125" style="1" customWidth="1"/>
    <col min="14995" max="14995" width="34.265625" style="1" customWidth="1"/>
    <col min="14996" max="14996" width="8.3984375" style="1" customWidth="1"/>
    <col min="14997" max="14997" width="0.265625" style="1" customWidth="1"/>
    <col min="14998" max="14998" width="3" style="1" customWidth="1"/>
    <col min="14999" max="14999" width="10.59765625" style="1" customWidth="1"/>
    <col min="15000" max="15000" width="9.1328125" style="1"/>
    <col min="15001" max="15001" width="11.86328125" style="1" customWidth="1"/>
    <col min="15002" max="15002" width="12.1328125" style="1" customWidth="1"/>
    <col min="15003" max="15003" width="10.59765625" style="1" customWidth="1"/>
    <col min="15004" max="15004" width="9.59765625" style="1" bestFit="1" customWidth="1"/>
    <col min="15005" max="15005" width="11.73046875" style="1" bestFit="1" customWidth="1"/>
    <col min="15006" max="15006" width="10.1328125" style="1" bestFit="1" customWidth="1"/>
    <col min="15007" max="15007" width="12.1328125" style="1" bestFit="1" customWidth="1"/>
    <col min="15008" max="15008" width="9.1328125" style="1"/>
    <col min="15009" max="15009" width="9.59765625" style="1" bestFit="1" customWidth="1"/>
    <col min="15010" max="15010" width="14.3984375" style="1" customWidth="1"/>
    <col min="15011" max="15011" width="2.265625" style="1" customWidth="1"/>
    <col min="15012" max="15012" width="10.1328125" style="1" bestFit="1" customWidth="1"/>
    <col min="15013" max="15104" width="9.1328125" style="1"/>
    <col min="15105" max="15105" width="2.59765625" style="1" customWidth="1"/>
    <col min="15106" max="15106" width="3.1328125" style="1" customWidth="1"/>
    <col min="15107" max="15107" width="34.265625" style="1" customWidth="1"/>
    <col min="15108" max="15108" width="8.3984375" style="1" customWidth="1"/>
    <col min="15109" max="15109" width="10.59765625" style="1" customWidth="1"/>
    <col min="15110" max="15110" width="9.265625" style="1" bestFit="1" customWidth="1"/>
    <col min="15111" max="15111" width="11.86328125" style="1" customWidth="1"/>
    <col min="15112" max="15112" width="12.1328125" style="1" customWidth="1"/>
    <col min="15113" max="15113" width="10.59765625" style="1" customWidth="1"/>
    <col min="15114" max="15114" width="9.73046875" style="1" bestFit="1" customWidth="1"/>
    <col min="15115" max="15115" width="11.86328125" style="1" bestFit="1" customWidth="1"/>
    <col min="15116" max="15116" width="12.265625" style="1" bestFit="1" customWidth="1"/>
    <col min="15117" max="15117" width="9.265625" style="1" bestFit="1" customWidth="1"/>
    <col min="15118" max="15118" width="11.3984375" style="1" bestFit="1" customWidth="1"/>
    <col min="15119" max="15119" width="11.3984375" style="1" customWidth="1"/>
    <col min="15120" max="15120" width="10.73046875" style="1" customWidth="1"/>
    <col min="15121" max="15121" width="10.1328125" style="1" customWidth="1"/>
    <col min="15122" max="15122" width="6.73046875" style="1" bestFit="1" customWidth="1"/>
    <col min="15123" max="15247" width="9.1328125" style="1"/>
    <col min="15248" max="15248" width="9.86328125" style="1" customWidth="1"/>
    <col min="15249" max="15249" width="3.1328125" style="1" customWidth="1"/>
    <col min="15250" max="15250" width="0.1328125" style="1" customWidth="1"/>
    <col min="15251" max="15251" width="34.265625" style="1" customWidth="1"/>
    <col min="15252" max="15252" width="8.3984375" style="1" customWidth="1"/>
    <col min="15253" max="15253" width="0.265625" style="1" customWidth="1"/>
    <col min="15254" max="15254" width="3" style="1" customWidth="1"/>
    <col min="15255" max="15255" width="10.59765625" style="1" customWidth="1"/>
    <col min="15256" max="15256" width="9.1328125" style="1"/>
    <col min="15257" max="15257" width="11.86328125" style="1" customWidth="1"/>
    <col min="15258" max="15258" width="12.1328125" style="1" customWidth="1"/>
    <col min="15259" max="15259" width="10.59765625" style="1" customWidth="1"/>
    <col min="15260" max="15260" width="9.59765625" style="1" bestFit="1" customWidth="1"/>
    <col min="15261" max="15261" width="11.73046875" style="1" bestFit="1" customWidth="1"/>
    <col min="15262" max="15262" width="10.1328125" style="1" bestFit="1" customWidth="1"/>
    <col min="15263" max="15263" width="12.1328125" style="1" bestFit="1" customWidth="1"/>
    <col min="15264" max="15264" width="9.1328125" style="1"/>
    <col min="15265" max="15265" width="9.59765625" style="1" bestFit="1" customWidth="1"/>
    <col min="15266" max="15266" width="14.3984375" style="1" customWidth="1"/>
    <col min="15267" max="15267" width="2.265625" style="1" customWidth="1"/>
    <col min="15268" max="15268" width="10.1328125" style="1" bestFit="1" customWidth="1"/>
    <col min="15269" max="15360" width="9.1328125" style="1"/>
    <col min="15361" max="15361" width="2.59765625" style="1" customWidth="1"/>
    <col min="15362" max="15362" width="3.1328125" style="1" customWidth="1"/>
    <col min="15363" max="15363" width="34.265625" style="1" customWidth="1"/>
    <col min="15364" max="15364" width="8.3984375" style="1" customWidth="1"/>
    <col min="15365" max="15365" width="10.59765625" style="1" customWidth="1"/>
    <col min="15366" max="15366" width="9.265625" style="1" bestFit="1" customWidth="1"/>
    <col min="15367" max="15367" width="11.86328125" style="1" customWidth="1"/>
    <col min="15368" max="15368" width="12.1328125" style="1" customWidth="1"/>
    <col min="15369" max="15369" width="10.59765625" style="1" customWidth="1"/>
    <col min="15370" max="15370" width="9.73046875" style="1" bestFit="1" customWidth="1"/>
    <col min="15371" max="15371" width="11.86328125" style="1" bestFit="1" customWidth="1"/>
    <col min="15372" max="15372" width="12.265625" style="1" bestFit="1" customWidth="1"/>
    <col min="15373" max="15373" width="9.265625" style="1" bestFit="1" customWidth="1"/>
    <col min="15374" max="15374" width="11.3984375" style="1" bestFit="1" customWidth="1"/>
    <col min="15375" max="15375" width="11.3984375" style="1" customWidth="1"/>
    <col min="15376" max="15376" width="10.73046875" style="1" customWidth="1"/>
    <col min="15377" max="15377" width="10.1328125" style="1" customWidth="1"/>
    <col min="15378" max="15378" width="6.73046875" style="1" bestFit="1" customWidth="1"/>
    <col min="15379" max="15503" width="9.1328125" style="1"/>
    <col min="15504" max="15504" width="9.86328125" style="1" customWidth="1"/>
    <col min="15505" max="15505" width="3.1328125" style="1" customWidth="1"/>
    <col min="15506" max="15506" width="0.1328125" style="1" customWidth="1"/>
    <col min="15507" max="15507" width="34.265625" style="1" customWidth="1"/>
    <col min="15508" max="15508" width="8.3984375" style="1" customWidth="1"/>
    <col min="15509" max="15509" width="0.265625" style="1" customWidth="1"/>
    <col min="15510" max="15510" width="3" style="1" customWidth="1"/>
    <col min="15511" max="15511" width="10.59765625" style="1" customWidth="1"/>
    <col min="15512" max="15512" width="9.1328125" style="1"/>
    <col min="15513" max="15513" width="11.86328125" style="1" customWidth="1"/>
    <col min="15514" max="15514" width="12.1328125" style="1" customWidth="1"/>
    <col min="15515" max="15515" width="10.59765625" style="1" customWidth="1"/>
    <col min="15516" max="15516" width="9.59765625" style="1" bestFit="1" customWidth="1"/>
    <col min="15517" max="15517" width="11.73046875" style="1" bestFit="1" customWidth="1"/>
    <col min="15518" max="15518" width="10.1328125" style="1" bestFit="1" customWidth="1"/>
    <col min="15519" max="15519" width="12.1328125" style="1" bestFit="1" customWidth="1"/>
    <col min="15520" max="15520" width="9.1328125" style="1"/>
    <col min="15521" max="15521" width="9.59765625" style="1" bestFit="1" customWidth="1"/>
    <col min="15522" max="15522" width="14.3984375" style="1" customWidth="1"/>
    <col min="15523" max="15523" width="2.265625" style="1" customWidth="1"/>
    <col min="15524" max="15524" width="10.1328125" style="1" bestFit="1" customWidth="1"/>
    <col min="15525" max="15616" width="9.1328125" style="1"/>
    <col min="15617" max="15617" width="2.59765625" style="1" customWidth="1"/>
    <col min="15618" max="15618" width="3.1328125" style="1" customWidth="1"/>
    <col min="15619" max="15619" width="34.265625" style="1" customWidth="1"/>
    <col min="15620" max="15620" width="8.3984375" style="1" customWidth="1"/>
    <col min="15621" max="15621" width="10.59765625" style="1" customWidth="1"/>
    <col min="15622" max="15622" width="9.265625" style="1" bestFit="1" customWidth="1"/>
    <col min="15623" max="15623" width="11.86328125" style="1" customWidth="1"/>
    <col min="15624" max="15624" width="12.1328125" style="1" customWidth="1"/>
    <col min="15625" max="15625" width="10.59765625" style="1" customWidth="1"/>
    <col min="15626" max="15626" width="9.73046875" style="1" bestFit="1" customWidth="1"/>
    <col min="15627" max="15627" width="11.86328125" style="1" bestFit="1" customWidth="1"/>
    <col min="15628" max="15628" width="12.265625" style="1" bestFit="1" customWidth="1"/>
    <col min="15629" max="15629" width="9.265625" style="1" bestFit="1" customWidth="1"/>
    <col min="15630" max="15630" width="11.3984375" style="1" bestFit="1" customWidth="1"/>
    <col min="15631" max="15631" width="11.3984375" style="1" customWidth="1"/>
    <col min="15632" max="15632" width="10.73046875" style="1" customWidth="1"/>
    <col min="15633" max="15633" width="10.1328125" style="1" customWidth="1"/>
    <col min="15634" max="15634" width="6.73046875" style="1" bestFit="1" customWidth="1"/>
    <col min="15635" max="15759" width="9.1328125" style="1"/>
    <col min="15760" max="15760" width="9.86328125" style="1" customWidth="1"/>
    <col min="15761" max="15761" width="3.1328125" style="1" customWidth="1"/>
    <col min="15762" max="15762" width="0.1328125" style="1" customWidth="1"/>
    <col min="15763" max="15763" width="34.265625" style="1" customWidth="1"/>
    <col min="15764" max="15764" width="8.3984375" style="1" customWidth="1"/>
    <col min="15765" max="15765" width="0.265625" style="1" customWidth="1"/>
    <col min="15766" max="15766" width="3" style="1" customWidth="1"/>
    <col min="15767" max="15767" width="10.59765625" style="1" customWidth="1"/>
    <col min="15768" max="15768" width="9.1328125" style="1"/>
    <col min="15769" max="15769" width="11.86328125" style="1" customWidth="1"/>
    <col min="15770" max="15770" width="12.1328125" style="1" customWidth="1"/>
    <col min="15771" max="15771" width="10.59765625" style="1" customWidth="1"/>
    <col min="15772" max="15772" width="9.59765625" style="1" bestFit="1" customWidth="1"/>
    <col min="15773" max="15773" width="11.73046875" style="1" bestFit="1" customWidth="1"/>
    <col min="15774" max="15774" width="10.1328125" style="1" bestFit="1" customWidth="1"/>
    <col min="15775" max="15775" width="12.1328125" style="1" bestFit="1" customWidth="1"/>
    <col min="15776" max="15776" width="9.1328125" style="1"/>
    <col min="15777" max="15777" width="9.59765625" style="1" bestFit="1" customWidth="1"/>
    <col min="15778" max="15778" width="14.3984375" style="1" customWidth="1"/>
    <col min="15779" max="15779" width="2.265625" style="1" customWidth="1"/>
    <col min="15780" max="15780" width="10.1328125" style="1" bestFit="1" customWidth="1"/>
    <col min="15781" max="15872" width="9.1328125" style="1"/>
    <col min="15873" max="15873" width="2.59765625" style="1" customWidth="1"/>
    <col min="15874" max="15874" width="3.1328125" style="1" customWidth="1"/>
    <col min="15875" max="15875" width="34.265625" style="1" customWidth="1"/>
    <col min="15876" max="15876" width="8.3984375" style="1" customWidth="1"/>
    <col min="15877" max="15877" width="10.59765625" style="1" customWidth="1"/>
    <col min="15878" max="15878" width="9.265625" style="1" bestFit="1" customWidth="1"/>
    <col min="15879" max="15879" width="11.86328125" style="1" customWidth="1"/>
    <col min="15880" max="15880" width="12.1328125" style="1" customWidth="1"/>
    <col min="15881" max="15881" width="10.59765625" style="1" customWidth="1"/>
    <col min="15882" max="15882" width="9.73046875" style="1" bestFit="1" customWidth="1"/>
    <col min="15883" max="15883" width="11.86328125" style="1" bestFit="1" customWidth="1"/>
    <col min="15884" max="15884" width="12.265625" style="1" bestFit="1" customWidth="1"/>
    <col min="15885" max="15885" width="9.265625" style="1" bestFit="1" customWidth="1"/>
    <col min="15886" max="15886" width="11.3984375" style="1" bestFit="1" customWidth="1"/>
    <col min="15887" max="15887" width="11.3984375" style="1" customWidth="1"/>
    <col min="15888" max="15888" width="10.73046875" style="1" customWidth="1"/>
    <col min="15889" max="15889" width="10.1328125" style="1" customWidth="1"/>
    <col min="15890" max="15890" width="6.73046875" style="1" bestFit="1" customWidth="1"/>
    <col min="15891" max="16015" width="9.1328125" style="1"/>
    <col min="16016" max="16016" width="9.86328125" style="1" customWidth="1"/>
    <col min="16017" max="16017" width="3.1328125" style="1" customWidth="1"/>
    <col min="16018" max="16018" width="0.1328125" style="1" customWidth="1"/>
    <col min="16019" max="16019" width="34.265625" style="1" customWidth="1"/>
    <col min="16020" max="16020" width="8.3984375" style="1" customWidth="1"/>
    <col min="16021" max="16021" width="0.265625" style="1" customWidth="1"/>
    <col min="16022" max="16022" width="3" style="1" customWidth="1"/>
    <col min="16023" max="16023" width="10.59765625" style="1" customWidth="1"/>
    <col min="16024" max="16024" width="9.1328125" style="1"/>
    <col min="16025" max="16025" width="11.86328125" style="1" customWidth="1"/>
    <col min="16026" max="16026" width="12.1328125" style="1" customWidth="1"/>
    <col min="16027" max="16027" width="10.59765625" style="1" customWidth="1"/>
    <col min="16028" max="16028" width="9.59765625" style="1" bestFit="1" customWidth="1"/>
    <col min="16029" max="16029" width="11.73046875" style="1" bestFit="1" customWidth="1"/>
    <col min="16030" max="16030" width="10.1328125" style="1" bestFit="1" customWidth="1"/>
    <col min="16031" max="16031" width="12.1328125" style="1" bestFit="1" customWidth="1"/>
    <col min="16032" max="16032" width="9.1328125" style="1"/>
    <col min="16033" max="16033" width="9.59765625" style="1" bestFit="1" customWidth="1"/>
    <col min="16034" max="16034" width="14.3984375" style="1" customWidth="1"/>
    <col min="16035" max="16035" width="2.265625" style="1" customWidth="1"/>
    <col min="16036" max="16036" width="10.1328125" style="1" bestFit="1" customWidth="1"/>
    <col min="16037" max="16128" width="9.1328125" style="1"/>
    <col min="16129" max="16129" width="2.59765625" style="1" customWidth="1"/>
    <col min="16130" max="16130" width="3.1328125" style="1" customWidth="1"/>
    <col min="16131" max="16131" width="34.265625" style="1" customWidth="1"/>
    <col min="16132" max="16132" width="8.3984375" style="1" customWidth="1"/>
    <col min="16133" max="16133" width="10.59765625" style="1" customWidth="1"/>
    <col min="16134" max="16134" width="9.265625" style="1" bestFit="1" customWidth="1"/>
    <col min="16135" max="16135" width="11.86328125" style="1" customWidth="1"/>
    <col min="16136" max="16136" width="12.1328125" style="1" customWidth="1"/>
    <col min="16137" max="16137" width="10.59765625" style="1" customWidth="1"/>
    <col min="16138" max="16138" width="9.73046875" style="1" bestFit="1" customWidth="1"/>
    <col min="16139" max="16139" width="11.86328125" style="1" bestFit="1" customWidth="1"/>
    <col min="16140" max="16140" width="12.265625" style="1" bestFit="1" customWidth="1"/>
    <col min="16141" max="16141" width="9.265625" style="1" bestFit="1" customWidth="1"/>
    <col min="16142" max="16142" width="11.3984375" style="1" bestFit="1" customWidth="1"/>
    <col min="16143" max="16143" width="11.3984375" style="1" customWidth="1"/>
    <col min="16144" max="16144" width="10.73046875" style="1" customWidth="1"/>
    <col min="16145" max="16145" width="10.1328125" style="1" customWidth="1"/>
    <col min="16146" max="16146" width="6.73046875" style="1" bestFit="1" customWidth="1"/>
    <col min="16147" max="16271" width="9.1328125" style="1"/>
    <col min="16272" max="16272" width="9.86328125" style="1" customWidth="1"/>
    <col min="16273" max="16273" width="3.1328125" style="1" customWidth="1"/>
    <col min="16274" max="16274" width="0.1328125" style="1" customWidth="1"/>
    <col min="16275" max="16275" width="34.265625" style="1" customWidth="1"/>
    <col min="16276" max="16276" width="8.3984375" style="1" customWidth="1"/>
    <col min="16277" max="16277" width="0.265625" style="1" customWidth="1"/>
    <col min="16278" max="16278" width="3" style="1" customWidth="1"/>
    <col min="16279" max="16279" width="10.59765625" style="1" customWidth="1"/>
    <col min="16280" max="16280" width="9.1328125" style="1"/>
    <col min="16281" max="16281" width="11.86328125" style="1" customWidth="1"/>
    <col min="16282" max="16282" width="12.1328125" style="1" customWidth="1"/>
    <col min="16283" max="16283" width="10.59765625" style="1" customWidth="1"/>
    <col min="16284" max="16284" width="9.59765625" style="1" bestFit="1" customWidth="1"/>
    <col min="16285" max="16285" width="11.73046875" style="1" bestFit="1" customWidth="1"/>
    <col min="16286" max="16286" width="10.1328125" style="1" bestFit="1" customWidth="1"/>
    <col min="16287" max="16287" width="12.1328125" style="1" bestFit="1" customWidth="1"/>
    <col min="16288" max="16288" width="9.1328125" style="1"/>
    <col min="16289" max="16289" width="9.59765625" style="1" bestFit="1" customWidth="1"/>
    <col min="16290" max="16290" width="14.3984375" style="1" customWidth="1"/>
    <col min="16291" max="16291" width="2.265625" style="1" customWidth="1"/>
    <col min="16292" max="16292" width="10.1328125" style="1" bestFit="1" customWidth="1"/>
    <col min="16293" max="16384" width="9.1328125" style="1"/>
  </cols>
  <sheetData>
    <row r="6" spans="2:18" x14ac:dyDescent="0.4">
      <c r="C6" s="2" t="s">
        <v>0</v>
      </c>
      <c r="D6" s="3"/>
    </row>
    <row r="7" spans="2:18" x14ac:dyDescent="0.4">
      <c r="C7" s="2" t="s">
        <v>1</v>
      </c>
      <c r="D7" s="3"/>
    </row>
    <row r="9" spans="2:18" ht="21" x14ac:dyDescent="0.4">
      <c r="B9" s="460" t="s">
        <v>77</v>
      </c>
      <c r="C9" s="453"/>
      <c r="E9" s="314"/>
      <c r="F9" s="453"/>
      <c r="G9" s="461" t="s">
        <v>3</v>
      </c>
    </row>
    <row r="10" spans="2:18" ht="12" customHeight="1" x14ac:dyDescent="0.55000000000000004">
      <c r="B10" s="499"/>
      <c r="C10" s="500"/>
      <c r="D10" s="500"/>
      <c r="E10" s="419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</row>
    <row r="11" spans="2:18" ht="21" customHeight="1" x14ac:dyDescent="0.4">
      <c r="B11" s="460" t="s">
        <v>78</v>
      </c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</row>
    <row r="12" spans="2:18" ht="21.75" customHeight="1" x14ac:dyDescent="0.4">
      <c r="B12" s="501"/>
      <c r="C12" s="502"/>
      <c r="D12" s="502"/>
      <c r="E12" s="462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</row>
    <row r="13" spans="2:18" x14ac:dyDescent="0.4">
      <c r="B13" s="2"/>
      <c r="C13" s="313"/>
      <c r="D13" s="313"/>
      <c r="E13" s="314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</row>
    <row r="14" spans="2:18" x14ac:dyDescent="0.4">
      <c r="B14" s="309"/>
      <c r="C14" s="313"/>
      <c r="D14" s="313"/>
      <c r="E14" s="314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5" spans="2:18" x14ac:dyDescent="0.4">
      <c r="B15" s="309"/>
      <c r="C15" s="313"/>
      <c r="D15" s="313"/>
      <c r="E15" s="314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2:18" ht="26.25" x14ac:dyDescent="0.4">
      <c r="B16" s="471"/>
      <c r="C16" s="471"/>
      <c r="D16" s="471"/>
      <c r="E16" s="63" t="s">
        <v>55</v>
      </c>
      <c r="F16" s="63" t="s">
        <v>56</v>
      </c>
      <c r="G16" s="63" t="s">
        <v>57</v>
      </c>
      <c r="H16" s="63" t="s">
        <v>58</v>
      </c>
      <c r="I16" s="63" t="s">
        <v>59</v>
      </c>
      <c r="J16" s="63" t="s">
        <v>60</v>
      </c>
      <c r="K16" s="63" t="s">
        <v>61</v>
      </c>
      <c r="L16" s="63" t="s">
        <v>62</v>
      </c>
      <c r="M16" s="63" t="s">
        <v>63</v>
      </c>
      <c r="N16" s="63" t="s">
        <v>64</v>
      </c>
      <c r="O16" s="63" t="s">
        <v>65</v>
      </c>
      <c r="P16" s="64" t="s">
        <v>66</v>
      </c>
      <c r="Q16" s="64" t="s">
        <v>67</v>
      </c>
      <c r="R16" s="103" t="s">
        <v>12</v>
      </c>
    </row>
    <row r="17" spans="2:18" x14ac:dyDescent="0.4">
      <c r="B17" s="77"/>
      <c r="C17" s="104"/>
      <c r="D17" s="68"/>
      <c r="E17" s="79"/>
      <c r="F17" s="80"/>
      <c r="G17" s="79"/>
      <c r="H17" s="71"/>
      <c r="I17" s="81"/>
      <c r="J17" s="82"/>
      <c r="K17" s="79"/>
      <c r="L17" s="79"/>
      <c r="M17" s="79"/>
      <c r="N17" s="83"/>
      <c r="O17" s="83"/>
      <c r="P17" s="105"/>
      <c r="Q17" s="105"/>
      <c r="R17" s="76"/>
    </row>
    <row r="18" spans="2:18" ht="15.75" x14ac:dyDescent="0.4">
      <c r="B18" s="106"/>
      <c r="C18" s="78" t="s">
        <v>79</v>
      </c>
      <c r="D18" s="68"/>
      <c r="E18" s="79"/>
      <c r="F18" s="80"/>
      <c r="G18" s="79"/>
      <c r="H18" s="71"/>
      <c r="I18" s="81"/>
      <c r="J18" s="82"/>
      <c r="K18" s="79"/>
      <c r="L18" s="79"/>
      <c r="M18" s="79"/>
      <c r="N18" s="83"/>
      <c r="O18" s="83"/>
      <c r="P18" s="105"/>
      <c r="Q18" s="105"/>
      <c r="R18" s="76"/>
    </row>
    <row r="19" spans="2:18" x14ac:dyDescent="0.4">
      <c r="B19" s="66"/>
      <c r="C19" s="84" t="s">
        <v>69</v>
      </c>
      <c r="D19" s="84"/>
      <c r="E19" s="85"/>
      <c r="F19" s="86"/>
      <c r="G19" s="85"/>
      <c r="H19" s="71"/>
      <c r="I19" s="87"/>
      <c r="J19" s="88"/>
      <c r="K19" s="85"/>
      <c r="L19" s="85"/>
      <c r="M19" s="85"/>
      <c r="N19" s="89"/>
      <c r="O19" s="89"/>
      <c r="P19" s="105"/>
      <c r="Q19" s="105"/>
      <c r="R19" s="76"/>
    </row>
    <row r="20" spans="2:18" x14ac:dyDescent="0.4">
      <c r="B20" s="66"/>
      <c r="C20" s="84" t="s">
        <v>80</v>
      </c>
      <c r="D20" s="84"/>
      <c r="E20" s="69"/>
      <c r="F20" s="70"/>
      <c r="G20" s="69"/>
      <c r="H20" s="71"/>
      <c r="I20" s="72"/>
      <c r="J20" s="73"/>
      <c r="K20" s="74"/>
      <c r="L20" s="74"/>
      <c r="M20" s="74"/>
      <c r="N20" s="75"/>
      <c r="O20" s="75"/>
      <c r="P20" s="105"/>
      <c r="Q20" s="105"/>
      <c r="R20" s="76"/>
    </row>
    <row r="21" spans="2:18" x14ac:dyDescent="0.4">
      <c r="B21" s="66"/>
      <c r="C21" s="84" t="s">
        <v>81</v>
      </c>
      <c r="D21" s="84"/>
      <c r="E21" s="90">
        <v>91</v>
      </c>
      <c r="F21" s="90">
        <v>574</v>
      </c>
      <c r="G21" s="90">
        <v>596</v>
      </c>
      <c r="H21" s="90">
        <v>5103</v>
      </c>
      <c r="I21" s="90">
        <v>2424</v>
      </c>
      <c r="J21" s="90">
        <v>3838</v>
      </c>
      <c r="K21" s="90">
        <v>154</v>
      </c>
      <c r="L21" s="90">
        <v>1363</v>
      </c>
      <c r="M21" s="90">
        <v>0</v>
      </c>
      <c r="N21" s="90">
        <v>3191</v>
      </c>
      <c r="O21" s="90">
        <v>0</v>
      </c>
      <c r="P21" s="107">
        <f>SUM(E21:O21)</f>
        <v>17334</v>
      </c>
      <c r="Q21" s="107">
        <v>16413</v>
      </c>
      <c r="R21" s="108">
        <f>P21/Q21-1</f>
        <v>5.6114055931274054E-2</v>
      </c>
    </row>
    <row r="22" spans="2:18" x14ac:dyDescent="0.4">
      <c r="B22" s="66"/>
      <c r="C22" s="84" t="s">
        <v>82</v>
      </c>
      <c r="D22" s="84"/>
      <c r="E22" s="90">
        <v>-9527.74</v>
      </c>
      <c r="F22" s="90">
        <v>1980894.2</v>
      </c>
      <c r="G22" s="90">
        <v>872936.93000000098</v>
      </c>
      <c r="H22" s="90">
        <v>8245003.669999999</v>
      </c>
      <c r="I22" s="90">
        <v>3662337.7139964513</v>
      </c>
      <c r="J22" s="90">
        <v>10478079</v>
      </c>
      <c r="K22" s="90">
        <v>693413.49999999988</v>
      </c>
      <c r="L22" s="90">
        <v>1458178.4569416286</v>
      </c>
      <c r="M22" s="90">
        <v>0</v>
      </c>
      <c r="N22" s="90">
        <v>5687661</v>
      </c>
      <c r="O22" s="90">
        <v>0</v>
      </c>
      <c r="P22" s="107">
        <f>SUM(E22:O22)</f>
        <v>33068976.730938077</v>
      </c>
      <c r="Q22" s="107">
        <v>27754281.564992938</v>
      </c>
      <c r="R22" s="108">
        <f>P22/Q22-1</f>
        <v>0.19149100125325091</v>
      </c>
    </row>
    <row r="23" spans="2:18" ht="14.25" x14ac:dyDescent="0.4">
      <c r="B23" s="66"/>
      <c r="C23" s="84" t="s">
        <v>83</v>
      </c>
      <c r="D23" s="84"/>
      <c r="E23" s="93"/>
      <c r="F23" s="93"/>
      <c r="G23" s="93"/>
      <c r="H23" s="93"/>
      <c r="I23" s="93"/>
      <c r="J23" s="93"/>
      <c r="K23" s="93"/>
      <c r="L23" s="109"/>
      <c r="M23" s="93"/>
      <c r="N23" s="93"/>
      <c r="O23" s="93"/>
      <c r="P23" s="105"/>
      <c r="Q23" s="105"/>
      <c r="R23" s="110"/>
    </row>
    <row r="24" spans="2:18" x14ac:dyDescent="0.4">
      <c r="B24" s="66"/>
      <c r="C24" s="84" t="s">
        <v>81</v>
      </c>
      <c r="D24" s="84"/>
      <c r="E24" s="90">
        <v>641</v>
      </c>
      <c r="F24" s="111">
        <v>335</v>
      </c>
      <c r="G24" s="90">
        <v>327</v>
      </c>
      <c r="H24" s="90">
        <v>2462</v>
      </c>
      <c r="I24" s="90">
        <v>954</v>
      </c>
      <c r="J24" s="90">
        <v>1154</v>
      </c>
      <c r="K24" s="90">
        <v>0</v>
      </c>
      <c r="L24" s="90">
        <v>973</v>
      </c>
      <c r="M24" s="90">
        <v>0</v>
      </c>
      <c r="N24" s="90">
        <v>393</v>
      </c>
      <c r="O24" s="90">
        <v>0</v>
      </c>
      <c r="P24" s="107">
        <f>SUM(E24:O24)</f>
        <v>7239</v>
      </c>
      <c r="Q24" s="107">
        <v>7374</v>
      </c>
      <c r="R24" s="108">
        <f>P24/Q24-1</f>
        <v>-1.8307567127746172E-2</v>
      </c>
    </row>
    <row r="25" spans="2:18" x14ac:dyDescent="0.4">
      <c r="B25" s="66"/>
      <c r="C25" s="84" t="s">
        <v>82</v>
      </c>
      <c r="D25" s="84"/>
      <c r="E25" s="90">
        <v>218224.25999999998</v>
      </c>
      <c r="F25" s="111">
        <v>1615333.5500000019</v>
      </c>
      <c r="G25" s="90">
        <v>202868</v>
      </c>
      <c r="H25" s="90">
        <v>1245774.4999999988</v>
      </c>
      <c r="I25" s="90">
        <v>626420.03600355331</v>
      </c>
      <c r="J25" s="90">
        <v>1159838</v>
      </c>
      <c r="K25" s="90">
        <v>0</v>
      </c>
      <c r="L25" s="90">
        <v>475080.53130398394</v>
      </c>
      <c r="M25" s="90">
        <v>0</v>
      </c>
      <c r="N25" s="90">
        <v>393230</v>
      </c>
      <c r="O25" s="90">
        <v>0</v>
      </c>
      <c r="P25" s="107">
        <f>SUM(E25:O25)</f>
        <v>5936768.8773075379</v>
      </c>
      <c r="Q25" s="107">
        <v>6031043.046871773</v>
      </c>
      <c r="R25" s="108">
        <f>P25/Q25-1</f>
        <v>-1.563148676465409E-2</v>
      </c>
    </row>
    <row r="26" spans="2:18" x14ac:dyDescent="0.4">
      <c r="B26" s="66"/>
      <c r="C26" s="84"/>
      <c r="D26" s="84"/>
      <c r="E26" s="112"/>
      <c r="F26" s="112"/>
      <c r="G26" s="99"/>
      <c r="H26" s="113"/>
      <c r="I26" s="72"/>
      <c r="J26" s="73"/>
      <c r="K26" s="74"/>
      <c r="L26" s="74"/>
      <c r="M26" s="74"/>
      <c r="N26" s="75"/>
      <c r="O26" s="75"/>
      <c r="P26" s="114"/>
      <c r="Q26" s="114"/>
      <c r="R26" s="110"/>
    </row>
    <row r="27" spans="2:18" x14ac:dyDescent="0.4">
      <c r="B27" s="66"/>
      <c r="C27" s="84" t="s">
        <v>84</v>
      </c>
      <c r="D27" s="84"/>
      <c r="E27" s="115">
        <v>208696.52</v>
      </c>
      <c r="F27" s="115">
        <v>3596227.7500000019</v>
      </c>
      <c r="G27" s="115">
        <v>1075804.9300000011</v>
      </c>
      <c r="H27" s="115">
        <v>9490778.1699999981</v>
      </c>
      <c r="I27" s="115">
        <v>4288757.7500000047</v>
      </c>
      <c r="J27" s="115">
        <v>11637917</v>
      </c>
      <c r="K27" s="115">
        <v>693413.49999999988</v>
      </c>
      <c r="L27" s="115">
        <v>1933258.9882456125</v>
      </c>
      <c r="M27" s="115">
        <v>0</v>
      </c>
      <c r="N27" s="115">
        <v>6080891</v>
      </c>
      <c r="O27" s="115">
        <v>0</v>
      </c>
      <c r="P27" s="107">
        <f>SUM(E27:O27)</f>
        <v>39005745.608245619</v>
      </c>
      <c r="Q27" s="107">
        <v>33785324.611864708</v>
      </c>
      <c r="R27" s="108">
        <f>P27/Q27-1</f>
        <v>0.15451741418366027</v>
      </c>
    </row>
    <row r="28" spans="2:18" x14ac:dyDescent="0.4">
      <c r="B28" s="66"/>
      <c r="C28" s="84"/>
      <c r="D28" s="84"/>
      <c r="E28" s="69"/>
      <c r="F28" s="69"/>
      <c r="G28" s="116"/>
      <c r="H28" s="116"/>
      <c r="I28" s="116"/>
      <c r="J28" s="116"/>
      <c r="K28" s="116"/>
      <c r="L28" s="116"/>
      <c r="M28" s="116"/>
      <c r="N28" s="116"/>
      <c r="O28" s="116"/>
      <c r="P28" s="117"/>
      <c r="Q28" s="117"/>
      <c r="R28" s="118"/>
    </row>
    <row r="29" spans="2:18" x14ac:dyDescent="0.4">
      <c r="B29" s="66"/>
      <c r="C29" s="84" t="s">
        <v>85</v>
      </c>
      <c r="D29" s="84"/>
      <c r="E29" s="93"/>
      <c r="F29" s="119"/>
      <c r="G29" s="120"/>
      <c r="H29" s="121"/>
      <c r="I29" s="122"/>
      <c r="J29" s="123"/>
      <c r="K29" s="112"/>
      <c r="L29" s="112"/>
      <c r="M29" s="112"/>
      <c r="N29" s="124"/>
      <c r="O29" s="124"/>
      <c r="P29" s="105"/>
      <c r="Q29" s="105"/>
      <c r="R29" s="110"/>
    </row>
    <row r="30" spans="2:18" x14ac:dyDescent="0.4">
      <c r="B30" s="66"/>
      <c r="C30" s="125" t="s">
        <v>86</v>
      </c>
      <c r="D30" s="84"/>
      <c r="E30" s="90">
        <v>0</v>
      </c>
      <c r="F30" s="90">
        <v>0</v>
      </c>
      <c r="G30" s="90">
        <v>0</v>
      </c>
      <c r="H30" s="90">
        <v>28</v>
      </c>
      <c r="I30" s="90">
        <v>43</v>
      </c>
      <c r="J30" s="90">
        <v>99</v>
      </c>
      <c r="K30" s="90">
        <v>91</v>
      </c>
      <c r="L30" s="90">
        <v>19</v>
      </c>
      <c r="M30" s="90">
        <v>0</v>
      </c>
      <c r="N30" s="90">
        <v>196</v>
      </c>
      <c r="O30" s="90">
        <v>134</v>
      </c>
      <c r="P30" s="107">
        <f>SUM(E30:O30)</f>
        <v>610</v>
      </c>
      <c r="Q30" s="107">
        <v>589</v>
      </c>
      <c r="R30" s="108">
        <f>P30/Q30-1</f>
        <v>3.5653650254668934E-2</v>
      </c>
    </row>
    <row r="31" spans="2:18" ht="12.75" customHeight="1" x14ac:dyDescent="0.4">
      <c r="B31" s="66"/>
      <c r="C31" s="503" t="s">
        <v>87</v>
      </c>
      <c r="D31" s="84"/>
      <c r="E31" s="90">
        <v>0</v>
      </c>
      <c r="F31" s="90">
        <v>274125.6599999998</v>
      </c>
      <c r="G31" s="90">
        <v>805513.72</v>
      </c>
      <c r="H31" s="90">
        <v>4052629.2</v>
      </c>
      <c r="I31" s="90">
        <v>2155027.4500000002</v>
      </c>
      <c r="J31" s="90">
        <v>5435453</v>
      </c>
      <c r="K31" s="90">
        <v>444741.4</v>
      </c>
      <c r="L31" s="90">
        <v>690369.75</v>
      </c>
      <c r="M31" s="90">
        <v>0</v>
      </c>
      <c r="N31" s="90">
        <v>5797931</v>
      </c>
      <c r="O31" s="90">
        <v>4433000</v>
      </c>
      <c r="P31" s="107">
        <f>SUM(E31:O31)</f>
        <v>24088791.18</v>
      </c>
      <c r="Q31" s="107">
        <v>22765675.43</v>
      </c>
      <c r="R31" s="108">
        <f>P31/Q31-1</f>
        <v>5.8118888414636416E-2</v>
      </c>
    </row>
    <row r="32" spans="2:18" s="101" customFormat="1" x14ac:dyDescent="0.4">
      <c r="B32" s="66"/>
      <c r="C32" s="504"/>
      <c r="D32" s="84"/>
      <c r="E32" s="116"/>
      <c r="F32" s="70"/>
      <c r="G32" s="99"/>
      <c r="H32" s="121"/>
      <c r="I32" s="72"/>
      <c r="J32" s="73"/>
      <c r="K32" s="74"/>
      <c r="L32" s="74"/>
      <c r="M32" s="74"/>
      <c r="N32" s="75"/>
      <c r="O32" s="75"/>
      <c r="P32" s="114"/>
      <c r="Q32" s="114"/>
      <c r="R32" s="110"/>
    </row>
    <row r="33" spans="2:18" x14ac:dyDescent="0.4">
      <c r="B33" s="66"/>
      <c r="C33" s="84" t="s">
        <v>84</v>
      </c>
      <c r="D33" s="68"/>
      <c r="E33" s="126">
        <f>E31+E27</f>
        <v>208696.52</v>
      </c>
      <c r="F33" s="126">
        <f t="shared" ref="F33:M33" si="0">F31+F27</f>
        <v>3870353.4100000015</v>
      </c>
      <c r="G33" s="126">
        <f>G31+G27</f>
        <v>1881318.6500000011</v>
      </c>
      <c r="H33" s="126">
        <f t="shared" si="0"/>
        <v>13543407.369999997</v>
      </c>
      <c r="I33" s="126">
        <f t="shared" si="0"/>
        <v>6443785.2000000048</v>
      </c>
      <c r="J33" s="126">
        <f t="shared" si="0"/>
        <v>17073370</v>
      </c>
      <c r="K33" s="126">
        <f t="shared" si="0"/>
        <v>1138154.8999999999</v>
      </c>
      <c r="L33" s="126">
        <f t="shared" si="0"/>
        <v>2623628.7382456125</v>
      </c>
      <c r="M33" s="126">
        <f t="shared" si="0"/>
        <v>0</v>
      </c>
      <c r="N33" s="126">
        <f>N31+N27</f>
        <v>11878822</v>
      </c>
      <c r="O33" s="126">
        <f>O31+O27</f>
        <v>4433000</v>
      </c>
      <c r="P33" s="107">
        <f>SUM(E33:O33)</f>
        <v>63094536.788245618</v>
      </c>
      <c r="Q33" s="107">
        <v>56551000.041864716</v>
      </c>
      <c r="R33" s="108">
        <f>P33/Q33-1</f>
        <v>0.11571036306231042</v>
      </c>
    </row>
    <row r="34" spans="2:18" x14ac:dyDescent="0.4">
      <c r="B34" s="66"/>
      <c r="C34" s="84"/>
      <c r="D34" s="84"/>
      <c r="E34" s="127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71"/>
      <c r="Q34" s="71"/>
      <c r="R34" s="76"/>
    </row>
    <row r="35" spans="2:18" x14ac:dyDescent="0.4">
      <c r="B35" s="66"/>
      <c r="C35" s="128"/>
      <c r="D35" s="68"/>
      <c r="E35" s="129"/>
      <c r="F35" s="86"/>
      <c r="G35" s="130"/>
      <c r="H35" s="71"/>
      <c r="I35" s="87"/>
      <c r="J35" s="88"/>
      <c r="K35" s="71"/>
      <c r="L35" s="85"/>
      <c r="M35" s="85"/>
      <c r="N35" s="89"/>
      <c r="O35" s="89"/>
      <c r="P35" s="71"/>
      <c r="Q35" s="71"/>
      <c r="R35" s="76"/>
    </row>
    <row r="36" spans="2:18" x14ac:dyDescent="0.4">
      <c r="B36" s="66"/>
      <c r="C36" s="128"/>
      <c r="D36" s="68"/>
      <c r="E36" s="129"/>
      <c r="F36" s="86"/>
      <c r="G36" s="130"/>
      <c r="H36" s="71"/>
      <c r="I36" s="87"/>
      <c r="J36" s="88"/>
      <c r="K36" s="71"/>
      <c r="L36" s="85"/>
      <c r="M36" s="85"/>
      <c r="N36" s="89"/>
      <c r="O36" s="89"/>
      <c r="P36" s="100"/>
      <c r="Q36" s="100"/>
      <c r="R36" s="76"/>
    </row>
    <row r="37" spans="2:18" ht="15.75" x14ac:dyDescent="0.4">
      <c r="B37" s="106"/>
      <c r="C37" s="78"/>
      <c r="D37" s="68"/>
      <c r="E37" s="116"/>
      <c r="F37" s="70"/>
      <c r="G37" s="99"/>
      <c r="H37" s="71"/>
      <c r="I37" s="72"/>
      <c r="J37" s="73"/>
      <c r="K37" s="71"/>
      <c r="L37" s="74"/>
      <c r="M37" s="74"/>
      <c r="N37" s="75"/>
      <c r="O37" s="75"/>
      <c r="P37" s="100"/>
      <c r="Q37" s="100"/>
      <c r="R37" s="76"/>
    </row>
    <row r="38" spans="2:18" x14ac:dyDescent="0.4">
      <c r="B38" s="106"/>
      <c r="C38" s="67"/>
      <c r="D38" s="68"/>
      <c r="E38" s="131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</row>
    <row r="39" spans="2:18" x14ac:dyDescent="0.4">
      <c r="B39" s="132"/>
      <c r="C39" s="132"/>
      <c r="D39" s="132"/>
      <c r="E39" s="132"/>
    </row>
    <row r="40" spans="2:18" ht="14.25" x14ac:dyDescent="0.45">
      <c r="B40" s="458"/>
      <c r="C40" s="419"/>
      <c r="D40" s="439"/>
      <c r="E40" s="439"/>
      <c r="F40" s="439"/>
      <c r="G40" s="439"/>
      <c r="H40" s="425"/>
      <c r="I40" s="3"/>
      <c r="J40" s="101"/>
      <c r="K40" s="101"/>
    </row>
    <row r="41" spans="2:18" ht="14.25" x14ac:dyDescent="0.45">
      <c r="B41" s="102"/>
      <c r="C41" s="60"/>
      <c r="D41" s="60"/>
      <c r="E41" s="60"/>
      <c r="F41" s="60"/>
      <c r="G41" s="60"/>
      <c r="H41" s="425"/>
      <c r="I41" s="101"/>
      <c r="J41" s="101"/>
      <c r="K41" s="101"/>
    </row>
    <row r="42" spans="2:18" ht="14.25" x14ac:dyDescent="0.45">
      <c r="B42" s="101"/>
      <c r="C42" s="440"/>
      <c r="D42" s="440"/>
      <c r="E42" s="440"/>
      <c r="F42" s="440"/>
      <c r="G42" s="440"/>
      <c r="H42" s="425"/>
      <c r="I42" s="101"/>
      <c r="J42" s="101"/>
      <c r="K42" s="101"/>
    </row>
    <row r="43" spans="2:18" s="101" customFormat="1" x14ac:dyDescent="0.4"/>
    <row r="44" spans="2:18" s="101" customFormat="1" ht="14.25" x14ac:dyDescent="0.45">
      <c r="G44" s="463"/>
      <c r="H44" s="463"/>
      <c r="I44" s="463"/>
      <c r="J44" s="440"/>
    </row>
    <row r="45" spans="2:18" s="101" customFormat="1" x14ac:dyDescent="0.4">
      <c r="G45" s="464"/>
      <c r="H45" s="464"/>
      <c r="I45" s="464"/>
    </row>
    <row r="46" spans="2:18" s="101" customFormat="1" x14ac:dyDescent="0.4">
      <c r="G46" s="464"/>
      <c r="H46" s="464"/>
      <c r="I46" s="464"/>
    </row>
    <row r="47" spans="2:18" s="101" customFormat="1" x14ac:dyDescent="0.4">
      <c r="G47" s="464"/>
      <c r="H47" s="464"/>
      <c r="I47" s="464"/>
    </row>
    <row r="48" spans="2:18" s="101" customFormat="1" x14ac:dyDescent="0.4">
      <c r="G48" s="464"/>
      <c r="H48" s="464"/>
      <c r="I48" s="464"/>
      <c r="K48" s="464"/>
    </row>
    <row r="49" spans="7:9" s="101" customFormat="1" x14ac:dyDescent="0.4">
      <c r="G49" s="464"/>
      <c r="H49" s="464"/>
      <c r="I49" s="464"/>
    </row>
    <row r="50" spans="7:9" s="101" customFormat="1" x14ac:dyDescent="0.4">
      <c r="G50" s="464"/>
      <c r="H50" s="464"/>
      <c r="I50" s="464"/>
    </row>
    <row r="51" spans="7:9" s="101" customFormat="1" x14ac:dyDescent="0.4">
      <c r="G51" s="464"/>
      <c r="H51" s="464"/>
      <c r="I51" s="464"/>
    </row>
    <row r="52" spans="7:9" s="101" customFormat="1" x14ac:dyDescent="0.4">
      <c r="G52" s="464"/>
      <c r="H52" s="464"/>
      <c r="I52" s="464"/>
    </row>
    <row r="53" spans="7:9" s="101" customFormat="1" x14ac:dyDescent="0.4">
      <c r="G53" s="464"/>
      <c r="H53" s="464"/>
      <c r="I53" s="464"/>
    </row>
    <row r="54" spans="7:9" s="101" customFormat="1" x14ac:dyDescent="0.4"/>
    <row r="55" spans="7:9" s="101" customFormat="1" x14ac:dyDescent="0.4"/>
    <row r="56" spans="7:9" s="101" customFormat="1" x14ac:dyDescent="0.4"/>
    <row r="57" spans="7:9" s="101" customFormat="1" x14ac:dyDescent="0.4"/>
    <row r="58" spans="7:9" s="101" customFormat="1" x14ac:dyDescent="0.4"/>
    <row r="59" spans="7:9" s="101" customFormat="1" x14ac:dyDescent="0.4"/>
    <row r="60" spans="7:9" s="101" customFormat="1" x14ac:dyDescent="0.4"/>
    <row r="61" spans="7:9" s="101" customFormat="1" x14ac:dyDescent="0.4"/>
    <row r="62" spans="7:9" s="101" customFormat="1" x14ac:dyDescent="0.4"/>
    <row r="63" spans="7:9" s="101" customFormat="1" x14ac:dyDescent="0.4"/>
    <row r="64" spans="7:9" s="101" customFormat="1" x14ac:dyDescent="0.4"/>
    <row r="65" s="101" customFormat="1" x14ac:dyDescent="0.4"/>
    <row r="66" s="101" customFormat="1" x14ac:dyDescent="0.4"/>
    <row r="67" s="101" customFormat="1" x14ac:dyDescent="0.4"/>
    <row r="68" s="101" customFormat="1" x14ac:dyDescent="0.4"/>
    <row r="69" s="101" customFormat="1" x14ac:dyDescent="0.4"/>
    <row r="70" s="101" customFormat="1" x14ac:dyDescent="0.4"/>
    <row r="71" s="101" customFormat="1" x14ac:dyDescent="0.4"/>
    <row r="72" s="101" customFormat="1" x14ac:dyDescent="0.4"/>
    <row r="73" s="101" customFormat="1" x14ac:dyDescent="0.4"/>
    <row r="74" s="101" customFormat="1" x14ac:dyDescent="0.4"/>
    <row r="75" s="101" customFormat="1" x14ac:dyDescent="0.4"/>
    <row r="76" s="101" customFormat="1" x14ac:dyDescent="0.4"/>
    <row r="77" s="101" customFormat="1" x14ac:dyDescent="0.4"/>
    <row r="78" s="101" customFormat="1" x14ac:dyDescent="0.4"/>
    <row r="79" s="101" customFormat="1" x14ac:dyDescent="0.4"/>
    <row r="80" s="101" customFormat="1" x14ac:dyDescent="0.4"/>
    <row r="81" s="101" customFormat="1" x14ac:dyDescent="0.4"/>
    <row r="82" s="101" customFormat="1" x14ac:dyDescent="0.4"/>
    <row r="83" s="101" customFormat="1" x14ac:dyDescent="0.4"/>
    <row r="84" s="101" customFormat="1" x14ac:dyDescent="0.4"/>
    <row r="85" s="101" customFormat="1" x14ac:dyDescent="0.4"/>
    <row r="86" s="101" customFormat="1" x14ac:dyDescent="0.4"/>
    <row r="87" s="101" customFormat="1" x14ac:dyDescent="0.4"/>
    <row r="88" s="101" customFormat="1" x14ac:dyDescent="0.4"/>
    <row r="89" s="101" customFormat="1" x14ac:dyDescent="0.4"/>
    <row r="90" s="101" customFormat="1" x14ac:dyDescent="0.4"/>
    <row r="91" s="101" customFormat="1" x14ac:dyDescent="0.4"/>
    <row r="92" s="101" customFormat="1" x14ac:dyDescent="0.4"/>
    <row r="93" s="101" customFormat="1" x14ac:dyDescent="0.4"/>
    <row r="94" s="101" customFormat="1" x14ac:dyDescent="0.4"/>
    <row r="95" s="101" customFormat="1" x14ac:dyDescent="0.4"/>
    <row r="96" s="101" customFormat="1" x14ac:dyDescent="0.4"/>
    <row r="97" s="101" customFormat="1" x14ac:dyDescent="0.4"/>
    <row r="98" s="101" customFormat="1" x14ac:dyDescent="0.4"/>
    <row r="99" s="101" customFormat="1" x14ac:dyDescent="0.4"/>
    <row r="100" s="101" customFormat="1" x14ac:dyDescent="0.4"/>
    <row r="101" s="101" customFormat="1" x14ac:dyDescent="0.4"/>
    <row r="102" s="101" customFormat="1" x14ac:dyDescent="0.4"/>
    <row r="103" s="101" customFormat="1" x14ac:dyDescent="0.4"/>
    <row r="104" s="101" customFormat="1" x14ac:dyDescent="0.4"/>
    <row r="105" s="101" customFormat="1" x14ac:dyDescent="0.4"/>
    <row r="106" s="101" customFormat="1" x14ac:dyDescent="0.4"/>
    <row r="107" s="101" customFormat="1" x14ac:dyDescent="0.4"/>
    <row r="108" s="101" customFormat="1" x14ac:dyDescent="0.4"/>
    <row r="109" s="101" customFormat="1" x14ac:dyDescent="0.4"/>
    <row r="110" s="101" customFormat="1" x14ac:dyDescent="0.4"/>
    <row r="111" s="101" customFormat="1" x14ac:dyDescent="0.4"/>
    <row r="112" s="101" customFormat="1" x14ac:dyDescent="0.4"/>
    <row r="113" s="101" customFormat="1" x14ac:dyDescent="0.4"/>
    <row r="114" s="101" customFormat="1" x14ac:dyDescent="0.4"/>
    <row r="115" s="101" customFormat="1" x14ac:dyDescent="0.4"/>
    <row r="116" s="101" customFormat="1" x14ac:dyDescent="0.4"/>
    <row r="117" s="101" customFormat="1" x14ac:dyDescent="0.4"/>
    <row r="118" s="101" customFormat="1" x14ac:dyDescent="0.4"/>
    <row r="119" s="101" customFormat="1" x14ac:dyDescent="0.4"/>
    <row r="120" s="101" customFormat="1" x14ac:dyDescent="0.4"/>
    <row r="121" s="101" customFormat="1" x14ac:dyDescent="0.4"/>
    <row r="122" s="101" customFormat="1" x14ac:dyDescent="0.4"/>
    <row r="123" s="101" customFormat="1" x14ac:dyDescent="0.4"/>
    <row r="124" s="101" customFormat="1" x14ac:dyDescent="0.4"/>
    <row r="125" s="101" customFormat="1" x14ac:dyDescent="0.4"/>
    <row r="126" s="101" customFormat="1" x14ac:dyDescent="0.4"/>
    <row r="127" s="101" customFormat="1" x14ac:dyDescent="0.4"/>
    <row r="128" s="101" customFormat="1" x14ac:dyDescent="0.4"/>
    <row r="129" s="101" customFormat="1" x14ac:dyDescent="0.4"/>
    <row r="130" s="101" customFormat="1" x14ac:dyDescent="0.4"/>
  </sheetData>
  <mergeCells count="4">
    <mergeCell ref="B10:D10"/>
    <mergeCell ref="B12:D12"/>
    <mergeCell ref="B16:D16"/>
    <mergeCell ref="C31:C32"/>
  </mergeCells>
  <pageMargins left="0.15748031496062992" right="0.15748031496062992" top="0.35433070866141736" bottom="0.74803149606299213" header="0.15748031496062992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NL Premiums</vt:lpstr>
      <vt:lpstr>NL Claim Ratios</vt:lpstr>
      <vt:lpstr>NL Expense Ratios</vt:lpstr>
      <vt:lpstr>Technical Accounts</vt:lpstr>
      <vt:lpstr>Frequencies</vt:lpstr>
      <vt:lpstr>Life Premiums</vt:lpstr>
      <vt:lpstr>Life Premiums incl A&amp;H</vt:lpstr>
      <vt:lpstr>Life Claims </vt:lpstr>
      <vt:lpstr>Life New Business</vt:lpstr>
      <vt:lpstr>Life In Force Business</vt:lpstr>
      <vt:lpstr>L Technical Account</vt:lpstr>
      <vt:lpstr>Frequencies!Print_Area</vt:lpstr>
      <vt:lpstr>'L Technical Account'!Print_Area</vt:lpstr>
      <vt:lpstr>'Life Claims '!Print_Area</vt:lpstr>
      <vt:lpstr>'Life In Force Business'!Print_Area</vt:lpstr>
      <vt:lpstr>'Life New Business'!Print_Area</vt:lpstr>
      <vt:lpstr>'Life Premiums'!Print_Area</vt:lpstr>
      <vt:lpstr>'Life Premiums incl A&amp;H'!Print_Area</vt:lpstr>
      <vt:lpstr>'NL Claim Ratios'!Print_Area</vt:lpstr>
      <vt:lpstr>'NL Expense Ratios'!Print_Area</vt:lpstr>
      <vt:lpstr>'NL Premiums'!Print_Area</vt:lpstr>
      <vt:lpstr>'Technical Accounts'!Print_Area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Yiannis Pampakas</dc:creator>
  <cp:lastModifiedBy>Yiannis Pampakas</cp:lastModifiedBy>
  <cp:lastPrinted>2018-03-21T09:20:28Z</cp:lastPrinted>
  <dcterms:created xsi:type="dcterms:W3CDTF">2018-03-21T09:03:16Z</dcterms:created>
  <dcterms:modified xsi:type="dcterms:W3CDTF">2018-03-30T10:43:59Z</dcterms:modified>
</cp:coreProperties>
</file>