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\XLS\DATABASE\Database_Versions\Database\Figures 2014\Historical database - for approval\"/>
    </mc:Choice>
  </mc:AlternateContent>
  <bookViews>
    <workbookView xWindow="14445" yWindow="120" windowWidth="14400" windowHeight="12615" firstSheet="1" activeTab="5"/>
  </bookViews>
  <sheets>
    <sheet name="B.Non-Life_DATA" sheetId="16" state="veryHidden" r:id="rId1"/>
    <sheet name="Technical Account_Non-Life" sheetId="3" r:id="rId2"/>
    <sheet name="A.Life_DATA" sheetId="17" state="veryHidden" r:id="rId3"/>
    <sheet name="Life_samples" sheetId="20" state="veryHidden" r:id="rId4"/>
    <sheet name="Non_life samples" sheetId="21" state="veryHidden" r:id="rId5"/>
    <sheet name="Technical Account_Life" sheetId="4" r:id="rId6"/>
    <sheet name="Notes and comments" sheetId="19" r:id="rId7"/>
    <sheet name="ECO" sheetId="18" state="veryHidden" r:id="rId8"/>
  </sheets>
  <calcPr calcId="152511"/>
</workbook>
</file>

<file path=xl/calcChain.xml><?xml version="1.0" encoding="utf-8"?>
<calcChain xmlns="http://schemas.openxmlformats.org/spreadsheetml/2006/main">
  <c r="F41" i="4" l="1"/>
  <c r="O392" i="4" l="1"/>
  <c r="O353" i="4"/>
  <c r="O314" i="4"/>
  <c r="O275" i="4"/>
  <c r="O236" i="4"/>
  <c r="F197" i="4"/>
  <c r="G197" i="4"/>
  <c r="H197" i="4"/>
  <c r="I197" i="4"/>
  <c r="J197" i="4"/>
  <c r="K197" i="4"/>
  <c r="L197" i="4"/>
  <c r="M197" i="4"/>
  <c r="N197" i="4"/>
  <c r="O197" i="4"/>
  <c r="G158" i="4"/>
  <c r="H158" i="4"/>
  <c r="I158" i="4"/>
  <c r="J158" i="4"/>
  <c r="K158" i="4"/>
  <c r="L158" i="4"/>
  <c r="M158" i="4"/>
  <c r="N158" i="4"/>
  <c r="O158" i="4"/>
  <c r="F158" i="4"/>
  <c r="F119" i="4"/>
  <c r="F314" i="3"/>
  <c r="F236" i="3"/>
  <c r="F197" i="3"/>
  <c r="F158" i="3"/>
  <c r="F119" i="3"/>
  <c r="G392" i="4" l="1"/>
  <c r="H392" i="4"/>
  <c r="I392" i="4"/>
  <c r="J392" i="4"/>
  <c r="K392" i="4"/>
  <c r="L392" i="4"/>
  <c r="M392" i="4"/>
  <c r="N392" i="4"/>
  <c r="F392" i="4"/>
  <c r="G353" i="4"/>
  <c r="H353" i="4"/>
  <c r="I353" i="4"/>
  <c r="J353" i="4"/>
  <c r="K353" i="4"/>
  <c r="L353" i="4"/>
  <c r="M353" i="4"/>
  <c r="N353" i="4"/>
  <c r="F353" i="4"/>
  <c r="G314" i="4"/>
  <c r="H314" i="4"/>
  <c r="I314" i="4"/>
  <c r="J314" i="4"/>
  <c r="K314" i="4"/>
  <c r="L314" i="4"/>
  <c r="M314" i="4"/>
  <c r="N314" i="4"/>
  <c r="F314" i="4"/>
  <c r="G275" i="4"/>
  <c r="H275" i="4"/>
  <c r="I275" i="4"/>
  <c r="J275" i="4"/>
  <c r="K275" i="4"/>
  <c r="L275" i="4"/>
  <c r="M275" i="4"/>
  <c r="N275" i="4"/>
  <c r="F275" i="4"/>
  <c r="O198" i="4"/>
  <c r="G119" i="4"/>
  <c r="H119" i="4"/>
  <c r="I119" i="4"/>
  <c r="J119" i="4"/>
  <c r="K119" i="4"/>
  <c r="L119" i="4"/>
  <c r="M119" i="4"/>
  <c r="N119" i="4"/>
  <c r="O119" i="4"/>
  <c r="G314" i="3"/>
  <c r="H314" i="3"/>
  <c r="I314" i="3"/>
  <c r="J314" i="3"/>
  <c r="K314" i="3"/>
  <c r="L314" i="3"/>
  <c r="M314" i="3"/>
  <c r="N314" i="3"/>
  <c r="O314" i="3"/>
  <c r="G236" i="3"/>
  <c r="H236" i="3"/>
  <c r="I236" i="3"/>
  <c r="J236" i="3"/>
  <c r="K236" i="3"/>
  <c r="L236" i="3"/>
  <c r="M236" i="3"/>
  <c r="N236" i="3"/>
  <c r="O236" i="3"/>
  <c r="G197" i="3"/>
  <c r="H197" i="3"/>
  <c r="I197" i="3"/>
  <c r="J197" i="3"/>
  <c r="K197" i="3"/>
  <c r="L197" i="3"/>
  <c r="M197" i="3"/>
  <c r="N197" i="3"/>
  <c r="O197" i="3"/>
  <c r="G158" i="3"/>
  <c r="H158" i="3"/>
  <c r="I158" i="3"/>
  <c r="J158" i="3"/>
  <c r="K158" i="3"/>
  <c r="L158" i="3"/>
  <c r="M158" i="3"/>
  <c r="N158" i="3"/>
  <c r="O158" i="3"/>
  <c r="O120" i="3"/>
  <c r="O119" i="3"/>
  <c r="R80" i="3"/>
  <c r="O81" i="3"/>
  <c r="G119" i="3"/>
  <c r="H119" i="3"/>
  <c r="I119" i="3"/>
  <c r="J119" i="3"/>
  <c r="K119" i="3"/>
  <c r="L119" i="3"/>
  <c r="M119" i="3"/>
  <c r="N119" i="3"/>
  <c r="K417" i="4" l="1"/>
  <c r="N129" i="20" l="1"/>
  <c r="N172" i="20"/>
  <c r="E210" i="20"/>
  <c r="F210" i="20" s="1"/>
  <c r="G210" i="20" s="1"/>
  <c r="H210" i="20" s="1"/>
  <c r="I210" i="20" s="1"/>
  <c r="J210" i="20" s="1"/>
  <c r="K210" i="20" s="1"/>
  <c r="L210" i="20" s="1"/>
  <c r="M210" i="20" s="1"/>
  <c r="E195" i="21"/>
  <c r="F195" i="21" s="1"/>
  <c r="G195" i="21" s="1"/>
  <c r="H195" i="21" s="1"/>
  <c r="I195" i="21" s="1"/>
  <c r="J195" i="21" s="1"/>
  <c r="K195" i="21" s="1"/>
  <c r="L195" i="21" s="1"/>
  <c r="M195" i="21" s="1"/>
  <c r="N154" i="21" l="1"/>
  <c r="N205" i="20"/>
  <c r="N208" i="20" s="1"/>
  <c r="N119" i="20"/>
  <c r="N121" i="20" s="1"/>
  <c r="F8" i="3"/>
  <c r="N207" i="20" l="1"/>
  <c r="N206" i="20"/>
  <c r="N120" i="20"/>
  <c r="N124" i="20"/>
  <c r="N122" i="20"/>
  <c r="N123" i="20" s="1"/>
  <c r="P97" i="3"/>
  <c r="P58" i="3"/>
  <c r="N54" i="21" s="1"/>
  <c r="P7" i="3"/>
  <c r="P19" i="3"/>
  <c r="N15" i="21" s="1"/>
  <c r="P33" i="3"/>
  <c r="P34" i="3"/>
  <c r="N30" i="21" s="1"/>
  <c r="P35" i="3"/>
  <c r="P36" i="3"/>
  <c r="P37" i="3"/>
  <c r="N33" i="21" s="1"/>
  <c r="P38" i="3"/>
  <c r="P39" i="3"/>
  <c r="N35" i="21" s="1"/>
  <c r="P32" i="3"/>
  <c r="N28" i="21" s="1"/>
  <c r="P31" i="3"/>
  <c r="N27" i="21" s="1"/>
  <c r="P28" i="3"/>
  <c r="P29" i="3"/>
  <c r="P30" i="3"/>
  <c r="P27" i="3"/>
  <c r="N23" i="21" s="1"/>
  <c r="P25" i="3"/>
  <c r="P26" i="3"/>
  <c r="P24" i="3"/>
  <c r="P16" i="3"/>
  <c r="P17" i="3"/>
  <c r="N13" i="21" s="1"/>
  <c r="P18" i="3"/>
  <c r="N14" i="21" s="1"/>
  <c r="P20" i="3"/>
  <c r="P21" i="3"/>
  <c r="P22" i="3"/>
  <c r="N18" i="21" s="1"/>
  <c r="P23" i="3"/>
  <c r="P15" i="3"/>
  <c r="P12" i="3"/>
  <c r="N8" i="21" s="1"/>
  <c r="P13" i="3"/>
  <c r="N9" i="21" s="1"/>
  <c r="P14" i="3"/>
  <c r="N10" i="21" s="1"/>
  <c r="P11" i="3"/>
  <c r="N7" i="21" s="1"/>
  <c r="P10" i="3"/>
  <c r="N6" i="21" s="1"/>
  <c r="O6" i="16"/>
  <c r="P8" i="3"/>
  <c r="P9" i="3"/>
  <c r="N5" i="21" s="1"/>
  <c r="P72" i="3"/>
  <c r="N68" i="21" s="1"/>
  <c r="P73" i="3"/>
  <c r="N69" i="21" s="1"/>
  <c r="P74" i="3"/>
  <c r="N70" i="21" s="1"/>
  <c r="P75" i="3"/>
  <c r="N71" i="21" s="1"/>
  <c r="P76" i="3"/>
  <c r="N72" i="21" s="1"/>
  <c r="P77" i="3"/>
  <c r="N73" i="21" s="1"/>
  <c r="P78" i="3"/>
  <c r="N74" i="21" s="1"/>
  <c r="P71" i="3"/>
  <c r="N67" i="21" s="1"/>
  <c r="P70" i="3"/>
  <c r="N66" i="21" s="1"/>
  <c r="P67" i="3"/>
  <c r="N63" i="21" s="1"/>
  <c r="P68" i="3"/>
  <c r="N64" i="21" s="1"/>
  <c r="P69" i="3"/>
  <c r="P66" i="3"/>
  <c r="N62" i="21" s="1"/>
  <c r="P64" i="3"/>
  <c r="N60" i="21" s="1"/>
  <c r="P65" i="3"/>
  <c r="N61" i="21" s="1"/>
  <c r="P63" i="3"/>
  <c r="N59" i="21" s="1"/>
  <c r="P55" i="3"/>
  <c r="N51" i="21" s="1"/>
  <c r="P56" i="3"/>
  <c r="N52" i="21" s="1"/>
  <c r="P57" i="3"/>
  <c r="N53" i="21" s="1"/>
  <c r="P59" i="3"/>
  <c r="N55" i="21" s="1"/>
  <c r="P60" i="3"/>
  <c r="N56" i="21" s="1"/>
  <c r="P61" i="3"/>
  <c r="N57" i="21" s="1"/>
  <c r="P62" i="3"/>
  <c r="N58" i="21" s="1"/>
  <c r="P54" i="3"/>
  <c r="N50" i="21" s="1"/>
  <c r="P50" i="3"/>
  <c r="N46" i="21" s="1"/>
  <c r="P51" i="3"/>
  <c r="N47" i="21" s="1"/>
  <c r="P52" i="3"/>
  <c r="N48" i="21" s="1"/>
  <c r="P53" i="3"/>
  <c r="N49" i="21" s="1"/>
  <c r="P49" i="3"/>
  <c r="N45" i="21" s="1"/>
  <c r="P47" i="3"/>
  <c r="N43" i="21" s="1"/>
  <c r="P48" i="3"/>
  <c r="N44" i="21" s="1"/>
  <c r="O43" i="16"/>
  <c r="P111" i="3"/>
  <c r="P112" i="3"/>
  <c r="P113" i="3"/>
  <c r="P114" i="3"/>
  <c r="P115" i="3"/>
  <c r="P116" i="3"/>
  <c r="P117" i="3"/>
  <c r="P110" i="3"/>
  <c r="P109" i="3"/>
  <c r="P106" i="3"/>
  <c r="P107" i="3"/>
  <c r="P108" i="3"/>
  <c r="P105" i="3"/>
  <c r="P103" i="3"/>
  <c r="P104" i="3"/>
  <c r="P102" i="3"/>
  <c r="P94" i="3"/>
  <c r="P95" i="3"/>
  <c r="P96" i="3"/>
  <c r="P98" i="3"/>
  <c r="P99" i="3"/>
  <c r="P100" i="3"/>
  <c r="P101" i="3"/>
  <c r="P93" i="3"/>
  <c r="P89" i="3"/>
  <c r="P90" i="3"/>
  <c r="P91" i="3"/>
  <c r="P92" i="3"/>
  <c r="P88" i="3"/>
  <c r="P86" i="3"/>
  <c r="P87" i="3"/>
  <c r="O80" i="16"/>
  <c r="P409" i="4"/>
  <c r="P370" i="4"/>
  <c r="P331" i="4"/>
  <c r="N141" i="20" s="1"/>
  <c r="P292" i="4"/>
  <c r="P253" i="4"/>
  <c r="P214" i="4"/>
  <c r="P175" i="4"/>
  <c r="P136" i="4"/>
  <c r="P97" i="4"/>
  <c r="P58" i="4"/>
  <c r="N57" i="20" s="1"/>
  <c r="P7" i="4"/>
  <c r="P19" i="4"/>
  <c r="N15" i="20" s="1"/>
  <c r="P423" i="4"/>
  <c r="P424" i="4"/>
  <c r="P425" i="4"/>
  <c r="P426" i="4"/>
  <c r="P427" i="4"/>
  <c r="P428" i="4"/>
  <c r="P429" i="4"/>
  <c r="P422" i="4"/>
  <c r="P418" i="4"/>
  <c r="P419" i="4"/>
  <c r="P420" i="4"/>
  <c r="P421" i="4"/>
  <c r="P417" i="4"/>
  <c r="P406" i="4"/>
  <c r="P407" i="4"/>
  <c r="P408" i="4"/>
  <c r="P410" i="4"/>
  <c r="P411" i="4"/>
  <c r="P412" i="4"/>
  <c r="P413" i="4"/>
  <c r="P414" i="4"/>
  <c r="P415" i="4"/>
  <c r="P416" i="4"/>
  <c r="P405" i="4"/>
  <c r="P401" i="4"/>
  <c r="P402" i="4"/>
  <c r="P403" i="4"/>
  <c r="P404" i="4"/>
  <c r="P400" i="4"/>
  <c r="P398" i="4"/>
  <c r="P399" i="4"/>
  <c r="P384" i="4"/>
  <c r="P385" i="4"/>
  <c r="P386" i="4"/>
  <c r="P387" i="4"/>
  <c r="P388" i="4"/>
  <c r="P389" i="4"/>
  <c r="P390" i="4"/>
  <c r="P383" i="4"/>
  <c r="P379" i="4"/>
  <c r="P380" i="4"/>
  <c r="P381" i="4"/>
  <c r="P382" i="4"/>
  <c r="P378" i="4"/>
  <c r="P367" i="4"/>
  <c r="P368" i="4"/>
  <c r="P369" i="4"/>
  <c r="P371" i="4"/>
  <c r="P372" i="4"/>
  <c r="P373" i="4"/>
  <c r="P374" i="4"/>
  <c r="P375" i="4"/>
  <c r="P376" i="4"/>
  <c r="P377" i="4"/>
  <c r="P366" i="4"/>
  <c r="P362" i="4"/>
  <c r="P363" i="4"/>
  <c r="P364" i="4"/>
  <c r="P365" i="4"/>
  <c r="P361" i="4"/>
  <c r="P359" i="4"/>
  <c r="P360" i="4"/>
  <c r="P345" i="4"/>
  <c r="P346" i="4"/>
  <c r="N156" i="20" s="1"/>
  <c r="P347" i="4"/>
  <c r="P348" i="4"/>
  <c r="P349" i="4"/>
  <c r="N159" i="20" s="1"/>
  <c r="P350" i="4"/>
  <c r="P351" i="4"/>
  <c r="N161" i="20" s="1"/>
  <c r="P344" i="4"/>
  <c r="N154" i="20" s="1"/>
  <c r="P340" i="4"/>
  <c r="P341" i="4"/>
  <c r="P342" i="4"/>
  <c r="P343" i="4"/>
  <c r="N153" i="20" s="1"/>
  <c r="P339" i="4"/>
  <c r="N149" i="20" s="1"/>
  <c r="P328" i="4"/>
  <c r="P329" i="4"/>
  <c r="N139" i="20" s="1"/>
  <c r="P330" i="4"/>
  <c r="N140" i="20" s="1"/>
  <c r="P332" i="4"/>
  <c r="P333" i="4"/>
  <c r="P334" i="4"/>
  <c r="N144" i="20" s="1"/>
  <c r="P335" i="4"/>
  <c r="P336" i="4"/>
  <c r="P337" i="4"/>
  <c r="P338" i="4"/>
  <c r="P327" i="4"/>
  <c r="P323" i="4"/>
  <c r="N133" i="20" s="1"/>
  <c r="P324" i="4"/>
  <c r="N134" i="20" s="1"/>
  <c r="P325" i="4"/>
  <c r="N135" i="20" s="1"/>
  <c r="P326" i="4"/>
  <c r="N136" i="20" s="1"/>
  <c r="P322" i="4"/>
  <c r="N132" i="20" s="1"/>
  <c r="P320" i="4"/>
  <c r="P321" i="4"/>
  <c r="N131" i="20" s="1"/>
  <c r="P306" i="4"/>
  <c r="P307" i="4"/>
  <c r="P308" i="4"/>
  <c r="P309" i="4"/>
  <c r="P310" i="4"/>
  <c r="P311" i="4"/>
  <c r="P312" i="4"/>
  <c r="P305" i="4"/>
  <c r="P289" i="4"/>
  <c r="P290" i="4"/>
  <c r="P291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288" i="4"/>
  <c r="P284" i="4"/>
  <c r="P285" i="4"/>
  <c r="P286" i="4"/>
  <c r="P287" i="4"/>
  <c r="P283" i="4"/>
  <c r="P281" i="4"/>
  <c r="P282" i="4"/>
  <c r="P267" i="4"/>
  <c r="P268" i="4"/>
  <c r="P269" i="4"/>
  <c r="P270" i="4"/>
  <c r="P271" i="4"/>
  <c r="P272" i="4"/>
  <c r="P273" i="4"/>
  <c r="P266" i="4"/>
  <c r="P262" i="4"/>
  <c r="P263" i="4"/>
  <c r="P264" i="4"/>
  <c r="P265" i="4"/>
  <c r="P261" i="4"/>
  <c r="P250" i="4"/>
  <c r="P251" i="4"/>
  <c r="P252" i="4"/>
  <c r="P254" i="4"/>
  <c r="P255" i="4"/>
  <c r="P256" i="4"/>
  <c r="P257" i="4"/>
  <c r="P258" i="4"/>
  <c r="P259" i="4"/>
  <c r="P260" i="4"/>
  <c r="P249" i="4"/>
  <c r="P245" i="4"/>
  <c r="P246" i="4"/>
  <c r="P247" i="4"/>
  <c r="P248" i="4"/>
  <c r="P244" i="4"/>
  <c r="P243" i="4"/>
  <c r="P242" i="4"/>
  <c r="P228" i="4"/>
  <c r="P229" i="4"/>
  <c r="P230" i="4"/>
  <c r="P231" i="4"/>
  <c r="P232" i="4"/>
  <c r="P233" i="4"/>
  <c r="P234" i="4"/>
  <c r="P227" i="4"/>
  <c r="P223" i="4"/>
  <c r="P224" i="4"/>
  <c r="P225" i="4"/>
  <c r="P226" i="4"/>
  <c r="P222" i="4"/>
  <c r="P211" i="4"/>
  <c r="P212" i="4"/>
  <c r="P213" i="4"/>
  <c r="P215" i="4"/>
  <c r="P216" i="4"/>
  <c r="P217" i="4"/>
  <c r="P218" i="4"/>
  <c r="P219" i="4"/>
  <c r="P220" i="4"/>
  <c r="P221" i="4"/>
  <c r="P210" i="4"/>
  <c r="P206" i="4"/>
  <c r="P207" i="4"/>
  <c r="P208" i="4"/>
  <c r="P209" i="4"/>
  <c r="P205" i="4"/>
  <c r="P203" i="4"/>
  <c r="P204" i="4"/>
  <c r="P189" i="4"/>
  <c r="P190" i="4"/>
  <c r="P191" i="4"/>
  <c r="P192" i="4"/>
  <c r="P193" i="4"/>
  <c r="P194" i="4"/>
  <c r="P195" i="4"/>
  <c r="P188" i="4"/>
  <c r="P184" i="4"/>
  <c r="P185" i="4"/>
  <c r="P186" i="4"/>
  <c r="P187" i="4"/>
  <c r="P183" i="4"/>
  <c r="P172" i="4"/>
  <c r="P173" i="4"/>
  <c r="P174" i="4"/>
  <c r="P176" i="4"/>
  <c r="P177" i="4"/>
  <c r="P178" i="4"/>
  <c r="P179" i="4"/>
  <c r="P180" i="4"/>
  <c r="P181" i="4"/>
  <c r="P182" i="4"/>
  <c r="P171" i="4"/>
  <c r="P167" i="4"/>
  <c r="P168" i="4"/>
  <c r="P169" i="4"/>
  <c r="P170" i="4"/>
  <c r="P166" i="4"/>
  <c r="P164" i="4"/>
  <c r="P165" i="4"/>
  <c r="P150" i="4"/>
  <c r="P151" i="4"/>
  <c r="P152" i="4"/>
  <c r="P153" i="4"/>
  <c r="P154" i="4"/>
  <c r="P155" i="4"/>
  <c r="P156" i="4"/>
  <c r="P149" i="4"/>
  <c r="P145" i="4"/>
  <c r="P146" i="4"/>
  <c r="P147" i="4"/>
  <c r="P148" i="4"/>
  <c r="P144" i="4"/>
  <c r="P133" i="4"/>
  <c r="P134" i="4"/>
  <c r="P135" i="4"/>
  <c r="P137" i="4"/>
  <c r="P138" i="4"/>
  <c r="P139" i="4"/>
  <c r="P140" i="4"/>
  <c r="P141" i="4"/>
  <c r="P142" i="4"/>
  <c r="P143" i="4"/>
  <c r="P132" i="4"/>
  <c r="P128" i="4"/>
  <c r="P129" i="4"/>
  <c r="P130" i="4"/>
  <c r="P131" i="4"/>
  <c r="P127" i="4"/>
  <c r="P125" i="4"/>
  <c r="P126" i="4"/>
  <c r="P111" i="4"/>
  <c r="P112" i="4"/>
  <c r="P113" i="4"/>
  <c r="P114" i="4"/>
  <c r="P115" i="4"/>
  <c r="P116" i="4"/>
  <c r="P117" i="4"/>
  <c r="P110" i="4"/>
  <c r="P106" i="4"/>
  <c r="P107" i="4"/>
  <c r="P108" i="4"/>
  <c r="P109" i="4"/>
  <c r="P105" i="4"/>
  <c r="P103" i="4"/>
  <c r="P104" i="4"/>
  <c r="P102" i="4"/>
  <c r="P94" i="4"/>
  <c r="P95" i="4"/>
  <c r="P96" i="4"/>
  <c r="P98" i="4"/>
  <c r="P99" i="4"/>
  <c r="P100" i="4"/>
  <c r="P101" i="4"/>
  <c r="P93" i="4"/>
  <c r="P89" i="4"/>
  <c r="P90" i="4"/>
  <c r="P91" i="4"/>
  <c r="P92" i="4"/>
  <c r="P88" i="4"/>
  <c r="P86" i="4"/>
  <c r="P87" i="4"/>
  <c r="P72" i="4"/>
  <c r="N71" i="20" s="1"/>
  <c r="P73" i="4"/>
  <c r="N72" i="20" s="1"/>
  <c r="P74" i="4"/>
  <c r="N73" i="20" s="1"/>
  <c r="P75" i="4"/>
  <c r="N74" i="20" s="1"/>
  <c r="P76" i="4"/>
  <c r="N75" i="20" s="1"/>
  <c r="P77" i="4"/>
  <c r="N76" i="20" s="1"/>
  <c r="P78" i="4"/>
  <c r="N77" i="20" s="1"/>
  <c r="P71" i="4"/>
  <c r="N70" i="20" s="1"/>
  <c r="P70" i="4"/>
  <c r="N69" i="20" s="1"/>
  <c r="P67" i="4"/>
  <c r="N66" i="20" s="1"/>
  <c r="P68" i="4"/>
  <c r="N67" i="20" s="1"/>
  <c r="P69" i="4"/>
  <c r="N68" i="20" s="1"/>
  <c r="P66" i="4"/>
  <c r="N65" i="20" s="1"/>
  <c r="P55" i="4"/>
  <c r="N54" i="20" s="1"/>
  <c r="P56" i="4"/>
  <c r="N55" i="20" s="1"/>
  <c r="P57" i="4"/>
  <c r="N56" i="20" s="1"/>
  <c r="P59" i="4"/>
  <c r="N58" i="20" s="1"/>
  <c r="P60" i="4"/>
  <c r="N59" i="20" s="1"/>
  <c r="P61" i="4"/>
  <c r="N60" i="20" s="1"/>
  <c r="P62" i="4"/>
  <c r="N61" i="20" s="1"/>
  <c r="P63" i="4"/>
  <c r="N62" i="20" s="1"/>
  <c r="P64" i="4"/>
  <c r="N63" i="20" s="1"/>
  <c r="P65" i="4"/>
  <c r="N64" i="20" s="1"/>
  <c r="P54" i="4"/>
  <c r="N53" i="20" s="1"/>
  <c r="P50" i="4"/>
  <c r="N49" i="20" s="1"/>
  <c r="P51" i="4"/>
  <c r="N50" i="20" s="1"/>
  <c r="P52" i="4"/>
  <c r="N51" i="20" s="1"/>
  <c r="P53" i="4"/>
  <c r="N52" i="20" s="1"/>
  <c r="P49" i="4"/>
  <c r="N48" i="20" s="1"/>
  <c r="P47" i="4"/>
  <c r="N46" i="20" s="1"/>
  <c r="P48" i="4"/>
  <c r="N47" i="20" s="1"/>
  <c r="P33" i="4"/>
  <c r="P34" i="4"/>
  <c r="N30" i="20" s="1"/>
  <c r="P35" i="4"/>
  <c r="P36" i="4"/>
  <c r="P37" i="4"/>
  <c r="N33" i="20" s="1"/>
  <c r="P38" i="4"/>
  <c r="P39" i="4"/>
  <c r="N35" i="20" s="1"/>
  <c r="P32" i="4"/>
  <c r="N28" i="20" s="1"/>
  <c r="P31" i="4"/>
  <c r="N27" i="20" s="1"/>
  <c r="P28" i="4"/>
  <c r="P29" i="4"/>
  <c r="P30" i="4"/>
  <c r="P27" i="4"/>
  <c r="N23" i="20" s="1"/>
  <c r="P25" i="4"/>
  <c r="P26" i="4"/>
  <c r="P24" i="4"/>
  <c r="P16" i="4"/>
  <c r="P17" i="4"/>
  <c r="N13" i="20" s="1"/>
  <c r="P18" i="4"/>
  <c r="N14" i="20" s="1"/>
  <c r="P20" i="4"/>
  <c r="P21" i="4"/>
  <c r="P22" i="4"/>
  <c r="N18" i="20" s="1"/>
  <c r="P23" i="4"/>
  <c r="P15" i="4"/>
  <c r="P14" i="4"/>
  <c r="N10" i="20" s="1"/>
  <c r="P8" i="4"/>
  <c r="P9" i="4"/>
  <c r="N5" i="20" s="1"/>
  <c r="P10" i="4"/>
  <c r="N6" i="20" s="1"/>
  <c r="P11" i="4"/>
  <c r="N7" i="20" s="1"/>
  <c r="P12" i="4"/>
  <c r="N8" i="20" s="1"/>
  <c r="P13" i="4"/>
  <c r="N9" i="20" s="1"/>
  <c r="N4" i="20" l="1"/>
  <c r="N11" i="20"/>
  <c r="N19" i="20"/>
  <c r="N17" i="20"/>
  <c r="N16" i="20"/>
  <c r="N12" i="20"/>
  <c r="N20" i="20"/>
  <c r="N22" i="20"/>
  <c r="N21" i="20"/>
  <c r="N26" i="20"/>
  <c r="N25" i="20"/>
  <c r="N24" i="20"/>
  <c r="N34" i="20"/>
  <c r="N32" i="20"/>
  <c r="N31" i="20"/>
  <c r="N29" i="20"/>
  <c r="N130" i="20"/>
  <c r="N137" i="20"/>
  <c r="N148" i="20"/>
  <c r="N147" i="20"/>
  <c r="N146" i="20"/>
  <c r="N145" i="20"/>
  <c r="N143" i="20"/>
  <c r="N142" i="20"/>
  <c r="N138" i="20"/>
  <c r="N152" i="20"/>
  <c r="N151" i="20"/>
  <c r="N150" i="20"/>
  <c r="N160" i="20"/>
  <c r="N158" i="20"/>
  <c r="N157" i="20"/>
  <c r="N155" i="20"/>
  <c r="N4" i="21"/>
  <c r="N11" i="21"/>
  <c r="N19" i="21"/>
  <c r="N17" i="21"/>
  <c r="N16" i="21"/>
  <c r="N12" i="21"/>
  <c r="N20" i="21"/>
  <c r="N22" i="21"/>
  <c r="N21" i="21"/>
  <c r="N25" i="21"/>
  <c r="N24" i="21"/>
  <c r="N34" i="21"/>
  <c r="N32" i="21"/>
  <c r="N31" i="21"/>
  <c r="N29" i="21"/>
  <c r="E159" i="21"/>
  <c r="F159" i="21" s="1"/>
  <c r="G159" i="21" s="1"/>
  <c r="H159" i="21" s="1"/>
  <c r="I159" i="21" s="1"/>
  <c r="J159" i="21" s="1"/>
  <c r="K159" i="21" s="1"/>
  <c r="L159" i="21" s="1"/>
  <c r="M159" i="21" s="1"/>
  <c r="N159" i="21" s="1"/>
  <c r="E120" i="21"/>
  <c r="F120" i="21" s="1"/>
  <c r="G120" i="21" s="1"/>
  <c r="H120" i="21" s="1"/>
  <c r="I120" i="21" s="1"/>
  <c r="J120" i="21" s="1"/>
  <c r="K120" i="21" s="1"/>
  <c r="L120" i="21" s="1"/>
  <c r="M120" i="21" s="1"/>
  <c r="N120" i="21" s="1"/>
  <c r="E80" i="21"/>
  <c r="F80" i="21" s="1"/>
  <c r="G80" i="21" s="1"/>
  <c r="H80" i="21" s="1"/>
  <c r="I80" i="21" s="1"/>
  <c r="J80" i="21" s="1"/>
  <c r="K80" i="21" s="1"/>
  <c r="L80" i="21" s="1"/>
  <c r="M80" i="21" s="1"/>
  <c r="N80" i="21" s="1"/>
  <c r="E42" i="21" l="1"/>
  <c r="F42" i="21" s="1"/>
  <c r="G42" i="21" s="1"/>
  <c r="H42" i="21" s="1"/>
  <c r="I42" i="21" s="1"/>
  <c r="J42" i="21" s="1"/>
  <c r="K42" i="21" s="1"/>
  <c r="L42" i="21" s="1"/>
  <c r="M42" i="21" s="1"/>
  <c r="N42" i="21" s="1"/>
  <c r="E3" i="21"/>
  <c r="F3" i="21" s="1"/>
  <c r="G3" i="21" s="1"/>
  <c r="H3" i="21" s="1"/>
  <c r="I3" i="21" s="1"/>
  <c r="J3" i="21" s="1"/>
  <c r="K3" i="21" s="1"/>
  <c r="L3" i="21" s="1"/>
  <c r="M3" i="21" s="1"/>
  <c r="N3" i="21" s="1"/>
  <c r="E172" i="20"/>
  <c r="F172" i="20" s="1"/>
  <c r="G172" i="20" s="1"/>
  <c r="H172" i="20" s="1"/>
  <c r="I172" i="20" s="1"/>
  <c r="J172" i="20" s="1"/>
  <c r="K172" i="20" s="1"/>
  <c r="L172" i="20" s="1"/>
  <c r="M172" i="20" s="1"/>
  <c r="E129" i="20"/>
  <c r="F129" i="20" s="1"/>
  <c r="G129" i="20" s="1"/>
  <c r="H129" i="20" s="1"/>
  <c r="I129" i="20" s="1"/>
  <c r="J129" i="20" s="1"/>
  <c r="K129" i="20" s="1"/>
  <c r="L129" i="20" s="1"/>
  <c r="M129" i="20" s="1"/>
  <c r="E86" i="20"/>
  <c r="F86" i="20" s="1"/>
  <c r="G86" i="20" s="1"/>
  <c r="H86" i="20" s="1"/>
  <c r="I86" i="20" s="1"/>
  <c r="J86" i="20" s="1"/>
  <c r="K86" i="20" s="1"/>
  <c r="L86" i="20" s="1"/>
  <c r="M86" i="20" s="1"/>
  <c r="N86" i="20" s="1"/>
  <c r="H119" i="20" l="1"/>
  <c r="D205" i="20"/>
  <c r="D206" i="20" s="1"/>
  <c r="J205" i="20"/>
  <c r="J206" i="20" s="1"/>
  <c r="F205" i="20"/>
  <c r="F206" i="20" s="1"/>
  <c r="L119" i="20"/>
  <c r="L205" i="20"/>
  <c r="L206" i="20" s="1"/>
  <c r="K205" i="20"/>
  <c r="K206" i="20" s="1"/>
  <c r="G205" i="20"/>
  <c r="G206" i="20" s="1"/>
  <c r="M205" i="20"/>
  <c r="M206" i="20" s="1"/>
  <c r="I205" i="20"/>
  <c r="I206" i="20" s="1"/>
  <c r="E205" i="20"/>
  <c r="E206" i="20" s="1"/>
  <c r="H205" i="20"/>
  <c r="H206" i="20" s="1"/>
  <c r="G119" i="20"/>
  <c r="D119" i="20"/>
  <c r="J119" i="20"/>
  <c r="F119" i="20"/>
  <c r="K119" i="20"/>
  <c r="M119" i="20"/>
  <c r="I119" i="20"/>
  <c r="E119" i="20"/>
  <c r="J124" i="20" l="1"/>
  <c r="J121" i="20"/>
  <c r="M124" i="20"/>
  <c r="M121" i="20"/>
  <c r="E124" i="20"/>
  <c r="E121" i="20"/>
  <c r="F124" i="20"/>
  <c r="F121" i="20"/>
  <c r="I124" i="20"/>
  <c r="I121" i="20"/>
  <c r="D124" i="20"/>
  <c r="D121" i="20"/>
  <c r="K124" i="20"/>
  <c r="K121" i="20"/>
  <c r="G124" i="20"/>
  <c r="G121" i="20"/>
  <c r="L124" i="20"/>
  <c r="L121" i="20"/>
  <c r="H124" i="20"/>
  <c r="H121" i="20"/>
  <c r="H207" i="20"/>
  <c r="H208" i="20"/>
  <c r="G207" i="20"/>
  <c r="G208" i="20"/>
  <c r="F207" i="20"/>
  <c r="F208" i="20"/>
  <c r="E207" i="20"/>
  <c r="E208" i="20"/>
  <c r="K207" i="20"/>
  <c r="K208" i="20"/>
  <c r="J207" i="20"/>
  <c r="J208" i="20"/>
  <c r="I207" i="20"/>
  <c r="I208" i="20"/>
  <c r="L207" i="20"/>
  <c r="L208" i="20"/>
  <c r="D207" i="20"/>
  <c r="D208" i="20"/>
  <c r="M207" i="20"/>
  <c r="M208" i="20"/>
  <c r="D122" i="20"/>
  <c r="D120" i="20"/>
  <c r="E122" i="20"/>
  <c r="E120" i="20"/>
  <c r="F122" i="20"/>
  <c r="F120" i="20"/>
  <c r="M122" i="20"/>
  <c r="M120" i="20"/>
  <c r="I122" i="20"/>
  <c r="I120" i="20"/>
  <c r="J122" i="20"/>
  <c r="J120" i="20"/>
  <c r="K122" i="20"/>
  <c r="K120" i="20"/>
  <c r="G122" i="20"/>
  <c r="G120" i="20"/>
  <c r="L122" i="20"/>
  <c r="L120" i="20"/>
  <c r="H122" i="20"/>
  <c r="H120" i="20"/>
  <c r="E45" i="20"/>
  <c r="F45" i="20" s="1"/>
  <c r="G45" i="20" s="1"/>
  <c r="H45" i="20" s="1"/>
  <c r="I45" i="20" s="1"/>
  <c r="J45" i="20" s="1"/>
  <c r="K45" i="20" s="1"/>
  <c r="L45" i="20" s="1"/>
  <c r="M45" i="20" s="1"/>
  <c r="N45" i="20" s="1"/>
  <c r="E3" i="20"/>
  <c r="F3" i="20" s="1"/>
  <c r="G3" i="20" s="1"/>
  <c r="H3" i="20" s="1"/>
  <c r="I3" i="20" s="1"/>
  <c r="J3" i="20" s="1"/>
  <c r="K3" i="20" s="1"/>
  <c r="L3" i="20" s="1"/>
  <c r="M3" i="20" s="1"/>
  <c r="N3" i="20" s="1"/>
  <c r="H123" i="20" l="1"/>
  <c r="L123" i="20"/>
  <c r="G123" i="20"/>
  <c r="K123" i="20"/>
  <c r="J123" i="20"/>
  <c r="I123" i="20"/>
  <c r="M123" i="20"/>
  <c r="F123" i="20"/>
  <c r="E123" i="20"/>
  <c r="D123" i="20"/>
  <c r="P351" i="3" l="1"/>
  <c r="P350" i="3"/>
  <c r="P349" i="3"/>
  <c r="P348" i="3"/>
  <c r="P347" i="3"/>
  <c r="P346" i="3"/>
  <c r="P345" i="3"/>
  <c r="P344" i="3"/>
  <c r="P343" i="3"/>
  <c r="P342" i="3"/>
  <c r="P341" i="3"/>
  <c r="P340" i="3"/>
  <c r="P339" i="3"/>
  <c r="P338" i="3"/>
  <c r="P337" i="3"/>
  <c r="P336" i="3"/>
  <c r="P335" i="3"/>
  <c r="P334" i="3"/>
  <c r="P333" i="3"/>
  <c r="P332" i="3"/>
  <c r="P331" i="3"/>
  <c r="P330" i="3"/>
  <c r="P329" i="3"/>
  <c r="P328" i="3"/>
  <c r="P327" i="3"/>
  <c r="P326" i="3"/>
  <c r="P325" i="3"/>
  <c r="P324" i="3"/>
  <c r="P323" i="3"/>
  <c r="P322" i="3"/>
  <c r="P321" i="3"/>
  <c r="P320" i="3"/>
  <c r="O302" i="16"/>
  <c r="P312" i="3"/>
  <c r="N191" i="21" s="1"/>
  <c r="P311" i="3"/>
  <c r="N190" i="21" s="1"/>
  <c r="P310" i="3"/>
  <c r="N189" i="21" s="1"/>
  <c r="P309" i="3"/>
  <c r="N188" i="21" s="1"/>
  <c r="P308" i="3"/>
  <c r="N187" i="21" s="1"/>
  <c r="P307" i="3"/>
  <c r="N186" i="21" s="1"/>
  <c r="P306" i="3"/>
  <c r="N185" i="21" s="1"/>
  <c r="P305" i="3"/>
  <c r="N184" i="21" s="1"/>
  <c r="P304" i="3"/>
  <c r="N183" i="21" s="1"/>
  <c r="P303" i="3"/>
  <c r="P302" i="3"/>
  <c r="N181" i="21" s="1"/>
  <c r="P301" i="3"/>
  <c r="N180" i="21" s="1"/>
  <c r="P300" i="3"/>
  <c r="N179" i="21" s="1"/>
  <c r="P299" i="3"/>
  <c r="N178" i="21" s="1"/>
  <c r="P298" i="3"/>
  <c r="N177" i="21" s="1"/>
  <c r="P297" i="3"/>
  <c r="N176" i="21" s="1"/>
  <c r="P296" i="3"/>
  <c r="N175" i="21" s="1"/>
  <c r="P295" i="3"/>
  <c r="N174" i="21" s="1"/>
  <c r="P294" i="3"/>
  <c r="N173" i="21" s="1"/>
  <c r="P293" i="3"/>
  <c r="N172" i="21" s="1"/>
  <c r="P292" i="3"/>
  <c r="N171" i="21" s="1"/>
  <c r="P291" i="3"/>
  <c r="N170" i="21" s="1"/>
  <c r="P290" i="3"/>
  <c r="N169" i="21" s="1"/>
  <c r="P289" i="3"/>
  <c r="N168" i="21" s="1"/>
  <c r="P288" i="3"/>
  <c r="N167" i="21" s="1"/>
  <c r="P287" i="3"/>
  <c r="N166" i="21" s="1"/>
  <c r="P286" i="3"/>
  <c r="N165" i="21" s="1"/>
  <c r="P285" i="3"/>
  <c r="N164" i="21" s="1"/>
  <c r="P284" i="3"/>
  <c r="N163" i="21" s="1"/>
  <c r="P283" i="3"/>
  <c r="N162" i="21" s="1"/>
  <c r="P282" i="3"/>
  <c r="N161" i="21" s="1"/>
  <c r="P281" i="3"/>
  <c r="N160" i="21" s="1"/>
  <c r="O265" i="16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8" i="3"/>
  <c r="P247" i="3"/>
  <c r="P246" i="3"/>
  <c r="P245" i="3"/>
  <c r="P244" i="3"/>
  <c r="P243" i="3"/>
  <c r="P242" i="3"/>
  <c r="O229" i="16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1" i="3"/>
  <c r="P210" i="3"/>
  <c r="P209" i="3"/>
  <c r="P208" i="3"/>
  <c r="P207" i="3"/>
  <c r="P206" i="3"/>
  <c r="P205" i="3"/>
  <c r="P204" i="3"/>
  <c r="P203" i="3"/>
  <c r="O192" i="16"/>
  <c r="P195" i="3"/>
  <c r="P194" i="3"/>
  <c r="P193" i="3"/>
  <c r="P192" i="3"/>
  <c r="P191" i="3"/>
  <c r="P190" i="3"/>
  <c r="P189" i="3"/>
  <c r="P188" i="3"/>
  <c r="P187" i="3"/>
  <c r="P186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O154" i="16"/>
  <c r="P146" i="3"/>
  <c r="P156" i="3"/>
  <c r="P155" i="3"/>
  <c r="P154" i="3"/>
  <c r="P153" i="3"/>
  <c r="P152" i="3"/>
  <c r="P151" i="3"/>
  <c r="P150" i="3"/>
  <c r="P149" i="3"/>
  <c r="P148" i="3"/>
  <c r="P147" i="3"/>
  <c r="P145" i="3"/>
  <c r="P144" i="3"/>
  <c r="P143" i="3"/>
  <c r="P142" i="3"/>
  <c r="P141" i="3"/>
  <c r="P140" i="3"/>
  <c r="P139" i="3"/>
  <c r="P138" i="3"/>
  <c r="P137" i="3"/>
  <c r="P136" i="3"/>
  <c r="P135" i="3"/>
  <c r="P125" i="3"/>
  <c r="P134" i="3" l="1"/>
  <c r="P133" i="3"/>
  <c r="P132" i="3"/>
  <c r="P131" i="3"/>
  <c r="P130" i="3"/>
  <c r="P129" i="3"/>
  <c r="P126" i="3"/>
  <c r="P127" i="3"/>
  <c r="P128" i="3"/>
  <c r="O117" i="16"/>
  <c r="M51" i="4" l="1"/>
  <c r="K50" i="20" s="1"/>
  <c r="N51" i="4"/>
  <c r="L50" i="20" s="1"/>
  <c r="L73" i="4"/>
  <c r="J72" i="20" s="1"/>
  <c r="M73" i="4"/>
  <c r="K72" i="20" s="1"/>
  <c r="N73" i="4"/>
  <c r="L72" i="20" s="1"/>
  <c r="K76" i="4"/>
  <c r="I75" i="20" s="1"/>
  <c r="L76" i="4"/>
  <c r="J75" i="20" s="1"/>
  <c r="M76" i="4"/>
  <c r="K75" i="20" s="1"/>
  <c r="N76" i="4"/>
  <c r="L75" i="20" s="1"/>
  <c r="O49" i="4"/>
  <c r="M48" i="20" s="1"/>
  <c r="O51" i="4"/>
  <c r="M50" i="20" s="1"/>
  <c r="O54" i="4"/>
  <c r="M53" i="20" s="1"/>
  <c r="O66" i="4"/>
  <c r="M65" i="20" s="1"/>
  <c r="O70" i="4"/>
  <c r="M69" i="20" s="1"/>
  <c r="O71" i="4"/>
  <c r="M70" i="20" s="1"/>
  <c r="O73" i="4"/>
  <c r="M72" i="20" s="1"/>
  <c r="O76" i="4"/>
  <c r="M75" i="20" s="1"/>
  <c r="J76" i="4" l="1"/>
  <c r="H75" i="20" s="1"/>
  <c r="O166" i="4" l="1"/>
  <c r="O168" i="4"/>
  <c r="O171" i="4"/>
  <c r="O177" i="4"/>
  <c r="O183" i="4"/>
  <c r="O188" i="4"/>
  <c r="O190" i="4"/>
  <c r="O193" i="4"/>
  <c r="O195" i="4"/>
  <c r="M168" i="4"/>
  <c r="N168" i="4"/>
  <c r="J177" i="4"/>
  <c r="K177" i="4"/>
  <c r="L177" i="4"/>
  <c r="M177" i="4"/>
  <c r="N177" i="4"/>
  <c r="L190" i="4"/>
  <c r="M190" i="4"/>
  <c r="N190" i="4"/>
  <c r="K193" i="4"/>
  <c r="L193" i="4"/>
  <c r="M193" i="4"/>
  <c r="N193" i="4"/>
  <c r="I195" i="4"/>
  <c r="J195" i="4"/>
  <c r="K195" i="4"/>
  <c r="L195" i="4"/>
  <c r="M195" i="4"/>
  <c r="N195" i="4"/>
  <c r="R193" i="4" l="1"/>
  <c r="R177" i="4"/>
  <c r="R168" i="4"/>
  <c r="R190" i="4"/>
  <c r="M402" i="4"/>
  <c r="N402" i="4"/>
  <c r="L424" i="4"/>
  <c r="O400" i="4"/>
  <c r="O405" i="4"/>
  <c r="O417" i="4"/>
  <c r="O422" i="4"/>
  <c r="L385" i="4"/>
  <c r="M385" i="4"/>
  <c r="N385" i="4"/>
  <c r="O361" i="4"/>
  <c r="O366" i="4"/>
  <c r="O378" i="4"/>
  <c r="L333" i="4"/>
  <c r="J349" i="4"/>
  <c r="H159" i="20" s="1"/>
  <c r="I349" i="4"/>
  <c r="G159" i="20" s="1"/>
  <c r="N349" i="4"/>
  <c r="L159" i="20" s="1"/>
  <c r="K349" i="4"/>
  <c r="I159" i="20" s="1"/>
  <c r="M324" i="4"/>
  <c r="K134" i="20" s="1"/>
  <c r="N324" i="4"/>
  <c r="L134" i="20" s="1"/>
  <c r="J333" i="4"/>
  <c r="K333" i="4"/>
  <c r="L346" i="4"/>
  <c r="J156" i="20" s="1"/>
  <c r="M346" i="4"/>
  <c r="K156" i="20" s="1"/>
  <c r="N346" i="4"/>
  <c r="L156" i="20" s="1"/>
  <c r="L349" i="4"/>
  <c r="J159" i="20" s="1"/>
  <c r="M349" i="4"/>
  <c r="K159" i="20" s="1"/>
  <c r="O322" i="4"/>
  <c r="M132" i="20" s="1"/>
  <c r="O327" i="4"/>
  <c r="M137" i="20" s="1"/>
  <c r="O339" i="4"/>
  <c r="M149" i="20" s="1"/>
  <c r="O344" i="4"/>
  <c r="M154" i="20" s="1"/>
  <c r="O283" i="4"/>
  <c r="O288" i="4"/>
  <c r="I143" i="20" l="1"/>
  <c r="H143" i="20"/>
  <c r="J143" i="20"/>
  <c r="M424" i="4"/>
  <c r="J411" i="4"/>
  <c r="M333" i="4" l="1"/>
  <c r="O244" i="4"/>
  <c r="O249" i="4"/>
  <c r="O261" i="4"/>
  <c r="O266" i="4"/>
  <c r="K232" i="4"/>
  <c r="M207" i="4"/>
  <c r="N207" i="4"/>
  <c r="L229" i="4"/>
  <c r="M229" i="4"/>
  <c r="N229" i="4"/>
  <c r="I232" i="4"/>
  <c r="J232" i="4"/>
  <c r="L232" i="4"/>
  <c r="M232" i="4"/>
  <c r="N232" i="4"/>
  <c r="O205" i="4"/>
  <c r="O210" i="4"/>
  <c r="O222" i="4"/>
  <c r="O227" i="4"/>
  <c r="J193" i="4"/>
  <c r="I193" i="4"/>
  <c r="J115" i="4"/>
  <c r="N151" i="4"/>
  <c r="M129" i="4"/>
  <c r="N129" i="4"/>
  <c r="J138" i="4"/>
  <c r="K138" i="4"/>
  <c r="L138" i="4"/>
  <c r="M138" i="4"/>
  <c r="N138" i="4"/>
  <c r="L151" i="4"/>
  <c r="M151" i="4"/>
  <c r="O127" i="4"/>
  <c r="M90" i="4"/>
  <c r="N90" i="4"/>
  <c r="M112" i="4"/>
  <c r="N112" i="4"/>
  <c r="K115" i="4"/>
  <c r="M12" i="4"/>
  <c r="K8" i="20" s="1"/>
  <c r="N10" i="4"/>
  <c r="L6" i="20" s="1"/>
  <c r="N12" i="4"/>
  <c r="L8" i="20" s="1"/>
  <c r="K143" i="20" l="1"/>
  <c r="N333" i="4"/>
  <c r="L216" i="4"/>
  <c r="K216" i="4"/>
  <c r="M216" i="4"/>
  <c r="N216" i="4"/>
  <c r="J216" i="4"/>
  <c r="I216" i="4"/>
  <c r="L115" i="4"/>
  <c r="N150" i="4"/>
  <c r="M150" i="4"/>
  <c r="L150" i="4"/>
  <c r="K150" i="4"/>
  <c r="J150" i="4"/>
  <c r="N21" i="4"/>
  <c r="L21" i="4"/>
  <c r="M21" i="4"/>
  <c r="K21" i="4"/>
  <c r="J21" i="4"/>
  <c r="H17" i="20" l="1"/>
  <c r="I17" i="20"/>
  <c r="K17" i="20"/>
  <c r="J17" i="20"/>
  <c r="L17" i="20"/>
  <c r="L143" i="20"/>
  <c r="J224" i="4"/>
  <c r="M115" i="4"/>
  <c r="K224" i="4" l="1"/>
  <c r="N115" i="4"/>
  <c r="L224" i="4" l="1"/>
  <c r="L112" i="4"/>
  <c r="N224" i="4" l="1"/>
  <c r="M224" i="4"/>
  <c r="M324" i="3" l="1"/>
  <c r="N324" i="3"/>
  <c r="O324" i="3"/>
  <c r="O336" i="3"/>
  <c r="O339" i="3"/>
  <c r="O343" i="3"/>
  <c r="O344" i="3"/>
  <c r="O283" i="3"/>
  <c r="M162" i="21" s="1"/>
  <c r="O288" i="3"/>
  <c r="M167" i="21" s="1"/>
  <c r="O297" i="3"/>
  <c r="M176" i="21" s="1"/>
  <c r="O300" i="3"/>
  <c r="M179" i="21" s="1"/>
  <c r="O304" i="3"/>
  <c r="M183" i="21" s="1"/>
  <c r="O305" i="3"/>
  <c r="M184" i="21" s="1"/>
  <c r="O244" i="3"/>
  <c r="O249" i="3"/>
  <c r="O265" i="3"/>
  <c r="O266" i="3"/>
  <c r="O269" i="3"/>
  <c r="M207" i="3"/>
  <c r="N207" i="3"/>
  <c r="J224" i="3"/>
  <c r="K224" i="3"/>
  <c r="O205" i="3"/>
  <c r="O210" i="3"/>
  <c r="O219" i="3"/>
  <c r="O222" i="3"/>
  <c r="O226" i="3"/>
  <c r="O227" i="3"/>
  <c r="R324" i="3" l="1"/>
  <c r="K185" i="3"/>
  <c r="M185" i="3"/>
  <c r="M168" i="3"/>
  <c r="N168" i="3"/>
  <c r="J185" i="3"/>
  <c r="L185" i="3"/>
  <c r="N185" i="3"/>
  <c r="O166" i="3"/>
  <c r="O171" i="3"/>
  <c r="O183" i="3"/>
  <c r="O187" i="3"/>
  <c r="O188" i="3"/>
  <c r="M129" i="3"/>
  <c r="N129" i="3"/>
  <c r="O127" i="3"/>
  <c r="O134" i="3"/>
  <c r="O141" i="3"/>
  <c r="O144" i="3"/>
  <c r="O148" i="3"/>
  <c r="O149" i="3"/>
  <c r="O91" i="3"/>
  <c r="N90" i="3"/>
  <c r="M90" i="3"/>
  <c r="O88" i="3"/>
  <c r="O93" i="3"/>
  <c r="O102" i="3"/>
  <c r="O105" i="3"/>
  <c r="O109" i="3"/>
  <c r="O110" i="3"/>
  <c r="O132" i="3" l="1"/>
  <c r="K112" i="3"/>
  <c r="M51" i="3"/>
  <c r="K47" i="21" s="1"/>
  <c r="N51" i="3"/>
  <c r="L47" i="21" s="1"/>
  <c r="O49" i="3"/>
  <c r="M45" i="21" s="1"/>
  <c r="O54" i="3"/>
  <c r="M50" i="21" s="1"/>
  <c r="O63" i="3"/>
  <c r="M59" i="21" s="1"/>
  <c r="O66" i="3"/>
  <c r="M62" i="21" s="1"/>
  <c r="O70" i="3"/>
  <c r="M66" i="21" s="1"/>
  <c r="O71" i="3"/>
  <c r="M67" i="21" s="1"/>
  <c r="O10" i="3"/>
  <c r="M6" i="21" s="1"/>
  <c r="O15" i="3"/>
  <c r="M11" i="21" s="1"/>
  <c r="O24" i="3"/>
  <c r="M20" i="21" s="1"/>
  <c r="O27" i="3"/>
  <c r="M23" i="21" s="1"/>
  <c r="O31" i="3"/>
  <c r="M27" i="21" s="1"/>
  <c r="O32" i="3"/>
  <c r="M28" i="21" s="1"/>
  <c r="F34" i="3" l="1"/>
  <c r="D30" i="21" s="1"/>
  <c r="N34" i="3"/>
  <c r="L30" i="21" s="1"/>
  <c r="M34" i="3"/>
  <c r="K30" i="21" s="1"/>
  <c r="L34" i="3"/>
  <c r="J30" i="21" s="1"/>
  <c r="O429" i="4" l="1"/>
  <c r="O428" i="4"/>
  <c r="N428" i="4"/>
  <c r="M428" i="4"/>
  <c r="L428" i="4"/>
  <c r="K428" i="4"/>
  <c r="J428" i="4"/>
  <c r="I428" i="4"/>
  <c r="H428" i="4"/>
  <c r="O427" i="4"/>
  <c r="O426" i="4"/>
  <c r="O425" i="4"/>
  <c r="N425" i="4"/>
  <c r="M425" i="4"/>
  <c r="L425" i="4"/>
  <c r="K425" i="4"/>
  <c r="J425" i="4"/>
  <c r="I425" i="4"/>
  <c r="H425" i="4"/>
  <c r="G425" i="4"/>
  <c r="F425" i="4"/>
  <c r="O424" i="4"/>
  <c r="O423" i="4"/>
  <c r="N423" i="4"/>
  <c r="M423" i="4"/>
  <c r="L423" i="4"/>
  <c r="K423" i="4"/>
  <c r="J423" i="4"/>
  <c r="I423" i="4"/>
  <c r="H423" i="4"/>
  <c r="G423" i="4"/>
  <c r="F423" i="4"/>
  <c r="O421" i="4"/>
  <c r="N421" i="4"/>
  <c r="M421" i="4"/>
  <c r="L421" i="4"/>
  <c r="K421" i="4"/>
  <c r="J421" i="4"/>
  <c r="I421" i="4"/>
  <c r="H421" i="4"/>
  <c r="G421" i="4"/>
  <c r="F421" i="4"/>
  <c r="O420" i="4"/>
  <c r="O419" i="4"/>
  <c r="O418" i="4"/>
  <c r="N418" i="4"/>
  <c r="M418" i="4"/>
  <c r="L418" i="4"/>
  <c r="K418" i="4"/>
  <c r="J418" i="4"/>
  <c r="I418" i="4"/>
  <c r="H418" i="4"/>
  <c r="G418" i="4"/>
  <c r="F418" i="4"/>
  <c r="O416" i="4"/>
  <c r="O415" i="4"/>
  <c r="N415" i="4"/>
  <c r="M415" i="4"/>
  <c r="L415" i="4"/>
  <c r="K415" i="4"/>
  <c r="J415" i="4"/>
  <c r="I415" i="4"/>
  <c r="H415" i="4"/>
  <c r="G415" i="4"/>
  <c r="F415" i="4"/>
  <c r="O414" i="4"/>
  <c r="N414" i="4"/>
  <c r="M414" i="4"/>
  <c r="L414" i="4"/>
  <c r="K414" i="4"/>
  <c r="J414" i="4"/>
  <c r="I414" i="4"/>
  <c r="O413" i="4"/>
  <c r="O412" i="4"/>
  <c r="N412" i="4"/>
  <c r="M412" i="4"/>
  <c r="L412" i="4"/>
  <c r="K412" i="4"/>
  <c r="J412" i="4"/>
  <c r="I412" i="4"/>
  <c r="H412" i="4"/>
  <c r="G412" i="4"/>
  <c r="F412" i="4"/>
  <c r="O411" i="4"/>
  <c r="O410" i="4"/>
  <c r="N410" i="4"/>
  <c r="O409" i="4"/>
  <c r="N409" i="4"/>
  <c r="M409" i="4"/>
  <c r="L409" i="4"/>
  <c r="K409" i="4"/>
  <c r="J409" i="4"/>
  <c r="I409" i="4"/>
  <c r="H409" i="4"/>
  <c r="G409" i="4"/>
  <c r="F409" i="4"/>
  <c r="O408" i="4"/>
  <c r="N408" i="4"/>
  <c r="M408" i="4"/>
  <c r="L408" i="4"/>
  <c r="K408" i="4"/>
  <c r="J408" i="4"/>
  <c r="I408" i="4"/>
  <c r="H408" i="4"/>
  <c r="G408" i="4"/>
  <c r="F408" i="4"/>
  <c r="O407" i="4"/>
  <c r="N407" i="4"/>
  <c r="M407" i="4"/>
  <c r="L407" i="4"/>
  <c r="K407" i="4"/>
  <c r="J407" i="4"/>
  <c r="I407" i="4"/>
  <c r="H407" i="4"/>
  <c r="G407" i="4"/>
  <c r="F407" i="4"/>
  <c r="O406" i="4"/>
  <c r="N406" i="4"/>
  <c r="M406" i="4"/>
  <c r="L406" i="4"/>
  <c r="K406" i="4"/>
  <c r="J406" i="4"/>
  <c r="I406" i="4"/>
  <c r="H406" i="4"/>
  <c r="G406" i="4"/>
  <c r="F406" i="4"/>
  <c r="O404" i="4"/>
  <c r="O403" i="4"/>
  <c r="N403" i="4"/>
  <c r="M403" i="4"/>
  <c r="L403" i="4"/>
  <c r="K403" i="4"/>
  <c r="J403" i="4"/>
  <c r="I403" i="4"/>
  <c r="H403" i="4"/>
  <c r="G403" i="4"/>
  <c r="F403" i="4"/>
  <c r="O402" i="4"/>
  <c r="O401" i="4"/>
  <c r="N401" i="4"/>
  <c r="M401" i="4"/>
  <c r="L401" i="4"/>
  <c r="K401" i="4"/>
  <c r="J401" i="4"/>
  <c r="O399" i="4"/>
  <c r="N399" i="4"/>
  <c r="M399" i="4"/>
  <c r="L399" i="4"/>
  <c r="K399" i="4"/>
  <c r="J399" i="4"/>
  <c r="I399" i="4"/>
  <c r="H399" i="4"/>
  <c r="O398" i="4"/>
  <c r="F379" i="17"/>
  <c r="G379" i="17" s="1"/>
  <c r="H379" i="17" s="1"/>
  <c r="I379" i="17" s="1"/>
  <c r="J379" i="17" s="1"/>
  <c r="O390" i="4"/>
  <c r="O389" i="4"/>
  <c r="N389" i="4"/>
  <c r="M389" i="4"/>
  <c r="L389" i="4"/>
  <c r="K389" i="4"/>
  <c r="J389" i="4"/>
  <c r="I389" i="4"/>
  <c r="H389" i="4"/>
  <c r="O388" i="4"/>
  <c r="O387" i="4"/>
  <c r="O386" i="4"/>
  <c r="N386" i="4"/>
  <c r="M386" i="4"/>
  <c r="L386" i="4"/>
  <c r="K386" i="4"/>
  <c r="J386" i="4"/>
  <c r="I386" i="4"/>
  <c r="H386" i="4"/>
  <c r="G386" i="4"/>
  <c r="F386" i="4"/>
  <c r="O385" i="4"/>
  <c r="O384" i="4"/>
  <c r="O383" i="4"/>
  <c r="O382" i="4"/>
  <c r="O381" i="4"/>
  <c r="O380" i="4"/>
  <c r="O379" i="4"/>
  <c r="N379" i="4"/>
  <c r="M379" i="4"/>
  <c r="L379" i="4"/>
  <c r="K379" i="4"/>
  <c r="J379" i="4"/>
  <c r="I379" i="4"/>
  <c r="H379" i="4"/>
  <c r="G379" i="4"/>
  <c r="F379" i="4"/>
  <c r="O377" i="4"/>
  <c r="O376" i="4"/>
  <c r="N376" i="4"/>
  <c r="M376" i="4"/>
  <c r="L376" i="4"/>
  <c r="K376" i="4"/>
  <c r="J376" i="4"/>
  <c r="I376" i="4"/>
  <c r="H376" i="4"/>
  <c r="G376" i="4"/>
  <c r="F376" i="4"/>
  <c r="O375" i="4"/>
  <c r="N375" i="4"/>
  <c r="M375" i="4"/>
  <c r="L375" i="4"/>
  <c r="K375" i="4"/>
  <c r="J375" i="4"/>
  <c r="O374" i="4"/>
  <c r="O373" i="4"/>
  <c r="N373" i="4"/>
  <c r="M373" i="4"/>
  <c r="L373" i="4"/>
  <c r="K373" i="4"/>
  <c r="J373" i="4"/>
  <c r="I373" i="4"/>
  <c r="H373" i="4"/>
  <c r="G373" i="4"/>
  <c r="O372" i="4"/>
  <c r="O371" i="4"/>
  <c r="O370" i="4"/>
  <c r="N370" i="4"/>
  <c r="M370" i="4"/>
  <c r="L370" i="4"/>
  <c r="K370" i="4"/>
  <c r="J370" i="4"/>
  <c r="I370" i="4"/>
  <c r="H370" i="4"/>
  <c r="G370" i="4"/>
  <c r="F370" i="4"/>
  <c r="O369" i="4"/>
  <c r="N369" i="4"/>
  <c r="M369" i="4"/>
  <c r="L369" i="4"/>
  <c r="K369" i="4"/>
  <c r="J369" i="4"/>
  <c r="I369" i="4"/>
  <c r="H369" i="4"/>
  <c r="G369" i="4"/>
  <c r="F369" i="4"/>
  <c r="O368" i="4"/>
  <c r="N368" i="4"/>
  <c r="M368" i="4"/>
  <c r="L368" i="4"/>
  <c r="K368" i="4"/>
  <c r="J368" i="4"/>
  <c r="I368" i="4"/>
  <c r="H368" i="4"/>
  <c r="G368" i="4"/>
  <c r="F368" i="4"/>
  <c r="O367" i="4"/>
  <c r="N367" i="4"/>
  <c r="M367" i="4"/>
  <c r="L367" i="4"/>
  <c r="K367" i="4"/>
  <c r="J367" i="4"/>
  <c r="I367" i="4"/>
  <c r="H367" i="4"/>
  <c r="G367" i="4"/>
  <c r="F367" i="4"/>
  <c r="O365" i="4"/>
  <c r="O364" i="4"/>
  <c r="N364" i="4"/>
  <c r="M364" i="4"/>
  <c r="L364" i="4"/>
  <c r="K364" i="4"/>
  <c r="J364" i="4"/>
  <c r="I364" i="4"/>
  <c r="H364" i="4"/>
  <c r="G364" i="4"/>
  <c r="F364" i="4"/>
  <c r="O363" i="4"/>
  <c r="O362" i="4"/>
  <c r="N362" i="4"/>
  <c r="M362" i="4"/>
  <c r="L362" i="4"/>
  <c r="K362" i="4"/>
  <c r="J362" i="4"/>
  <c r="O360" i="4"/>
  <c r="N360" i="4"/>
  <c r="M360" i="4"/>
  <c r="L360" i="4"/>
  <c r="K360" i="4"/>
  <c r="J360" i="4"/>
  <c r="I360" i="4"/>
  <c r="H360" i="4"/>
  <c r="O359" i="4"/>
  <c r="O351" i="4"/>
  <c r="M161" i="20" s="1"/>
  <c r="O350" i="4"/>
  <c r="N350" i="4"/>
  <c r="M350" i="4"/>
  <c r="L350" i="4"/>
  <c r="K350" i="4"/>
  <c r="J350" i="4"/>
  <c r="I350" i="4"/>
  <c r="H350" i="4"/>
  <c r="O349" i="4"/>
  <c r="M159" i="20" s="1"/>
  <c r="O348" i="4"/>
  <c r="O347" i="4"/>
  <c r="N347" i="4"/>
  <c r="M347" i="4"/>
  <c r="L347" i="4"/>
  <c r="K347" i="4"/>
  <c r="J347" i="4"/>
  <c r="I347" i="4"/>
  <c r="H347" i="4"/>
  <c r="G347" i="4"/>
  <c r="F347" i="4"/>
  <c r="O346" i="4"/>
  <c r="M156" i="20" s="1"/>
  <c r="O345" i="4"/>
  <c r="N345" i="4"/>
  <c r="M345" i="4"/>
  <c r="L345" i="4"/>
  <c r="K345" i="4"/>
  <c r="J345" i="4"/>
  <c r="I345" i="4"/>
  <c r="H345" i="4"/>
  <c r="G345" i="4"/>
  <c r="F345" i="4"/>
  <c r="O343" i="4"/>
  <c r="M153" i="20" s="1"/>
  <c r="N343" i="4"/>
  <c r="L153" i="20" s="1"/>
  <c r="M343" i="4"/>
  <c r="K153" i="20" s="1"/>
  <c r="L343" i="4"/>
  <c r="J153" i="20" s="1"/>
  <c r="K343" i="4"/>
  <c r="I153" i="20" s="1"/>
  <c r="J343" i="4"/>
  <c r="H153" i="20" s="1"/>
  <c r="I343" i="4"/>
  <c r="G153" i="20" s="1"/>
  <c r="H343" i="4"/>
  <c r="F153" i="20" s="1"/>
  <c r="G343" i="4"/>
  <c r="E153" i="20" s="1"/>
  <c r="F343" i="4"/>
  <c r="D153" i="20" s="1"/>
  <c r="O342" i="4"/>
  <c r="O341" i="4"/>
  <c r="O340" i="4"/>
  <c r="N340" i="4"/>
  <c r="M340" i="4"/>
  <c r="L340" i="4"/>
  <c r="K340" i="4"/>
  <c r="J340" i="4"/>
  <c r="I340" i="4"/>
  <c r="H340" i="4"/>
  <c r="G340" i="4"/>
  <c r="F340" i="4"/>
  <c r="O338" i="4"/>
  <c r="O337" i="4"/>
  <c r="N337" i="4"/>
  <c r="M337" i="4"/>
  <c r="L337" i="4"/>
  <c r="K337" i="4"/>
  <c r="J337" i="4"/>
  <c r="I337" i="4"/>
  <c r="H337" i="4"/>
  <c r="G337" i="4"/>
  <c r="F337" i="4"/>
  <c r="O336" i="4"/>
  <c r="N336" i="4"/>
  <c r="M336" i="4"/>
  <c r="L336" i="4"/>
  <c r="K336" i="4"/>
  <c r="J336" i="4"/>
  <c r="O335" i="4"/>
  <c r="O334" i="4"/>
  <c r="M144" i="20" s="1"/>
  <c r="N334" i="4"/>
  <c r="L144" i="20" s="1"/>
  <c r="M334" i="4"/>
  <c r="K144" i="20" s="1"/>
  <c r="L334" i="4"/>
  <c r="J144" i="20" s="1"/>
  <c r="K334" i="4"/>
  <c r="I144" i="20" s="1"/>
  <c r="J334" i="4"/>
  <c r="H144" i="20" s="1"/>
  <c r="I334" i="4"/>
  <c r="G144" i="20" s="1"/>
  <c r="H334" i="4"/>
  <c r="F144" i="20" s="1"/>
  <c r="G334" i="4"/>
  <c r="E144" i="20" s="1"/>
  <c r="O333" i="4"/>
  <c r="O332" i="4"/>
  <c r="N332" i="4"/>
  <c r="O331" i="4"/>
  <c r="M141" i="20" s="1"/>
  <c r="N331" i="4"/>
  <c r="L141" i="20" s="1"/>
  <c r="M331" i="4"/>
  <c r="K141" i="20" s="1"/>
  <c r="L331" i="4"/>
  <c r="J141" i="20" s="1"/>
  <c r="K331" i="4"/>
  <c r="I141" i="20" s="1"/>
  <c r="J331" i="4"/>
  <c r="H141" i="20" s="1"/>
  <c r="I331" i="4"/>
  <c r="G141" i="20" s="1"/>
  <c r="H331" i="4"/>
  <c r="F141" i="20" s="1"/>
  <c r="G331" i="4"/>
  <c r="E141" i="20" s="1"/>
  <c r="F331" i="4"/>
  <c r="D141" i="20" s="1"/>
  <c r="O330" i="4"/>
  <c r="M140" i="20" s="1"/>
  <c r="N330" i="4"/>
  <c r="L140" i="20" s="1"/>
  <c r="M330" i="4"/>
  <c r="K140" i="20" s="1"/>
  <c r="L330" i="4"/>
  <c r="J140" i="20" s="1"/>
  <c r="K330" i="4"/>
  <c r="I140" i="20" s="1"/>
  <c r="J330" i="4"/>
  <c r="H140" i="20" s="1"/>
  <c r="I330" i="4"/>
  <c r="G140" i="20" s="1"/>
  <c r="H330" i="4"/>
  <c r="F140" i="20" s="1"/>
  <c r="G330" i="4"/>
  <c r="E140" i="20" s="1"/>
  <c r="F330" i="4"/>
  <c r="D140" i="20" s="1"/>
  <c r="O329" i="4"/>
  <c r="M139" i="20" s="1"/>
  <c r="N329" i="4"/>
  <c r="L139" i="20" s="1"/>
  <c r="M329" i="4"/>
  <c r="K139" i="20" s="1"/>
  <c r="L329" i="4"/>
  <c r="J139" i="20" s="1"/>
  <c r="K329" i="4"/>
  <c r="I139" i="20" s="1"/>
  <c r="J329" i="4"/>
  <c r="H139" i="20" s="1"/>
  <c r="I329" i="4"/>
  <c r="G139" i="20" s="1"/>
  <c r="H329" i="4"/>
  <c r="F139" i="20" s="1"/>
  <c r="G329" i="4"/>
  <c r="E139" i="20" s="1"/>
  <c r="F329" i="4"/>
  <c r="D139" i="20" s="1"/>
  <c r="O328" i="4"/>
  <c r="N328" i="4"/>
  <c r="M328" i="4"/>
  <c r="L328" i="4"/>
  <c r="K328" i="4"/>
  <c r="J328" i="4"/>
  <c r="I328" i="4"/>
  <c r="H328" i="4"/>
  <c r="G328" i="4"/>
  <c r="F328" i="4"/>
  <c r="O326" i="4"/>
  <c r="M136" i="20" s="1"/>
  <c r="O325" i="4"/>
  <c r="M135" i="20" s="1"/>
  <c r="N325" i="4"/>
  <c r="L135" i="20" s="1"/>
  <c r="M325" i="4"/>
  <c r="K135" i="20" s="1"/>
  <c r="L325" i="4"/>
  <c r="J135" i="20" s="1"/>
  <c r="K325" i="4"/>
  <c r="I135" i="20" s="1"/>
  <c r="J325" i="4"/>
  <c r="H135" i="20" s="1"/>
  <c r="I325" i="4"/>
  <c r="G135" i="20" s="1"/>
  <c r="H325" i="4"/>
  <c r="F135" i="20" s="1"/>
  <c r="G325" i="4"/>
  <c r="E135" i="20" s="1"/>
  <c r="F325" i="4"/>
  <c r="D135" i="20" s="1"/>
  <c r="O324" i="4"/>
  <c r="M134" i="20" s="1"/>
  <c r="O323" i="4"/>
  <c r="M133" i="20" s="1"/>
  <c r="N323" i="4"/>
  <c r="L133" i="20" s="1"/>
  <c r="M323" i="4"/>
  <c r="K133" i="20" s="1"/>
  <c r="L323" i="4"/>
  <c r="J133" i="20" s="1"/>
  <c r="K323" i="4"/>
  <c r="I133" i="20" s="1"/>
  <c r="J323" i="4"/>
  <c r="H133" i="20" s="1"/>
  <c r="O321" i="4"/>
  <c r="M131" i="20" s="1"/>
  <c r="N321" i="4"/>
  <c r="L131" i="20" s="1"/>
  <c r="M321" i="4"/>
  <c r="K131" i="20" s="1"/>
  <c r="L321" i="4"/>
  <c r="J131" i="20" s="1"/>
  <c r="K321" i="4"/>
  <c r="I131" i="20" s="1"/>
  <c r="J321" i="4"/>
  <c r="H131" i="20" s="1"/>
  <c r="I321" i="4"/>
  <c r="G131" i="20" s="1"/>
  <c r="H321" i="4"/>
  <c r="F131" i="20" s="1"/>
  <c r="O320" i="4"/>
  <c r="F305" i="17"/>
  <c r="G305" i="17" s="1"/>
  <c r="H305" i="17" s="1"/>
  <c r="I305" i="17" s="1"/>
  <c r="J305" i="17" s="1"/>
  <c r="K305" i="17" s="1"/>
  <c r="L305" i="17" s="1"/>
  <c r="M305" i="17" s="1"/>
  <c r="N305" i="17" s="1"/>
  <c r="O305" i="17" s="1"/>
  <c r="O312" i="4"/>
  <c r="O311" i="4"/>
  <c r="O310" i="4"/>
  <c r="O309" i="4"/>
  <c r="O308" i="4"/>
  <c r="N308" i="4"/>
  <c r="M308" i="4"/>
  <c r="L308" i="4"/>
  <c r="K308" i="4"/>
  <c r="J308" i="4"/>
  <c r="I308" i="4"/>
  <c r="H308" i="4"/>
  <c r="G308" i="4"/>
  <c r="F308" i="4"/>
  <c r="O307" i="4"/>
  <c r="N307" i="4"/>
  <c r="M307" i="4"/>
  <c r="L307" i="4"/>
  <c r="K307" i="4"/>
  <c r="J307" i="4"/>
  <c r="I307" i="4"/>
  <c r="H307" i="4"/>
  <c r="G307" i="4"/>
  <c r="F307" i="4"/>
  <c r="O306" i="4"/>
  <c r="N306" i="4"/>
  <c r="M306" i="4"/>
  <c r="L306" i="4"/>
  <c r="K306" i="4"/>
  <c r="J306" i="4"/>
  <c r="I306" i="4"/>
  <c r="H306" i="4"/>
  <c r="G306" i="4"/>
  <c r="F306" i="4"/>
  <c r="O305" i="4"/>
  <c r="O304" i="4"/>
  <c r="O303" i="4"/>
  <c r="O302" i="4"/>
  <c r="O301" i="4"/>
  <c r="O300" i="4"/>
  <c r="O299" i="4"/>
  <c r="O298" i="4"/>
  <c r="N298" i="4"/>
  <c r="M298" i="4"/>
  <c r="L298" i="4"/>
  <c r="K298" i="4"/>
  <c r="J298" i="4"/>
  <c r="I298" i="4"/>
  <c r="H298" i="4"/>
  <c r="G298" i="4"/>
  <c r="F298" i="4"/>
  <c r="O297" i="4"/>
  <c r="O296" i="4"/>
  <c r="O295" i="4"/>
  <c r="O294" i="4"/>
  <c r="O293" i="4"/>
  <c r="O292" i="4"/>
  <c r="N292" i="4"/>
  <c r="M292" i="4"/>
  <c r="L292" i="4"/>
  <c r="K292" i="4"/>
  <c r="J292" i="4"/>
  <c r="I292" i="4"/>
  <c r="H292" i="4"/>
  <c r="G292" i="4"/>
  <c r="F292" i="4"/>
  <c r="O291" i="4"/>
  <c r="N291" i="4"/>
  <c r="M291" i="4"/>
  <c r="L291" i="4"/>
  <c r="K291" i="4"/>
  <c r="J291" i="4"/>
  <c r="I291" i="4"/>
  <c r="H291" i="4"/>
  <c r="G291" i="4"/>
  <c r="F291" i="4"/>
  <c r="O290" i="4"/>
  <c r="N290" i="4"/>
  <c r="M290" i="4"/>
  <c r="L290" i="4"/>
  <c r="K290" i="4"/>
  <c r="J290" i="4"/>
  <c r="I290" i="4"/>
  <c r="H290" i="4"/>
  <c r="G290" i="4"/>
  <c r="F290" i="4"/>
  <c r="O289" i="4"/>
  <c r="N289" i="4"/>
  <c r="M289" i="4"/>
  <c r="L289" i="4"/>
  <c r="K289" i="4"/>
  <c r="J289" i="4"/>
  <c r="I289" i="4"/>
  <c r="H289" i="4"/>
  <c r="G289" i="4"/>
  <c r="F289" i="4"/>
  <c r="O287" i="4"/>
  <c r="O286" i="4"/>
  <c r="N286" i="4"/>
  <c r="M286" i="4"/>
  <c r="L286" i="4"/>
  <c r="K286" i="4"/>
  <c r="J286" i="4"/>
  <c r="I286" i="4"/>
  <c r="H286" i="4"/>
  <c r="G286" i="4"/>
  <c r="F286" i="4"/>
  <c r="O285" i="4"/>
  <c r="O284" i="4"/>
  <c r="N284" i="4"/>
  <c r="M284" i="4"/>
  <c r="L284" i="4"/>
  <c r="K284" i="4"/>
  <c r="J284" i="4"/>
  <c r="I284" i="4"/>
  <c r="H284" i="4"/>
  <c r="G284" i="4"/>
  <c r="F284" i="4"/>
  <c r="O282" i="4"/>
  <c r="N282" i="4"/>
  <c r="M282" i="4"/>
  <c r="L282" i="4"/>
  <c r="K282" i="4"/>
  <c r="J282" i="4"/>
  <c r="I282" i="4"/>
  <c r="H282" i="4"/>
  <c r="O281" i="4"/>
  <c r="O273" i="4"/>
  <c r="O272" i="4"/>
  <c r="N272" i="4"/>
  <c r="M272" i="4"/>
  <c r="L272" i="4"/>
  <c r="K272" i="4"/>
  <c r="J272" i="4"/>
  <c r="I272" i="4"/>
  <c r="H272" i="4"/>
  <c r="O271" i="4"/>
  <c r="O270" i="4"/>
  <c r="O269" i="4"/>
  <c r="O268" i="4"/>
  <c r="O267" i="4"/>
  <c r="N267" i="4"/>
  <c r="M267" i="4"/>
  <c r="L267" i="4"/>
  <c r="K267" i="4"/>
  <c r="J267" i="4"/>
  <c r="I267" i="4"/>
  <c r="H267" i="4"/>
  <c r="G267" i="4"/>
  <c r="F267" i="4"/>
  <c r="O265" i="4"/>
  <c r="O264" i="4"/>
  <c r="O263" i="4"/>
  <c r="O262" i="4"/>
  <c r="N262" i="4"/>
  <c r="M262" i="4"/>
  <c r="L262" i="4"/>
  <c r="K262" i="4"/>
  <c r="J262" i="4"/>
  <c r="I262" i="4"/>
  <c r="H262" i="4"/>
  <c r="G262" i="4"/>
  <c r="F262" i="4"/>
  <c r="O260" i="4"/>
  <c r="O259" i="4"/>
  <c r="N259" i="4"/>
  <c r="M259" i="4"/>
  <c r="L259" i="4"/>
  <c r="K259" i="4"/>
  <c r="J259" i="4"/>
  <c r="I259" i="4"/>
  <c r="H259" i="4"/>
  <c r="G259" i="4"/>
  <c r="F259" i="4"/>
  <c r="O258" i="4"/>
  <c r="N258" i="4"/>
  <c r="M258" i="4"/>
  <c r="L258" i="4"/>
  <c r="K258" i="4"/>
  <c r="J258" i="4"/>
  <c r="O257" i="4"/>
  <c r="N257" i="4"/>
  <c r="O256" i="4"/>
  <c r="N256" i="4"/>
  <c r="O255" i="4"/>
  <c r="N255" i="4"/>
  <c r="O254" i="4"/>
  <c r="N254" i="4"/>
  <c r="O253" i="4"/>
  <c r="N253" i="4"/>
  <c r="M253" i="4"/>
  <c r="L253" i="4"/>
  <c r="K253" i="4"/>
  <c r="J253" i="4"/>
  <c r="I253" i="4"/>
  <c r="H253" i="4"/>
  <c r="G253" i="4"/>
  <c r="F253" i="4"/>
  <c r="O252" i="4"/>
  <c r="N252" i="4"/>
  <c r="M252" i="4"/>
  <c r="L252" i="4"/>
  <c r="K252" i="4"/>
  <c r="J252" i="4"/>
  <c r="I252" i="4"/>
  <c r="H252" i="4"/>
  <c r="G252" i="4"/>
  <c r="F252" i="4"/>
  <c r="O251" i="4"/>
  <c r="N251" i="4"/>
  <c r="M251" i="4"/>
  <c r="L251" i="4"/>
  <c r="K251" i="4"/>
  <c r="J251" i="4"/>
  <c r="I251" i="4"/>
  <c r="H251" i="4"/>
  <c r="G251" i="4"/>
  <c r="F251" i="4"/>
  <c r="O250" i="4"/>
  <c r="N250" i="4"/>
  <c r="M250" i="4"/>
  <c r="L250" i="4"/>
  <c r="K250" i="4"/>
  <c r="J250" i="4"/>
  <c r="I250" i="4"/>
  <c r="H250" i="4"/>
  <c r="G250" i="4"/>
  <c r="F250" i="4"/>
  <c r="O248" i="4"/>
  <c r="N248" i="4"/>
  <c r="M248" i="4"/>
  <c r="L248" i="4"/>
  <c r="K248" i="4"/>
  <c r="J248" i="4"/>
  <c r="I248" i="4"/>
  <c r="H248" i="4"/>
  <c r="G248" i="4"/>
  <c r="F248" i="4"/>
  <c r="O247" i="4"/>
  <c r="N247" i="4"/>
  <c r="M247" i="4"/>
  <c r="L247" i="4"/>
  <c r="K247" i="4"/>
  <c r="J247" i="4"/>
  <c r="I247" i="4"/>
  <c r="H247" i="4"/>
  <c r="G247" i="4"/>
  <c r="F247" i="4"/>
  <c r="O246" i="4"/>
  <c r="O245" i="4"/>
  <c r="N245" i="4"/>
  <c r="M245" i="4"/>
  <c r="L245" i="4"/>
  <c r="K245" i="4"/>
  <c r="J245" i="4"/>
  <c r="I245" i="4"/>
  <c r="H245" i="4"/>
  <c r="G245" i="4"/>
  <c r="F245" i="4"/>
  <c r="O243" i="4"/>
  <c r="N243" i="4"/>
  <c r="M243" i="4"/>
  <c r="L243" i="4"/>
  <c r="K243" i="4"/>
  <c r="J243" i="4"/>
  <c r="I243" i="4"/>
  <c r="H243" i="4"/>
  <c r="O242" i="4"/>
  <c r="O234" i="4"/>
  <c r="O233" i="4"/>
  <c r="N233" i="4"/>
  <c r="M233" i="4"/>
  <c r="L233" i="4"/>
  <c r="K233" i="4"/>
  <c r="J233" i="4"/>
  <c r="I233" i="4"/>
  <c r="H233" i="4"/>
  <c r="O232" i="4"/>
  <c r="O231" i="4"/>
  <c r="O230" i="4"/>
  <c r="O229" i="4"/>
  <c r="O228" i="4"/>
  <c r="N228" i="4"/>
  <c r="M228" i="4"/>
  <c r="L228" i="4"/>
  <c r="K228" i="4"/>
  <c r="J228" i="4"/>
  <c r="I228" i="4"/>
  <c r="H228" i="4"/>
  <c r="G228" i="4"/>
  <c r="F228" i="4"/>
  <c r="O226" i="4"/>
  <c r="O225" i="4"/>
  <c r="O224" i="4"/>
  <c r="O223" i="4"/>
  <c r="N223" i="4"/>
  <c r="M223" i="4"/>
  <c r="L223" i="4"/>
  <c r="K223" i="4"/>
  <c r="J223" i="4"/>
  <c r="I223" i="4"/>
  <c r="H223" i="4"/>
  <c r="G223" i="4"/>
  <c r="F223" i="4"/>
  <c r="O221" i="4"/>
  <c r="O220" i="4"/>
  <c r="N220" i="4"/>
  <c r="M220" i="4"/>
  <c r="L220" i="4"/>
  <c r="K220" i="4"/>
  <c r="J220" i="4"/>
  <c r="I220" i="4"/>
  <c r="H220" i="4"/>
  <c r="G220" i="4"/>
  <c r="F220" i="4"/>
  <c r="O219" i="4"/>
  <c r="N219" i="4"/>
  <c r="M219" i="4"/>
  <c r="L219" i="4"/>
  <c r="K219" i="4"/>
  <c r="J219" i="4"/>
  <c r="O218" i="4"/>
  <c r="O217" i="4"/>
  <c r="O216" i="4"/>
  <c r="O215" i="4"/>
  <c r="N215" i="4"/>
  <c r="O214" i="4"/>
  <c r="N214" i="4"/>
  <c r="M214" i="4"/>
  <c r="L214" i="4"/>
  <c r="K214" i="4"/>
  <c r="J214" i="4"/>
  <c r="I214" i="4"/>
  <c r="H214" i="4"/>
  <c r="G214" i="4"/>
  <c r="F214" i="4"/>
  <c r="O213" i="4"/>
  <c r="N213" i="4"/>
  <c r="M213" i="4"/>
  <c r="L213" i="4"/>
  <c r="K213" i="4"/>
  <c r="J213" i="4"/>
  <c r="I213" i="4"/>
  <c r="H213" i="4"/>
  <c r="G213" i="4"/>
  <c r="F213" i="4"/>
  <c r="O212" i="4"/>
  <c r="N212" i="4"/>
  <c r="M212" i="4"/>
  <c r="L212" i="4"/>
  <c r="K212" i="4"/>
  <c r="J212" i="4"/>
  <c r="I212" i="4"/>
  <c r="H212" i="4"/>
  <c r="G212" i="4"/>
  <c r="F212" i="4"/>
  <c r="O211" i="4"/>
  <c r="N211" i="4"/>
  <c r="M211" i="4"/>
  <c r="L211" i="4"/>
  <c r="K211" i="4"/>
  <c r="J211" i="4"/>
  <c r="I211" i="4"/>
  <c r="H211" i="4"/>
  <c r="G211" i="4"/>
  <c r="F211" i="4"/>
  <c r="O209" i="4"/>
  <c r="N209" i="4"/>
  <c r="M209" i="4"/>
  <c r="L209" i="4"/>
  <c r="K209" i="4"/>
  <c r="J209" i="4"/>
  <c r="I209" i="4"/>
  <c r="H209" i="4"/>
  <c r="G209" i="4"/>
  <c r="F209" i="4"/>
  <c r="O208" i="4"/>
  <c r="N208" i="4"/>
  <c r="M208" i="4"/>
  <c r="L208" i="4"/>
  <c r="K208" i="4"/>
  <c r="J208" i="4"/>
  <c r="I208" i="4"/>
  <c r="H208" i="4"/>
  <c r="G208" i="4"/>
  <c r="F208" i="4"/>
  <c r="O207" i="4"/>
  <c r="O206" i="4"/>
  <c r="N206" i="4"/>
  <c r="M206" i="4"/>
  <c r="L206" i="4"/>
  <c r="K206" i="4"/>
  <c r="J206" i="4"/>
  <c r="I206" i="4"/>
  <c r="H206" i="4"/>
  <c r="G206" i="4"/>
  <c r="F206" i="4"/>
  <c r="O204" i="4"/>
  <c r="N204" i="4"/>
  <c r="M204" i="4"/>
  <c r="L204" i="4"/>
  <c r="K204" i="4"/>
  <c r="J204" i="4"/>
  <c r="I204" i="4"/>
  <c r="H204" i="4"/>
  <c r="O203" i="4"/>
  <c r="F193" i="17"/>
  <c r="G193" i="17" s="1"/>
  <c r="H193" i="17" s="1"/>
  <c r="O194" i="4"/>
  <c r="N194" i="4"/>
  <c r="M194" i="4"/>
  <c r="L194" i="4"/>
  <c r="K194" i="4"/>
  <c r="J194" i="4"/>
  <c r="I194" i="4"/>
  <c r="H194" i="4"/>
  <c r="O192" i="4"/>
  <c r="O191" i="4"/>
  <c r="N191" i="4"/>
  <c r="M191" i="4"/>
  <c r="L191" i="4"/>
  <c r="K191" i="4"/>
  <c r="J191" i="4"/>
  <c r="I191" i="4"/>
  <c r="H191" i="4"/>
  <c r="G191" i="4"/>
  <c r="F191" i="4"/>
  <c r="O189" i="4"/>
  <c r="M189" i="4"/>
  <c r="L189" i="4"/>
  <c r="K189" i="4"/>
  <c r="J189" i="4"/>
  <c r="I189" i="4"/>
  <c r="H189" i="4"/>
  <c r="G189" i="4"/>
  <c r="F189" i="4"/>
  <c r="O187" i="4"/>
  <c r="N187" i="4"/>
  <c r="M187" i="4"/>
  <c r="L187" i="4"/>
  <c r="K187" i="4"/>
  <c r="J187" i="4"/>
  <c r="I187" i="4"/>
  <c r="H187" i="4"/>
  <c r="G187" i="4"/>
  <c r="F187" i="4"/>
  <c r="O186" i="4"/>
  <c r="O185" i="4"/>
  <c r="O184" i="4"/>
  <c r="N184" i="4"/>
  <c r="M184" i="4"/>
  <c r="L184" i="4"/>
  <c r="K184" i="4"/>
  <c r="J184" i="4"/>
  <c r="I184" i="4"/>
  <c r="H184" i="4"/>
  <c r="G184" i="4"/>
  <c r="F184" i="4"/>
  <c r="O182" i="4"/>
  <c r="O181" i="4"/>
  <c r="M181" i="4"/>
  <c r="L181" i="4"/>
  <c r="K181" i="4"/>
  <c r="J181" i="4"/>
  <c r="I181" i="4"/>
  <c r="H181" i="4"/>
  <c r="G181" i="4"/>
  <c r="F181" i="4"/>
  <c r="O180" i="4"/>
  <c r="N180" i="4"/>
  <c r="M180" i="4"/>
  <c r="L180" i="4"/>
  <c r="K180" i="4"/>
  <c r="J180" i="4"/>
  <c r="I180" i="4"/>
  <c r="O179" i="4"/>
  <c r="O178" i="4"/>
  <c r="O176" i="4"/>
  <c r="N176" i="4"/>
  <c r="O175" i="4"/>
  <c r="N175" i="4"/>
  <c r="M175" i="4"/>
  <c r="L175" i="4"/>
  <c r="K175" i="4"/>
  <c r="J175" i="4"/>
  <c r="I175" i="4"/>
  <c r="H175" i="4"/>
  <c r="G175" i="4"/>
  <c r="F175" i="4"/>
  <c r="O174" i="4"/>
  <c r="M174" i="4"/>
  <c r="L174" i="4"/>
  <c r="K174" i="4"/>
  <c r="J174" i="4"/>
  <c r="I174" i="4"/>
  <c r="H174" i="4"/>
  <c r="G174" i="4"/>
  <c r="N173" i="4"/>
  <c r="M173" i="4"/>
  <c r="L173" i="4"/>
  <c r="K173" i="4"/>
  <c r="J173" i="4"/>
  <c r="I173" i="4"/>
  <c r="H173" i="4"/>
  <c r="G173" i="4"/>
  <c r="F173" i="4"/>
  <c r="O172" i="4"/>
  <c r="N172" i="4"/>
  <c r="M172" i="4"/>
  <c r="L172" i="4"/>
  <c r="K172" i="4"/>
  <c r="J172" i="4"/>
  <c r="I172" i="4"/>
  <c r="H172" i="4"/>
  <c r="G172" i="4"/>
  <c r="F172" i="4"/>
  <c r="N170" i="4"/>
  <c r="M170" i="4"/>
  <c r="L170" i="4"/>
  <c r="K170" i="4"/>
  <c r="J170" i="4"/>
  <c r="I170" i="4"/>
  <c r="H170" i="4"/>
  <c r="G170" i="4"/>
  <c r="F170" i="4"/>
  <c r="O169" i="4"/>
  <c r="N169" i="4"/>
  <c r="M169" i="4"/>
  <c r="L169" i="4"/>
  <c r="K169" i="4"/>
  <c r="J169" i="4"/>
  <c r="I169" i="4"/>
  <c r="H169" i="4"/>
  <c r="G169" i="4"/>
  <c r="O167" i="4"/>
  <c r="N167" i="4"/>
  <c r="M167" i="4"/>
  <c r="L167" i="4"/>
  <c r="K167" i="4"/>
  <c r="J167" i="4"/>
  <c r="I167" i="4"/>
  <c r="H167" i="4"/>
  <c r="G167" i="4"/>
  <c r="F167" i="4"/>
  <c r="M165" i="4"/>
  <c r="L165" i="4"/>
  <c r="K165" i="4"/>
  <c r="J165" i="4"/>
  <c r="H165" i="4"/>
  <c r="O164" i="4"/>
  <c r="F155" i="17"/>
  <c r="G155" i="17" s="1"/>
  <c r="H155" i="17" s="1"/>
  <c r="I155" i="17" s="1"/>
  <c r="J155" i="17" s="1"/>
  <c r="K155" i="17" s="1"/>
  <c r="L155" i="17" s="1"/>
  <c r="M155" i="17" s="1"/>
  <c r="N155" i="17" s="1"/>
  <c r="O155" i="17" s="1"/>
  <c r="O156" i="4"/>
  <c r="O155" i="4"/>
  <c r="N155" i="4"/>
  <c r="M155" i="4"/>
  <c r="L155" i="4"/>
  <c r="K155" i="4"/>
  <c r="J155" i="4"/>
  <c r="I155" i="4"/>
  <c r="H155" i="4"/>
  <c r="O154" i="4"/>
  <c r="O153" i="4"/>
  <c r="O152" i="4"/>
  <c r="N152" i="4"/>
  <c r="M152" i="4"/>
  <c r="L152" i="4"/>
  <c r="K152" i="4"/>
  <c r="J152" i="4"/>
  <c r="I152" i="4"/>
  <c r="H152" i="4"/>
  <c r="G152" i="4"/>
  <c r="F152" i="4"/>
  <c r="O151" i="4"/>
  <c r="O150" i="4"/>
  <c r="O149" i="4"/>
  <c r="O148" i="4"/>
  <c r="N148" i="4"/>
  <c r="M148" i="4"/>
  <c r="L148" i="4"/>
  <c r="K148" i="4"/>
  <c r="J148" i="4"/>
  <c r="I148" i="4"/>
  <c r="H148" i="4"/>
  <c r="G148" i="4"/>
  <c r="F148" i="4"/>
  <c r="O147" i="4"/>
  <c r="O146" i="4"/>
  <c r="O145" i="4"/>
  <c r="N145" i="4"/>
  <c r="M145" i="4"/>
  <c r="L145" i="4"/>
  <c r="K145" i="4"/>
  <c r="J145" i="4"/>
  <c r="I145" i="4"/>
  <c r="H145" i="4"/>
  <c r="G145" i="4"/>
  <c r="F145" i="4"/>
  <c r="O144" i="4"/>
  <c r="O143" i="4"/>
  <c r="O142" i="4"/>
  <c r="N142" i="4"/>
  <c r="M142" i="4"/>
  <c r="L142" i="4"/>
  <c r="K142" i="4"/>
  <c r="J142" i="4"/>
  <c r="I142" i="4"/>
  <c r="H142" i="4"/>
  <c r="G142" i="4"/>
  <c r="F142" i="4"/>
  <c r="O141" i="4"/>
  <c r="N141" i="4"/>
  <c r="M141" i="4"/>
  <c r="L141" i="4"/>
  <c r="K141" i="4"/>
  <c r="J141" i="4"/>
  <c r="O140" i="4"/>
  <c r="O139" i="4"/>
  <c r="N139" i="4"/>
  <c r="M139" i="4"/>
  <c r="L139" i="4"/>
  <c r="K139" i="4"/>
  <c r="J139" i="4"/>
  <c r="I139" i="4"/>
  <c r="H139" i="4"/>
  <c r="G139" i="4"/>
  <c r="O138" i="4"/>
  <c r="O137" i="4"/>
  <c r="N137" i="4"/>
  <c r="O136" i="4"/>
  <c r="N136" i="4"/>
  <c r="M136" i="4"/>
  <c r="L136" i="4"/>
  <c r="K136" i="4"/>
  <c r="J136" i="4"/>
  <c r="I136" i="4"/>
  <c r="H136" i="4"/>
  <c r="G136" i="4"/>
  <c r="F136" i="4"/>
  <c r="O135" i="4"/>
  <c r="N135" i="4"/>
  <c r="M135" i="4"/>
  <c r="L135" i="4"/>
  <c r="K135" i="4"/>
  <c r="J135" i="4"/>
  <c r="I135" i="4"/>
  <c r="H135" i="4"/>
  <c r="G135" i="4"/>
  <c r="F135" i="4"/>
  <c r="O134" i="4"/>
  <c r="N134" i="4"/>
  <c r="M134" i="4"/>
  <c r="L134" i="4"/>
  <c r="K134" i="4"/>
  <c r="J134" i="4"/>
  <c r="I134" i="4"/>
  <c r="H134" i="4"/>
  <c r="G134" i="4"/>
  <c r="F134" i="4"/>
  <c r="O133" i="4"/>
  <c r="N133" i="4"/>
  <c r="M133" i="4"/>
  <c r="L133" i="4"/>
  <c r="K133" i="4"/>
  <c r="J133" i="4"/>
  <c r="I133" i="4"/>
  <c r="H133" i="4"/>
  <c r="G133" i="4"/>
  <c r="F133" i="4"/>
  <c r="O132" i="4"/>
  <c r="O131" i="4"/>
  <c r="N131" i="4"/>
  <c r="M131" i="4"/>
  <c r="L131" i="4"/>
  <c r="K131" i="4"/>
  <c r="J131" i="4"/>
  <c r="I131" i="4"/>
  <c r="H131" i="4"/>
  <c r="G131" i="4"/>
  <c r="F131" i="4"/>
  <c r="O130" i="4"/>
  <c r="N130" i="4"/>
  <c r="M130" i="4"/>
  <c r="L130" i="4"/>
  <c r="K130" i="4"/>
  <c r="J130" i="4"/>
  <c r="I130" i="4"/>
  <c r="H130" i="4"/>
  <c r="G130" i="4"/>
  <c r="F130" i="4"/>
  <c r="O129" i="4"/>
  <c r="O128" i="4"/>
  <c r="N128" i="4"/>
  <c r="M128" i="4"/>
  <c r="L128" i="4"/>
  <c r="K128" i="4"/>
  <c r="J128" i="4"/>
  <c r="O126" i="4"/>
  <c r="N126" i="4"/>
  <c r="M126" i="4"/>
  <c r="L126" i="4"/>
  <c r="K126" i="4"/>
  <c r="J126" i="4"/>
  <c r="I126" i="4"/>
  <c r="H126" i="4"/>
  <c r="O125" i="4"/>
  <c r="F118" i="17"/>
  <c r="G118" i="17" s="1"/>
  <c r="H118" i="17" s="1"/>
  <c r="I118" i="17" s="1"/>
  <c r="J118" i="17" s="1"/>
  <c r="K118" i="17" s="1"/>
  <c r="L118" i="17" s="1"/>
  <c r="M118" i="17" s="1"/>
  <c r="N118" i="17" s="1"/>
  <c r="O118" i="17" s="1"/>
  <c r="O117" i="4"/>
  <c r="O116" i="4"/>
  <c r="N116" i="4"/>
  <c r="M116" i="4"/>
  <c r="L116" i="4"/>
  <c r="K116" i="4"/>
  <c r="J116" i="4"/>
  <c r="I116" i="4"/>
  <c r="H116" i="4"/>
  <c r="O115" i="4"/>
  <c r="O114" i="4"/>
  <c r="O113" i="4"/>
  <c r="N113" i="4"/>
  <c r="M113" i="4"/>
  <c r="L113" i="4"/>
  <c r="K113" i="4"/>
  <c r="J113" i="4"/>
  <c r="I113" i="4"/>
  <c r="H113" i="4"/>
  <c r="G113" i="4"/>
  <c r="F113" i="4"/>
  <c r="O112" i="4"/>
  <c r="O111" i="4"/>
  <c r="N111" i="4"/>
  <c r="M111" i="4"/>
  <c r="L111" i="4"/>
  <c r="K111" i="4"/>
  <c r="J111" i="4"/>
  <c r="I111" i="4"/>
  <c r="H111" i="4"/>
  <c r="G111" i="4"/>
  <c r="F111" i="4"/>
  <c r="O110" i="4"/>
  <c r="O109" i="4"/>
  <c r="N109" i="4"/>
  <c r="M109" i="4"/>
  <c r="L109" i="4"/>
  <c r="K109" i="4"/>
  <c r="J109" i="4"/>
  <c r="I109" i="4"/>
  <c r="H109" i="4"/>
  <c r="G109" i="4"/>
  <c r="F109" i="4"/>
  <c r="O108" i="4"/>
  <c r="O107" i="4"/>
  <c r="O106" i="4"/>
  <c r="N106" i="4"/>
  <c r="M106" i="4"/>
  <c r="L106" i="4"/>
  <c r="K106" i="4"/>
  <c r="J106" i="4"/>
  <c r="I106" i="4"/>
  <c r="H106" i="4"/>
  <c r="G106" i="4"/>
  <c r="F106" i="4"/>
  <c r="O105" i="4"/>
  <c r="O104" i="4"/>
  <c r="O103" i="4"/>
  <c r="N103" i="4"/>
  <c r="M103" i="4"/>
  <c r="L103" i="4"/>
  <c r="K103" i="4"/>
  <c r="J103" i="4"/>
  <c r="I103" i="4"/>
  <c r="H103" i="4"/>
  <c r="G103" i="4"/>
  <c r="F103" i="4"/>
  <c r="O102" i="4"/>
  <c r="N102" i="4"/>
  <c r="M102" i="4"/>
  <c r="L102" i="4"/>
  <c r="K102" i="4"/>
  <c r="J102" i="4"/>
  <c r="O101" i="4"/>
  <c r="O100" i="4"/>
  <c r="N100" i="4"/>
  <c r="M100" i="4"/>
  <c r="L100" i="4"/>
  <c r="K100" i="4"/>
  <c r="J100" i="4"/>
  <c r="I100" i="4"/>
  <c r="H100" i="4"/>
  <c r="G100" i="4"/>
  <c r="F100" i="4"/>
  <c r="O99" i="4"/>
  <c r="O98" i="4"/>
  <c r="N98" i="4"/>
  <c r="O97" i="4"/>
  <c r="N97" i="4"/>
  <c r="M97" i="4"/>
  <c r="L97" i="4"/>
  <c r="K97" i="4"/>
  <c r="J97" i="4"/>
  <c r="I97" i="4"/>
  <c r="H97" i="4"/>
  <c r="G97" i="4"/>
  <c r="F97" i="4"/>
  <c r="O96" i="4"/>
  <c r="N96" i="4"/>
  <c r="M96" i="4"/>
  <c r="L96" i="4"/>
  <c r="K96" i="4"/>
  <c r="J96" i="4"/>
  <c r="I96" i="4"/>
  <c r="H96" i="4"/>
  <c r="G96" i="4"/>
  <c r="F96" i="4"/>
  <c r="O95" i="4"/>
  <c r="N95" i="4"/>
  <c r="M95" i="4"/>
  <c r="L95" i="4"/>
  <c r="K95" i="4"/>
  <c r="J95" i="4"/>
  <c r="I95" i="4"/>
  <c r="H95" i="4"/>
  <c r="G95" i="4"/>
  <c r="F95" i="4"/>
  <c r="O94" i="4"/>
  <c r="N94" i="4"/>
  <c r="M94" i="4"/>
  <c r="L94" i="4"/>
  <c r="K94" i="4"/>
  <c r="J94" i="4"/>
  <c r="I94" i="4"/>
  <c r="H94" i="4"/>
  <c r="G94" i="4"/>
  <c r="F94" i="4"/>
  <c r="O93" i="4"/>
  <c r="O92" i="4"/>
  <c r="O91" i="4"/>
  <c r="N91" i="4"/>
  <c r="M91" i="4"/>
  <c r="L91" i="4"/>
  <c r="K91" i="4"/>
  <c r="J91" i="4"/>
  <c r="I91" i="4"/>
  <c r="H91" i="4"/>
  <c r="G91" i="4"/>
  <c r="F91" i="4"/>
  <c r="O90" i="4"/>
  <c r="O89" i="4"/>
  <c r="N89" i="4"/>
  <c r="M89" i="4"/>
  <c r="L89" i="4"/>
  <c r="K89" i="4"/>
  <c r="J89" i="4"/>
  <c r="I89" i="4"/>
  <c r="H89" i="4"/>
  <c r="G89" i="4"/>
  <c r="F89" i="4"/>
  <c r="O88" i="4"/>
  <c r="O87" i="4"/>
  <c r="N87" i="4"/>
  <c r="M87" i="4"/>
  <c r="L87" i="4"/>
  <c r="K87" i="4"/>
  <c r="J87" i="4"/>
  <c r="I87" i="4"/>
  <c r="H87" i="4"/>
  <c r="O86" i="4"/>
  <c r="F81" i="17"/>
  <c r="G81" i="17" s="1"/>
  <c r="H81" i="17" s="1"/>
  <c r="I81" i="17" s="1"/>
  <c r="J81" i="17" s="1"/>
  <c r="O78" i="4"/>
  <c r="M77" i="20" s="1"/>
  <c r="N78" i="4"/>
  <c r="L77" i="20" s="1"/>
  <c r="M78" i="4"/>
  <c r="K77" i="20" s="1"/>
  <c r="L78" i="4"/>
  <c r="J77" i="20" s="1"/>
  <c r="K78" i="4"/>
  <c r="I77" i="20" s="1"/>
  <c r="J78" i="4"/>
  <c r="H77" i="20" s="1"/>
  <c r="I78" i="4"/>
  <c r="G77" i="20" s="1"/>
  <c r="H78" i="4"/>
  <c r="F77" i="20" s="1"/>
  <c r="G78" i="4"/>
  <c r="E77" i="20" s="1"/>
  <c r="F78" i="4"/>
  <c r="O77" i="4"/>
  <c r="M76" i="20" s="1"/>
  <c r="N77" i="4"/>
  <c r="L76" i="20" s="1"/>
  <c r="M77" i="4"/>
  <c r="K76" i="20" s="1"/>
  <c r="L77" i="4"/>
  <c r="J76" i="20" s="1"/>
  <c r="K77" i="4"/>
  <c r="I76" i="20" s="1"/>
  <c r="J77" i="4"/>
  <c r="H76" i="20" s="1"/>
  <c r="I77" i="4"/>
  <c r="G76" i="20" s="1"/>
  <c r="H77" i="4"/>
  <c r="F76" i="20" s="1"/>
  <c r="O75" i="4"/>
  <c r="M74" i="20" s="1"/>
  <c r="O74" i="4"/>
  <c r="M73" i="20" s="1"/>
  <c r="N74" i="4"/>
  <c r="L73" i="20" s="1"/>
  <c r="M74" i="4"/>
  <c r="K73" i="20" s="1"/>
  <c r="L74" i="4"/>
  <c r="J73" i="20" s="1"/>
  <c r="K74" i="4"/>
  <c r="I73" i="20" s="1"/>
  <c r="J74" i="4"/>
  <c r="H73" i="20" s="1"/>
  <c r="I74" i="4"/>
  <c r="G73" i="20" s="1"/>
  <c r="H74" i="4"/>
  <c r="F73" i="20" s="1"/>
  <c r="G74" i="4"/>
  <c r="E73" i="20" s="1"/>
  <c r="F74" i="4"/>
  <c r="D73" i="20" s="1"/>
  <c r="O72" i="4"/>
  <c r="M71" i="20" s="1"/>
  <c r="N72" i="4"/>
  <c r="L71" i="20" s="1"/>
  <c r="M72" i="4"/>
  <c r="K71" i="20" s="1"/>
  <c r="L72" i="4"/>
  <c r="J71" i="20" s="1"/>
  <c r="K72" i="4"/>
  <c r="I71" i="20" s="1"/>
  <c r="J72" i="4"/>
  <c r="H71" i="20" s="1"/>
  <c r="I72" i="4"/>
  <c r="G71" i="20" s="1"/>
  <c r="H72" i="4"/>
  <c r="F71" i="20" s="1"/>
  <c r="G72" i="4"/>
  <c r="E71" i="20" s="1"/>
  <c r="F72" i="4"/>
  <c r="D71" i="20" s="1"/>
  <c r="O69" i="4"/>
  <c r="M68" i="20" s="1"/>
  <c r="O68" i="4"/>
  <c r="M67" i="20" s="1"/>
  <c r="O67" i="4"/>
  <c r="M66" i="20" s="1"/>
  <c r="N67" i="4"/>
  <c r="L66" i="20" s="1"/>
  <c r="M67" i="4"/>
  <c r="K66" i="20" s="1"/>
  <c r="L67" i="4"/>
  <c r="J66" i="20" s="1"/>
  <c r="K67" i="4"/>
  <c r="I66" i="20" s="1"/>
  <c r="J67" i="4"/>
  <c r="H66" i="20" s="1"/>
  <c r="I67" i="4"/>
  <c r="G66" i="20" s="1"/>
  <c r="H67" i="4"/>
  <c r="F66" i="20" s="1"/>
  <c r="G67" i="4"/>
  <c r="E66" i="20" s="1"/>
  <c r="F67" i="4"/>
  <c r="D66" i="20" s="1"/>
  <c r="O65" i="4"/>
  <c r="M64" i="20" s="1"/>
  <c r="N65" i="4"/>
  <c r="L64" i="20" s="1"/>
  <c r="M65" i="4"/>
  <c r="K64" i="20" s="1"/>
  <c r="O64" i="4"/>
  <c r="M63" i="20" s="1"/>
  <c r="N64" i="4"/>
  <c r="L63" i="20" s="1"/>
  <c r="M64" i="4"/>
  <c r="K63" i="20" s="1"/>
  <c r="L64" i="4"/>
  <c r="J63" i="20" s="1"/>
  <c r="K64" i="4"/>
  <c r="I63" i="20" s="1"/>
  <c r="J64" i="4"/>
  <c r="H63" i="20" s="1"/>
  <c r="I64" i="4"/>
  <c r="G63" i="20" s="1"/>
  <c r="H64" i="4"/>
  <c r="F63" i="20" s="1"/>
  <c r="G64" i="4"/>
  <c r="E63" i="20" s="1"/>
  <c r="F64" i="4"/>
  <c r="D63" i="20" s="1"/>
  <c r="O63" i="4"/>
  <c r="N63" i="4"/>
  <c r="M63" i="4"/>
  <c r="L63" i="4"/>
  <c r="K63" i="4"/>
  <c r="J63" i="4"/>
  <c r="I63" i="4"/>
  <c r="H63" i="4"/>
  <c r="G63" i="4"/>
  <c r="F63" i="4"/>
  <c r="O62" i="4"/>
  <c r="M61" i="20" s="1"/>
  <c r="O61" i="4"/>
  <c r="M60" i="20" s="1"/>
  <c r="N61" i="4"/>
  <c r="L60" i="20" s="1"/>
  <c r="M61" i="4"/>
  <c r="K60" i="20" s="1"/>
  <c r="L61" i="4"/>
  <c r="J60" i="20" s="1"/>
  <c r="K61" i="4"/>
  <c r="I60" i="20" s="1"/>
  <c r="J61" i="4"/>
  <c r="H60" i="20" s="1"/>
  <c r="I61" i="4"/>
  <c r="G60" i="20" s="1"/>
  <c r="H61" i="4"/>
  <c r="F60" i="20" s="1"/>
  <c r="G61" i="4"/>
  <c r="E60" i="20" s="1"/>
  <c r="F61" i="4"/>
  <c r="D60" i="20" s="1"/>
  <c r="O60" i="4"/>
  <c r="M59" i="20" s="1"/>
  <c r="N60" i="4"/>
  <c r="M60" i="4"/>
  <c r="L60" i="4"/>
  <c r="K60" i="4"/>
  <c r="J60" i="4"/>
  <c r="I60" i="4"/>
  <c r="H60" i="4"/>
  <c r="G60" i="4"/>
  <c r="F60" i="4"/>
  <c r="O59" i="4"/>
  <c r="M58" i="20" s="1"/>
  <c r="N59" i="4"/>
  <c r="L58" i="20" s="1"/>
  <c r="O58" i="4"/>
  <c r="M57" i="20" s="1"/>
  <c r="N58" i="4"/>
  <c r="L57" i="20" s="1"/>
  <c r="M58" i="4"/>
  <c r="K57" i="20" s="1"/>
  <c r="L58" i="4"/>
  <c r="J57" i="20" s="1"/>
  <c r="K58" i="4"/>
  <c r="I57" i="20" s="1"/>
  <c r="J58" i="4"/>
  <c r="H57" i="20" s="1"/>
  <c r="I58" i="4"/>
  <c r="G57" i="20" s="1"/>
  <c r="H58" i="4"/>
  <c r="F57" i="20" s="1"/>
  <c r="G58" i="4"/>
  <c r="E57" i="20" s="1"/>
  <c r="F58" i="4"/>
  <c r="D57" i="20" s="1"/>
  <c r="O57" i="4"/>
  <c r="M56" i="20" s="1"/>
  <c r="N57" i="4"/>
  <c r="L56" i="20" s="1"/>
  <c r="M57" i="4"/>
  <c r="K56" i="20" s="1"/>
  <c r="L57" i="4"/>
  <c r="J56" i="20" s="1"/>
  <c r="K57" i="4"/>
  <c r="I56" i="20" s="1"/>
  <c r="J57" i="4"/>
  <c r="H56" i="20" s="1"/>
  <c r="I57" i="4"/>
  <c r="G56" i="20" s="1"/>
  <c r="H57" i="4"/>
  <c r="F56" i="20" s="1"/>
  <c r="G57" i="4"/>
  <c r="E56" i="20" s="1"/>
  <c r="F57" i="4"/>
  <c r="D56" i="20" s="1"/>
  <c r="O56" i="4"/>
  <c r="M55" i="20" s="1"/>
  <c r="N56" i="4"/>
  <c r="L55" i="20" s="1"/>
  <c r="M56" i="4"/>
  <c r="K55" i="20" s="1"/>
  <c r="L56" i="4"/>
  <c r="J55" i="20" s="1"/>
  <c r="K56" i="4"/>
  <c r="I55" i="20" s="1"/>
  <c r="J56" i="4"/>
  <c r="H55" i="20" s="1"/>
  <c r="I56" i="4"/>
  <c r="G55" i="20" s="1"/>
  <c r="H56" i="4"/>
  <c r="F55" i="20" s="1"/>
  <c r="G56" i="4"/>
  <c r="E55" i="20" s="1"/>
  <c r="F56" i="4"/>
  <c r="D55" i="20" s="1"/>
  <c r="O55" i="4"/>
  <c r="M54" i="20" s="1"/>
  <c r="N55" i="4"/>
  <c r="L54" i="20" s="1"/>
  <c r="M55" i="4"/>
  <c r="K54" i="20" s="1"/>
  <c r="L55" i="4"/>
  <c r="J54" i="20" s="1"/>
  <c r="K55" i="4"/>
  <c r="I54" i="20" s="1"/>
  <c r="J55" i="4"/>
  <c r="H54" i="20" s="1"/>
  <c r="I55" i="4"/>
  <c r="G54" i="20" s="1"/>
  <c r="H55" i="4"/>
  <c r="F54" i="20" s="1"/>
  <c r="G55" i="4"/>
  <c r="E54" i="20" s="1"/>
  <c r="F55" i="4"/>
  <c r="D54" i="20" s="1"/>
  <c r="O53" i="4"/>
  <c r="M52" i="20" s="1"/>
  <c r="N53" i="4"/>
  <c r="L52" i="20" s="1"/>
  <c r="M53" i="4"/>
  <c r="K52" i="20" s="1"/>
  <c r="L53" i="4"/>
  <c r="J52" i="20" s="1"/>
  <c r="K53" i="4"/>
  <c r="I52" i="20" s="1"/>
  <c r="J53" i="4"/>
  <c r="H52" i="20" s="1"/>
  <c r="I53" i="4"/>
  <c r="G52" i="20" s="1"/>
  <c r="H53" i="4"/>
  <c r="F52" i="20" s="1"/>
  <c r="G53" i="4"/>
  <c r="E52" i="20" s="1"/>
  <c r="F53" i="4"/>
  <c r="D52" i="20" s="1"/>
  <c r="O52" i="4"/>
  <c r="M51" i="20" s="1"/>
  <c r="N52" i="4"/>
  <c r="L51" i="20" s="1"/>
  <c r="M52" i="4"/>
  <c r="K51" i="20" s="1"/>
  <c r="L52" i="4"/>
  <c r="J51" i="20" s="1"/>
  <c r="K52" i="4"/>
  <c r="I51" i="20" s="1"/>
  <c r="J52" i="4"/>
  <c r="H51" i="20" s="1"/>
  <c r="I52" i="4"/>
  <c r="G51" i="20" s="1"/>
  <c r="H52" i="4"/>
  <c r="F51" i="20" s="1"/>
  <c r="G52" i="4"/>
  <c r="E51" i="20" s="1"/>
  <c r="F52" i="4"/>
  <c r="D51" i="20" s="1"/>
  <c r="O50" i="4"/>
  <c r="M49" i="20" s="1"/>
  <c r="N50" i="4"/>
  <c r="L49" i="20" s="1"/>
  <c r="M50" i="4"/>
  <c r="K49" i="20" s="1"/>
  <c r="L50" i="4"/>
  <c r="J49" i="20" s="1"/>
  <c r="K50" i="4"/>
  <c r="I49" i="20" s="1"/>
  <c r="J50" i="4"/>
  <c r="H49" i="20" s="1"/>
  <c r="I50" i="4"/>
  <c r="G49" i="20" s="1"/>
  <c r="H50" i="4"/>
  <c r="F49" i="20" s="1"/>
  <c r="G50" i="4"/>
  <c r="E49" i="20" s="1"/>
  <c r="F50" i="4"/>
  <c r="D49" i="20" s="1"/>
  <c r="O48" i="4"/>
  <c r="M47" i="20" s="1"/>
  <c r="N48" i="4"/>
  <c r="L47" i="20" s="1"/>
  <c r="M48" i="4"/>
  <c r="K47" i="20" s="1"/>
  <c r="L48" i="4"/>
  <c r="J47" i="20" s="1"/>
  <c r="K48" i="4"/>
  <c r="I47" i="20" s="1"/>
  <c r="J48" i="4"/>
  <c r="H47" i="20" s="1"/>
  <c r="I48" i="4"/>
  <c r="G47" i="20" s="1"/>
  <c r="H48" i="4"/>
  <c r="F47" i="20" s="1"/>
  <c r="G48" i="4"/>
  <c r="E47" i="20" s="1"/>
  <c r="F48" i="4"/>
  <c r="D47" i="20" s="1"/>
  <c r="O47" i="4"/>
  <c r="M46" i="20" s="1"/>
  <c r="N47" i="4"/>
  <c r="L46" i="20" s="1"/>
  <c r="F44" i="17"/>
  <c r="G44" i="17" s="1"/>
  <c r="H44" i="17" s="1"/>
  <c r="I44" i="17" s="1"/>
  <c r="J44" i="17" s="1"/>
  <c r="K44" i="17" s="1"/>
  <c r="L44" i="17" s="1"/>
  <c r="M44" i="17" s="1"/>
  <c r="N44" i="17" s="1"/>
  <c r="O44" i="17" s="1"/>
  <c r="O39" i="4"/>
  <c r="M35" i="20" s="1"/>
  <c r="O38" i="4"/>
  <c r="N38" i="4"/>
  <c r="M38" i="4"/>
  <c r="L38" i="4"/>
  <c r="K38" i="4"/>
  <c r="J38" i="4"/>
  <c r="I38" i="4"/>
  <c r="H38" i="4"/>
  <c r="O37" i="4"/>
  <c r="M33" i="20" s="1"/>
  <c r="O36" i="4"/>
  <c r="O35" i="4"/>
  <c r="N35" i="4"/>
  <c r="M35" i="4"/>
  <c r="L35" i="4"/>
  <c r="K35" i="4"/>
  <c r="J35" i="4"/>
  <c r="I35" i="4"/>
  <c r="H35" i="4"/>
  <c r="G35" i="4"/>
  <c r="F35" i="4"/>
  <c r="O34" i="4"/>
  <c r="M30" i="20" s="1"/>
  <c r="O33" i="4"/>
  <c r="N33" i="4"/>
  <c r="M33" i="4"/>
  <c r="L33" i="4"/>
  <c r="K33" i="4"/>
  <c r="J33" i="4"/>
  <c r="I33" i="4"/>
  <c r="H33" i="4"/>
  <c r="G33" i="4"/>
  <c r="F33" i="4"/>
  <c r="O32" i="4"/>
  <c r="M28" i="20" s="1"/>
  <c r="O31" i="4"/>
  <c r="M27" i="20" s="1"/>
  <c r="O30" i="4"/>
  <c r="O29" i="4"/>
  <c r="O28" i="4"/>
  <c r="N28" i="4"/>
  <c r="M28" i="4"/>
  <c r="L28" i="4"/>
  <c r="K28" i="4"/>
  <c r="J28" i="4"/>
  <c r="I28" i="4"/>
  <c r="H28" i="4"/>
  <c r="G28" i="4"/>
  <c r="F28" i="4"/>
  <c r="O27" i="4"/>
  <c r="M23" i="20" s="1"/>
  <c r="O26" i="4"/>
  <c r="O25" i="4"/>
  <c r="N25" i="4"/>
  <c r="M25" i="4"/>
  <c r="L25" i="4"/>
  <c r="K25" i="4"/>
  <c r="J25" i="4"/>
  <c r="I25" i="4"/>
  <c r="H25" i="4"/>
  <c r="G25" i="4"/>
  <c r="F25" i="4"/>
  <c r="O24" i="4"/>
  <c r="M20" i="20" s="1"/>
  <c r="O23" i="4"/>
  <c r="O22" i="4"/>
  <c r="M18" i="20" s="1"/>
  <c r="N22" i="4"/>
  <c r="L18" i="20" s="1"/>
  <c r="M22" i="4"/>
  <c r="K18" i="20" s="1"/>
  <c r="L22" i="4"/>
  <c r="J18" i="20" s="1"/>
  <c r="K22" i="4"/>
  <c r="I18" i="20" s="1"/>
  <c r="J22" i="4"/>
  <c r="H18" i="20" s="1"/>
  <c r="I22" i="4"/>
  <c r="G18" i="20" s="1"/>
  <c r="H22" i="4"/>
  <c r="F18" i="20" s="1"/>
  <c r="G22" i="4"/>
  <c r="E18" i="20" s="1"/>
  <c r="O21" i="4"/>
  <c r="O20" i="4"/>
  <c r="N20" i="4"/>
  <c r="O19" i="4"/>
  <c r="M15" i="20" s="1"/>
  <c r="N19" i="4"/>
  <c r="L15" i="20" s="1"/>
  <c r="M19" i="4"/>
  <c r="K15" i="20" s="1"/>
  <c r="L19" i="4"/>
  <c r="J15" i="20" s="1"/>
  <c r="K19" i="4"/>
  <c r="I15" i="20" s="1"/>
  <c r="J19" i="4"/>
  <c r="H15" i="20" s="1"/>
  <c r="I19" i="4"/>
  <c r="G15" i="20" s="1"/>
  <c r="H19" i="4"/>
  <c r="F15" i="20" s="1"/>
  <c r="G19" i="4"/>
  <c r="E15" i="20" s="1"/>
  <c r="F19" i="4"/>
  <c r="D15" i="20" s="1"/>
  <c r="O18" i="4"/>
  <c r="M14" i="20" s="1"/>
  <c r="N18" i="4"/>
  <c r="L14" i="20" s="1"/>
  <c r="M18" i="4"/>
  <c r="K14" i="20" s="1"/>
  <c r="L18" i="4"/>
  <c r="J14" i="20" s="1"/>
  <c r="K18" i="4"/>
  <c r="I14" i="20" s="1"/>
  <c r="J18" i="4"/>
  <c r="H14" i="20" s="1"/>
  <c r="I18" i="4"/>
  <c r="G14" i="20" s="1"/>
  <c r="H18" i="4"/>
  <c r="F14" i="20" s="1"/>
  <c r="G18" i="4"/>
  <c r="E14" i="20" s="1"/>
  <c r="F18" i="4"/>
  <c r="D14" i="20" s="1"/>
  <c r="O17" i="4"/>
  <c r="M13" i="20" s="1"/>
  <c r="N17" i="4"/>
  <c r="L13" i="20" s="1"/>
  <c r="M17" i="4"/>
  <c r="K13" i="20" s="1"/>
  <c r="L17" i="4"/>
  <c r="J13" i="20" s="1"/>
  <c r="K17" i="4"/>
  <c r="I13" i="20" s="1"/>
  <c r="J17" i="4"/>
  <c r="H13" i="20" s="1"/>
  <c r="I17" i="4"/>
  <c r="G13" i="20" s="1"/>
  <c r="H17" i="4"/>
  <c r="F13" i="20" s="1"/>
  <c r="G17" i="4"/>
  <c r="E13" i="20" s="1"/>
  <c r="F17" i="4"/>
  <c r="D13" i="20" s="1"/>
  <c r="O16" i="4"/>
  <c r="N16" i="4"/>
  <c r="M16" i="4"/>
  <c r="L16" i="4"/>
  <c r="K16" i="4"/>
  <c r="J16" i="4"/>
  <c r="I16" i="4"/>
  <c r="H16" i="4"/>
  <c r="G16" i="4"/>
  <c r="F16" i="4"/>
  <c r="O15" i="4"/>
  <c r="M11" i="20" s="1"/>
  <c r="M10" i="20"/>
  <c r="O13" i="4"/>
  <c r="M9" i="20" s="1"/>
  <c r="N13" i="4"/>
  <c r="L9" i="20" s="1"/>
  <c r="M13" i="4"/>
  <c r="K9" i="20" s="1"/>
  <c r="L13" i="4"/>
  <c r="J9" i="20" s="1"/>
  <c r="K13" i="4"/>
  <c r="I9" i="20" s="1"/>
  <c r="J13" i="4"/>
  <c r="H9" i="20" s="1"/>
  <c r="I13" i="4"/>
  <c r="G9" i="20" s="1"/>
  <c r="H13" i="4"/>
  <c r="F9" i="20" s="1"/>
  <c r="G13" i="4"/>
  <c r="E9" i="20" s="1"/>
  <c r="F13" i="4"/>
  <c r="D9" i="20" s="1"/>
  <c r="O12" i="4"/>
  <c r="M8" i="20" s="1"/>
  <c r="O11" i="4"/>
  <c r="M7" i="20" s="1"/>
  <c r="N11" i="4"/>
  <c r="L7" i="20" s="1"/>
  <c r="M11" i="4"/>
  <c r="K7" i="20" s="1"/>
  <c r="L11" i="4"/>
  <c r="J7" i="20" s="1"/>
  <c r="K11" i="4"/>
  <c r="I7" i="20" s="1"/>
  <c r="J11" i="4"/>
  <c r="H7" i="20" s="1"/>
  <c r="I11" i="4"/>
  <c r="G7" i="20" s="1"/>
  <c r="H11" i="4"/>
  <c r="F7" i="20" s="1"/>
  <c r="G11" i="4"/>
  <c r="E7" i="20" s="1"/>
  <c r="F11" i="4"/>
  <c r="D7" i="20" s="1"/>
  <c r="O10" i="4"/>
  <c r="M6" i="20" s="1"/>
  <c r="O9" i="4"/>
  <c r="M5" i="20" s="1"/>
  <c r="N9" i="4"/>
  <c r="L5" i="20" s="1"/>
  <c r="M9" i="4"/>
  <c r="K5" i="20" s="1"/>
  <c r="L9" i="4"/>
  <c r="J5" i="20" s="1"/>
  <c r="K9" i="4"/>
  <c r="I5" i="20" s="1"/>
  <c r="J9" i="4"/>
  <c r="H5" i="20" s="1"/>
  <c r="I9" i="4"/>
  <c r="G5" i="20" s="1"/>
  <c r="H9" i="4"/>
  <c r="F5" i="20" s="1"/>
  <c r="O8" i="4"/>
  <c r="F6" i="17"/>
  <c r="G6" i="17" s="1"/>
  <c r="H6" i="17" s="1"/>
  <c r="I6" i="17" s="1"/>
  <c r="J6" i="17" s="1"/>
  <c r="K6" i="17" s="1"/>
  <c r="L6" i="17" s="1"/>
  <c r="M6" i="17" s="1"/>
  <c r="N6" i="17" s="1"/>
  <c r="O6" i="17" s="1"/>
  <c r="L338" i="16"/>
  <c r="M338" i="16" s="1"/>
  <c r="N338" i="16" s="1"/>
  <c r="O351" i="3"/>
  <c r="O350" i="3"/>
  <c r="N350" i="3"/>
  <c r="M350" i="3"/>
  <c r="L350" i="3"/>
  <c r="K350" i="3"/>
  <c r="J350" i="3"/>
  <c r="I350" i="3"/>
  <c r="H350" i="3"/>
  <c r="O349" i="3"/>
  <c r="O348" i="3"/>
  <c r="O347" i="3"/>
  <c r="N347" i="3"/>
  <c r="M347" i="3"/>
  <c r="L347" i="3"/>
  <c r="K347" i="3"/>
  <c r="J347" i="3"/>
  <c r="I347" i="3"/>
  <c r="H347" i="3"/>
  <c r="G347" i="3"/>
  <c r="F347" i="3"/>
  <c r="O346" i="3"/>
  <c r="O345" i="3"/>
  <c r="N345" i="3"/>
  <c r="M345" i="3"/>
  <c r="L345" i="3"/>
  <c r="K345" i="3"/>
  <c r="J345" i="3"/>
  <c r="I345" i="3"/>
  <c r="H345" i="3"/>
  <c r="G345" i="3"/>
  <c r="F345" i="3"/>
  <c r="O342" i="3"/>
  <c r="O341" i="3"/>
  <c r="O340" i="3"/>
  <c r="N340" i="3"/>
  <c r="M340" i="3"/>
  <c r="L340" i="3"/>
  <c r="K340" i="3"/>
  <c r="J340" i="3"/>
  <c r="I340" i="3"/>
  <c r="H340" i="3"/>
  <c r="G340" i="3"/>
  <c r="F340" i="3"/>
  <c r="O338" i="3"/>
  <c r="O337" i="3"/>
  <c r="N337" i="3"/>
  <c r="M337" i="3"/>
  <c r="L337" i="3"/>
  <c r="K337" i="3"/>
  <c r="J337" i="3"/>
  <c r="I337" i="3"/>
  <c r="H337" i="3"/>
  <c r="G337" i="3"/>
  <c r="F337" i="3"/>
  <c r="O335" i="3"/>
  <c r="O334" i="3"/>
  <c r="N334" i="3"/>
  <c r="M334" i="3"/>
  <c r="L334" i="3"/>
  <c r="K334" i="3"/>
  <c r="J334" i="3"/>
  <c r="I334" i="3"/>
  <c r="H334" i="3"/>
  <c r="G334" i="3"/>
  <c r="F334" i="3"/>
  <c r="O333" i="3"/>
  <c r="O332" i="3"/>
  <c r="N332" i="3"/>
  <c r="O331" i="3"/>
  <c r="N331" i="3"/>
  <c r="M331" i="3"/>
  <c r="L331" i="3"/>
  <c r="K331" i="3"/>
  <c r="J331" i="3"/>
  <c r="I331" i="3"/>
  <c r="H331" i="3"/>
  <c r="G331" i="3"/>
  <c r="F331" i="3"/>
  <c r="O330" i="3"/>
  <c r="N330" i="3"/>
  <c r="M330" i="3"/>
  <c r="L330" i="3"/>
  <c r="K330" i="3"/>
  <c r="J330" i="3"/>
  <c r="I330" i="3"/>
  <c r="H330" i="3"/>
  <c r="G330" i="3"/>
  <c r="F330" i="3"/>
  <c r="O329" i="3"/>
  <c r="N329" i="3"/>
  <c r="M329" i="3"/>
  <c r="L329" i="3"/>
  <c r="K329" i="3"/>
  <c r="J329" i="3"/>
  <c r="I329" i="3"/>
  <c r="H329" i="3"/>
  <c r="G329" i="3"/>
  <c r="F329" i="3"/>
  <c r="O328" i="3"/>
  <c r="N328" i="3"/>
  <c r="M328" i="3"/>
  <c r="L328" i="3"/>
  <c r="K328" i="3"/>
  <c r="J328" i="3"/>
  <c r="I328" i="3"/>
  <c r="H328" i="3"/>
  <c r="G328" i="3"/>
  <c r="F328" i="3"/>
  <c r="O327" i="3"/>
  <c r="O326" i="3"/>
  <c r="O325" i="3"/>
  <c r="N325" i="3"/>
  <c r="M325" i="3"/>
  <c r="L325" i="3"/>
  <c r="K325" i="3"/>
  <c r="J325" i="3"/>
  <c r="I325" i="3"/>
  <c r="H325" i="3"/>
  <c r="G325" i="3"/>
  <c r="F325" i="3"/>
  <c r="O323" i="3"/>
  <c r="N323" i="3"/>
  <c r="M323" i="3"/>
  <c r="L323" i="3"/>
  <c r="K323" i="3"/>
  <c r="J323" i="3"/>
  <c r="O322" i="3"/>
  <c r="O321" i="3"/>
  <c r="N321" i="3"/>
  <c r="M321" i="3"/>
  <c r="L321" i="3"/>
  <c r="K321" i="3"/>
  <c r="J321" i="3"/>
  <c r="I321" i="3"/>
  <c r="H321" i="3"/>
  <c r="O320" i="3"/>
  <c r="F302" i="16"/>
  <c r="G302" i="16" s="1"/>
  <c r="H302" i="16" s="1"/>
  <c r="I302" i="16" s="1"/>
  <c r="J302" i="16" s="1"/>
  <c r="K302" i="16" s="1"/>
  <c r="L302" i="16" s="1"/>
  <c r="M302" i="16" s="1"/>
  <c r="N302" i="16" s="1"/>
  <c r="O312" i="3"/>
  <c r="M191" i="21" s="1"/>
  <c r="O311" i="3"/>
  <c r="M190" i="21" s="1"/>
  <c r="N311" i="3"/>
  <c r="L190" i="21" s="1"/>
  <c r="M311" i="3"/>
  <c r="K190" i="21" s="1"/>
  <c r="L311" i="3"/>
  <c r="J190" i="21" s="1"/>
  <c r="K311" i="3"/>
  <c r="I190" i="21" s="1"/>
  <c r="J311" i="3"/>
  <c r="H190" i="21" s="1"/>
  <c r="I311" i="3"/>
  <c r="G190" i="21" s="1"/>
  <c r="H311" i="3"/>
  <c r="F190" i="21" s="1"/>
  <c r="O310" i="3"/>
  <c r="M189" i="21" s="1"/>
  <c r="O309" i="3"/>
  <c r="M188" i="21" s="1"/>
  <c r="O308" i="3"/>
  <c r="M187" i="21" s="1"/>
  <c r="N308" i="3"/>
  <c r="L187" i="21" s="1"/>
  <c r="M308" i="3"/>
  <c r="K187" i="21" s="1"/>
  <c r="L308" i="3"/>
  <c r="J187" i="21" s="1"/>
  <c r="K308" i="3"/>
  <c r="I187" i="21" s="1"/>
  <c r="J308" i="3"/>
  <c r="H187" i="21" s="1"/>
  <c r="I308" i="3"/>
  <c r="G187" i="21" s="1"/>
  <c r="H308" i="3"/>
  <c r="F187" i="21" s="1"/>
  <c r="G308" i="3"/>
  <c r="E187" i="21" s="1"/>
  <c r="F308" i="3"/>
  <c r="D187" i="21" s="1"/>
  <c r="O307" i="3"/>
  <c r="M186" i="21" s="1"/>
  <c r="O306" i="3"/>
  <c r="M185" i="21" s="1"/>
  <c r="N306" i="3"/>
  <c r="L185" i="21" s="1"/>
  <c r="M306" i="3"/>
  <c r="K185" i="21" s="1"/>
  <c r="L306" i="3"/>
  <c r="J185" i="21" s="1"/>
  <c r="K306" i="3"/>
  <c r="I185" i="21" s="1"/>
  <c r="J306" i="3"/>
  <c r="H185" i="21" s="1"/>
  <c r="I306" i="3"/>
  <c r="G185" i="21" s="1"/>
  <c r="H306" i="3"/>
  <c r="F185" i="21" s="1"/>
  <c r="G306" i="3"/>
  <c r="E185" i="21" s="1"/>
  <c r="F306" i="3"/>
  <c r="D185" i="21" s="1"/>
  <c r="O303" i="3"/>
  <c r="O302" i="3"/>
  <c r="M181" i="21" s="1"/>
  <c r="O301" i="3"/>
  <c r="M180" i="21" s="1"/>
  <c r="N301" i="3"/>
  <c r="L180" i="21" s="1"/>
  <c r="M301" i="3"/>
  <c r="K180" i="21" s="1"/>
  <c r="L301" i="3"/>
  <c r="J180" i="21" s="1"/>
  <c r="K301" i="3"/>
  <c r="I180" i="21" s="1"/>
  <c r="J301" i="3"/>
  <c r="H180" i="21" s="1"/>
  <c r="I301" i="3"/>
  <c r="G180" i="21" s="1"/>
  <c r="H301" i="3"/>
  <c r="F180" i="21" s="1"/>
  <c r="G301" i="3"/>
  <c r="E180" i="21" s="1"/>
  <c r="F301" i="3"/>
  <c r="D180" i="21" s="1"/>
  <c r="O299" i="3"/>
  <c r="M178" i="21" s="1"/>
  <c r="O298" i="3"/>
  <c r="M177" i="21" s="1"/>
  <c r="N298" i="3"/>
  <c r="L177" i="21" s="1"/>
  <c r="M298" i="3"/>
  <c r="K177" i="21" s="1"/>
  <c r="L298" i="3"/>
  <c r="J177" i="21" s="1"/>
  <c r="K298" i="3"/>
  <c r="I177" i="21" s="1"/>
  <c r="J298" i="3"/>
  <c r="H177" i="21" s="1"/>
  <c r="I298" i="3"/>
  <c r="G177" i="21" s="1"/>
  <c r="H298" i="3"/>
  <c r="F177" i="21" s="1"/>
  <c r="G298" i="3"/>
  <c r="E177" i="21" s="1"/>
  <c r="F298" i="3"/>
  <c r="D177" i="21" s="1"/>
  <c r="O296" i="3"/>
  <c r="M175" i="21" s="1"/>
  <c r="O295" i="3"/>
  <c r="M174" i="21" s="1"/>
  <c r="N295" i="3"/>
  <c r="L174" i="21" s="1"/>
  <c r="M295" i="3"/>
  <c r="K174" i="21" s="1"/>
  <c r="L295" i="3"/>
  <c r="J174" i="21" s="1"/>
  <c r="K295" i="3"/>
  <c r="I174" i="21" s="1"/>
  <c r="J295" i="3"/>
  <c r="H174" i="21" s="1"/>
  <c r="I295" i="3"/>
  <c r="G174" i="21" s="1"/>
  <c r="H295" i="3"/>
  <c r="F174" i="21" s="1"/>
  <c r="G295" i="3"/>
  <c r="E174" i="21" s="1"/>
  <c r="O294" i="3"/>
  <c r="M173" i="21" s="1"/>
  <c r="O293" i="3"/>
  <c r="M172" i="21" s="1"/>
  <c r="N293" i="3"/>
  <c r="L172" i="21" s="1"/>
  <c r="O292" i="3"/>
  <c r="M171" i="21" s="1"/>
  <c r="N292" i="3"/>
  <c r="L171" i="21" s="1"/>
  <c r="M292" i="3"/>
  <c r="K171" i="21" s="1"/>
  <c r="L292" i="3"/>
  <c r="J171" i="21" s="1"/>
  <c r="K292" i="3"/>
  <c r="I171" i="21" s="1"/>
  <c r="J292" i="3"/>
  <c r="H171" i="21" s="1"/>
  <c r="I292" i="3"/>
  <c r="G171" i="21" s="1"/>
  <c r="H292" i="3"/>
  <c r="F171" i="21" s="1"/>
  <c r="G292" i="3"/>
  <c r="E171" i="21" s="1"/>
  <c r="F292" i="3"/>
  <c r="D171" i="21" s="1"/>
  <c r="O291" i="3"/>
  <c r="M170" i="21" s="1"/>
  <c r="N291" i="3"/>
  <c r="L170" i="21" s="1"/>
  <c r="M291" i="3"/>
  <c r="K170" i="21" s="1"/>
  <c r="L291" i="3"/>
  <c r="J170" i="21" s="1"/>
  <c r="K291" i="3"/>
  <c r="I170" i="21" s="1"/>
  <c r="J291" i="3"/>
  <c r="H170" i="21" s="1"/>
  <c r="I291" i="3"/>
  <c r="G170" i="21" s="1"/>
  <c r="H291" i="3"/>
  <c r="F170" i="21" s="1"/>
  <c r="G291" i="3"/>
  <c r="E170" i="21" s="1"/>
  <c r="F291" i="3"/>
  <c r="D170" i="21" s="1"/>
  <c r="O290" i="3"/>
  <c r="M169" i="21" s="1"/>
  <c r="N290" i="3"/>
  <c r="L169" i="21" s="1"/>
  <c r="M290" i="3"/>
  <c r="K169" i="21" s="1"/>
  <c r="L290" i="3"/>
  <c r="J169" i="21" s="1"/>
  <c r="K290" i="3"/>
  <c r="I169" i="21" s="1"/>
  <c r="J290" i="3"/>
  <c r="H169" i="21" s="1"/>
  <c r="I290" i="3"/>
  <c r="G169" i="21" s="1"/>
  <c r="H290" i="3"/>
  <c r="F169" i="21" s="1"/>
  <c r="G290" i="3"/>
  <c r="E169" i="21" s="1"/>
  <c r="F290" i="3"/>
  <c r="D169" i="21" s="1"/>
  <c r="O289" i="3"/>
  <c r="M168" i="21" s="1"/>
  <c r="N289" i="3"/>
  <c r="L168" i="21" s="1"/>
  <c r="M289" i="3"/>
  <c r="K168" i="21" s="1"/>
  <c r="L289" i="3"/>
  <c r="J168" i="21" s="1"/>
  <c r="K289" i="3"/>
  <c r="I168" i="21" s="1"/>
  <c r="J289" i="3"/>
  <c r="H168" i="21" s="1"/>
  <c r="I289" i="3"/>
  <c r="G168" i="21" s="1"/>
  <c r="H289" i="3"/>
  <c r="F168" i="21" s="1"/>
  <c r="G289" i="3"/>
  <c r="E168" i="21" s="1"/>
  <c r="F289" i="3"/>
  <c r="D168" i="21" s="1"/>
  <c r="O287" i="3"/>
  <c r="M166" i="21" s="1"/>
  <c r="O286" i="3"/>
  <c r="M165" i="21" s="1"/>
  <c r="N286" i="3"/>
  <c r="L165" i="21" s="1"/>
  <c r="M286" i="3"/>
  <c r="K165" i="21" s="1"/>
  <c r="L286" i="3"/>
  <c r="J165" i="21" s="1"/>
  <c r="K286" i="3"/>
  <c r="I165" i="21" s="1"/>
  <c r="J286" i="3"/>
  <c r="H165" i="21" s="1"/>
  <c r="I286" i="3"/>
  <c r="G165" i="21" s="1"/>
  <c r="H286" i="3"/>
  <c r="F165" i="21" s="1"/>
  <c r="G286" i="3"/>
  <c r="E165" i="21" s="1"/>
  <c r="F286" i="3"/>
  <c r="D165" i="21" s="1"/>
  <c r="O285" i="3"/>
  <c r="M164" i="21" s="1"/>
  <c r="O284" i="3"/>
  <c r="M163" i="21" s="1"/>
  <c r="N284" i="3"/>
  <c r="L163" i="21" s="1"/>
  <c r="M284" i="3"/>
  <c r="K163" i="21" s="1"/>
  <c r="L284" i="3"/>
  <c r="J163" i="21" s="1"/>
  <c r="K284" i="3"/>
  <c r="I163" i="21" s="1"/>
  <c r="J284" i="3"/>
  <c r="H163" i="21" s="1"/>
  <c r="O282" i="3"/>
  <c r="M161" i="21" s="1"/>
  <c r="N282" i="3"/>
  <c r="L161" i="21" s="1"/>
  <c r="M282" i="3"/>
  <c r="K161" i="21" s="1"/>
  <c r="L282" i="3"/>
  <c r="J161" i="21" s="1"/>
  <c r="K282" i="3"/>
  <c r="I161" i="21" s="1"/>
  <c r="J282" i="3"/>
  <c r="H161" i="21" s="1"/>
  <c r="I282" i="3"/>
  <c r="G161" i="21" s="1"/>
  <c r="H282" i="3"/>
  <c r="F161" i="21" s="1"/>
  <c r="O281" i="3"/>
  <c r="M160" i="21" s="1"/>
  <c r="F265" i="16"/>
  <c r="G265" i="16" s="1"/>
  <c r="H265" i="16" s="1"/>
  <c r="I265" i="16" s="1"/>
  <c r="J265" i="16" s="1"/>
  <c r="K265" i="16" s="1"/>
  <c r="L265" i="16" s="1"/>
  <c r="M265" i="16" s="1"/>
  <c r="N265" i="16" s="1"/>
  <c r="O273" i="3"/>
  <c r="O272" i="3"/>
  <c r="O271" i="3"/>
  <c r="O270" i="3"/>
  <c r="N269" i="3"/>
  <c r="R269" i="3" s="1"/>
  <c r="M269" i="3"/>
  <c r="L269" i="3"/>
  <c r="K269" i="3"/>
  <c r="J269" i="3"/>
  <c r="I269" i="3"/>
  <c r="H269" i="3"/>
  <c r="G269" i="3"/>
  <c r="F269" i="3"/>
  <c r="S269" i="3" s="1"/>
  <c r="O268" i="3"/>
  <c r="O267" i="3"/>
  <c r="N267" i="3"/>
  <c r="M267" i="3"/>
  <c r="L267" i="3"/>
  <c r="K267" i="3"/>
  <c r="J267" i="3"/>
  <c r="I267" i="3"/>
  <c r="H267" i="3"/>
  <c r="G267" i="3"/>
  <c r="F267" i="3"/>
  <c r="O264" i="3"/>
  <c r="O263" i="3"/>
  <c r="O262" i="3"/>
  <c r="O261" i="3"/>
  <c r="O260" i="3"/>
  <c r="O259" i="3"/>
  <c r="N259" i="3"/>
  <c r="M259" i="3"/>
  <c r="L259" i="3"/>
  <c r="K259" i="3"/>
  <c r="J259" i="3"/>
  <c r="I259" i="3"/>
  <c r="H259" i="3"/>
  <c r="G259" i="3"/>
  <c r="F259" i="3"/>
  <c r="O258" i="3"/>
  <c r="O257" i="3"/>
  <c r="O256" i="3"/>
  <c r="O255" i="3"/>
  <c r="O254" i="3"/>
  <c r="O253" i="3"/>
  <c r="N253" i="3"/>
  <c r="M253" i="3"/>
  <c r="L253" i="3"/>
  <c r="K253" i="3"/>
  <c r="J253" i="3"/>
  <c r="I253" i="3"/>
  <c r="H253" i="3"/>
  <c r="G253" i="3"/>
  <c r="F253" i="3"/>
  <c r="O252" i="3"/>
  <c r="N252" i="3"/>
  <c r="M252" i="3"/>
  <c r="L252" i="3"/>
  <c r="K252" i="3"/>
  <c r="J252" i="3"/>
  <c r="I252" i="3"/>
  <c r="H252" i="3"/>
  <c r="G252" i="3"/>
  <c r="F252" i="3"/>
  <c r="O251" i="3"/>
  <c r="N251" i="3"/>
  <c r="M251" i="3"/>
  <c r="L251" i="3"/>
  <c r="K251" i="3"/>
  <c r="J251" i="3"/>
  <c r="I251" i="3"/>
  <c r="H251" i="3"/>
  <c r="G251" i="3"/>
  <c r="F251" i="3"/>
  <c r="O250" i="3"/>
  <c r="O248" i="3"/>
  <c r="O247" i="3"/>
  <c r="N247" i="3"/>
  <c r="M247" i="3"/>
  <c r="L247" i="3"/>
  <c r="K247" i="3"/>
  <c r="J247" i="3"/>
  <c r="I247" i="3"/>
  <c r="H247" i="3"/>
  <c r="G247" i="3"/>
  <c r="F247" i="3"/>
  <c r="O246" i="3"/>
  <c r="O245" i="3"/>
  <c r="N245" i="3"/>
  <c r="M245" i="3"/>
  <c r="L245" i="3"/>
  <c r="K245" i="3"/>
  <c r="J245" i="3"/>
  <c r="O243" i="3"/>
  <c r="N243" i="3"/>
  <c r="M243" i="3"/>
  <c r="L243" i="3"/>
  <c r="K243" i="3"/>
  <c r="J243" i="3"/>
  <c r="I243" i="3"/>
  <c r="H243" i="3"/>
  <c r="O242" i="3"/>
  <c r="F229" i="16"/>
  <c r="G229" i="16" s="1"/>
  <c r="H229" i="16" s="1"/>
  <c r="I229" i="16" s="1"/>
  <c r="J229" i="16" s="1"/>
  <c r="K229" i="16" s="1"/>
  <c r="L229" i="16" s="1"/>
  <c r="M229" i="16" s="1"/>
  <c r="N229" i="16" s="1"/>
  <c r="O234" i="3"/>
  <c r="O233" i="3"/>
  <c r="N233" i="3"/>
  <c r="M233" i="3"/>
  <c r="L233" i="3"/>
  <c r="K233" i="3"/>
  <c r="J233" i="3"/>
  <c r="I233" i="3"/>
  <c r="H233" i="3"/>
  <c r="O232" i="3"/>
  <c r="O231" i="3"/>
  <c r="O230" i="3"/>
  <c r="N230" i="3"/>
  <c r="M230" i="3"/>
  <c r="L230" i="3"/>
  <c r="K230" i="3"/>
  <c r="J230" i="3"/>
  <c r="I230" i="3"/>
  <c r="H230" i="3"/>
  <c r="G230" i="3"/>
  <c r="F230" i="3"/>
  <c r="O229" i="3"/>
  <c r="O228" i="3"/>
  <c r="N228" i="3"/>
  <c r="M228" i="3"/>
  <c r="L228" i="3"/>
  <c r="K228" i="3"/>
  <c r="J228" i="3"/>
  <c r="I228" i="3"/>
  <c r="H228" i="3"/>
  <c r="G228" i="3"/>
  <c r="F228" i="3"/>
  <c r="O225" i="3"/>
  <c r="O224" i="3"/>
  <c r="O223" i="3"/>
  <c r="N223" i="3"/>
  <c r="M223" i="3"/>
  <c r="L223" i="3"/>
  <c r="K223" i="3"/>
  <c r="J223" i="3"/>
  <c r="I223" i="3"/>
  <c r="H223" i="3"/>
  <c r="G223" i="3"/>
  <c r="F223" i="3"/>
  <c r="O221" i="3"/>
  <c r="O220" i="3"/>
  <c r="N220" i="3"/>
  <c r="M220" i="3"/>
  <c r="L220" i="3"/>
  <c r="K220" i="3"/>
  <c r="J220" i="3"/>
  <c r="I220" i="3"/>
  <c r="H220" i="3"/>
  <c r="G220" i="3"/>
  <c r="F220" i="3"/>
  <c r="O218" i="3"/>
  <c r="N218" i="3"/>
  <c r="O217" i="3"/>
  <c r="N217" i="3"/>
  <c r="O216" i="3"/>
  <c r="O215" i="3"/>
  <c r="N215" i="3"/>
  <c r="O214" i="3"/>
  <c r="N214" i="3"/>
  <c r="M214" i="3"/>
  <c r="L214" i="3"/>
  <c r="K214" i="3"/>
  <c r="J214" i="3"/>
  <c r="I214" i="3"/>
  <c r="H214" i="3"/>
  <c r="G214" i="3"/>
  <c r="F214" i="3"/>
  <c r="O213" i="3"/>
  <c r="N213" i="3"/>
  <c r="M213" i="3"/>
  <c r="L213" i="3"/>
  <c r="K213" i="3"/>
  <c r="J213" i="3"/>
  <c r="I213" i="3"/>
  <c r="H213" i="3"/>
  <c r="G213" i="3"/>
  <c r="F213" i="3"/>
  <c r="O212" i="3"/>
  <c r="N212" i="3"/>
  <c r="M212" i="3"/>
  <c r="L212" i="3"/>
  <c r="K212" i="3"/>
  <c r="J212" i="3"/>
  <c r="I212" i="3"/>
  <c r="H212" i="3"/>
  <c r="G212" i="3"/>
  <c r="F212" i="3"/>
  <c r="O211" i="3"/>
  <c r="N211" i="3"/>
  <c r="M211" i="3"/>
  <c r="L211" i="3"/>
  <c r="K211" i="3"/>
  <c r="J211" i="3"/>
  <c r="I211" i="3"/>
  <c r="H211" i="3"/>
  <c r="G211" i="3"/>
  <c r="F211" i="3"/>
  <c r="O209" i="3"/>
  <c r="O208" i="3"/>
  <c r="N208" i="3"/>
  <c r="M208" i="3"/>
  <c r="L208" i="3"/>
  <c r="K208" i="3"/>
  <c r="J208" i="3"/>
  <c r="I208" i="3"/>
  <c r="H208" i="3"/>
  <c r="G208" i="3"/>
  <c r="F208" i="3"/>
  <c r="O207" i="3"/>
  <c r="O206" i="3"/>
  <c r="N206" i="3"/>
  <c r="M206" i="3"/>
  <c r="L206" i="3"/>
  <c r="K206" i="3"/>
  <c r="J206" i="3"/>
  <c r="I206" i="3"/>
  <c r="H206" i="3"/>
  <c r="G206" i="3"/>
  <c r="F206" i="3"/>
  <c r="O204" i="3"/>
  <c r="N204" i="3"/>
  <c r="M204" i="3"/>
  <c r="L204" i="3"/>
  <c r="K204" i="3"/>
  <c r="J204" i="3"/>
  <c r="I204" i="3"/>
  <c r="H204" i="3"/>
  <c r="O203" i="3"/>
  <c r="F192" i="16"/>
  <c r="G192" i="16" s="1"/>
  <c r="H192" i="16" s="1"/>
  <c r="I192" i="16" s="1"/>
  <c r="J192" i="16" s="1"/>
  <c r="K192" i="16" s="1"/>
  <c r="L192" i="16" s="1"/>
  <c r="M192" i="16" s="1"/>
  <c r="N192" i="16" s="1"/>
  <c r="O195" i="3"/>
  <c r="O194" i="3"/>
  <c r="N194" i="3"/>
  <c r="M194" i="3"/>
  <c r="L194" i="3"/>
  <c r="K194" i="3"/>
  <c r="J194" i="3"/>
  <c r="I194" i="3"/>
  <c r="H194" i="3"/>
  <c r="O193" i="3"/>
  <c r="O192" i="3"/>
  <c r="O191" i="3"/>
  <c r="O190" i="3"/>
  <c r="O189" i="3"/>
  <c r="N189" i="3"/>
  <c r="M189" i="3"/>
  <c r="L189" i="3"/>
  <c r="K189" i="3"/>
  <c r="J189" i="3"/>
  <c r="I189" i="3"/>
  <c r="H189" i="3"/>
  <c r="G189" i="3"/>
  <c r="F189" i="3"/>
  <c r="O186" i="3"/>
  <c r="O185" i="3"/>
  <c r="O184" i="3"/>
  <c r="N184" i="3"/>
  <c r="M184" i="3"/>
  <c r="L184" i="3"/>
  <c r="K184" i="3"/>
  <c r="J184" i="3"/>
  <c r="I184" i="3"/>
  <c r="H184" i="3"/>
  <c r="G184" i="3"/>
  <c r="F184" i="3"/>
  <c r="O182" i="3"/>
  <c r="O181" i="3"/>
  <c r="N181" i="3"/>
  <c r="M181" i="3"/>
  <c r="L181" i="3"/>
  <c r="K181" i="3"/>
  <c r="J181" i="3"/>
  <c r="I181" i="3"/>
  <c r="H181" i="3"/>
  <c r="G181" i="3"/>
  <c r="F181" i="3"/>
  <c r="O180" i="3"/>
  <c r="N180" i="3"/>
  <c r="O179" i="3"/>
  <c r="N179" i="3"/>
  <c r="O178" i="3"/>
  <c r="N178" i="3"/>
  <c r="O177" i="3"/>
  <c r="N177" i="3"/>
  <c r="O176" i="3"/>
  <c r="N176" i="3"/>
  <c r="O175" i="3"/>
  <c r="N175" i="3"/>
  <c r="M175" i="3"/>
  <c r="L175" i="3"/>
  <c r="K175" i="3"/>
  <c r="J175" i="3"/>
  <c r="I175" i="3"/>
  <c r="H175" i="3"/>
  <c r="G175" i="3"/>
  <c r="F175" i="3"/>
  <c r="O174" i="3"/>
  <c r="N174" i="3"/>
  <c r="M174" i="3"/>
  <c r="L174" i="3"/>
  <c r="K174" i="3"/>
  <c r="J174" i="3"/>
  <c r="I174" i="3"/>
  <c r="H174" i="3"/>
  <c r="G174" i="3"/>
  <c r="F174" i="3"/>
  <c r="O173" i="3"/>
  <c r="N173" i="3"/>
  <c r="M173" i="3"/>
  <c r="L173" i="3"/>
  <c r="K173" i="3"/>
  <c r="J173" i="3"/>
  <c r="I173" i="3"/>
  <c r="H173" i="3"/>
  <c r="G173" i="3"/>
  <c r="F173" i="3"/>
  <c r="O172" i="3"/>
  <c r="N172" i="3"/>
  <c r="M172" i="3"/>
  <c r="L172" i="3"/>
  <c r="K172" i="3"/>
  <c r="J172" i="3"/>
  <c r="I172" i="3"/>
  <c r="H172" i="3"/>
  <c r="G172" i="3"/>
  <c r="F172" i="3"/>
  <c r="O170" i="3"/>
  <c r="N170" i="3"/>
  <c r="M170" i="3"/>
  <c r="L170" i="3"/>
  <c r="K170" i="3"/>
  <c r="J170" i="3"/>
  <c r="I170" i="3"/>
  <c r="H170" i="3"/>
  <c r="G170" i="3"/>
  <c r="O169" i="3"/>
  <c r="N169" i="3"/>
  <c r="M169" i="3"/>
  <c r="L169" i="3"/>
  <c r="K169" i="3"/>
  <c r="J169" i="3"/>
  <c r="I169" i="3"/>
  <c r="H169" i="3"/>
  <c r="G169" i="3"/>
  <c r="F169" i="3"/>
  <c r="O168" i="3"/>
  <c r="O167" i="3"/>
  <c r="N167" i="3"/>
  <c r="M167" i="3"/>
  <c r="L167" i="3"/>
  <c r="K167" i="3"/>
  <c r="J167" i="3"/>
  <c r="I167" i="3"/>
  <c r="H167" i="3"/>
  <c r="G167" i="3"/>
  <c r="F167" i="3"/>
  <c r="O165" i="3"/>
  <c r="N165" i="3"/>
  <c r="M165" i="3"/>
  <c r="L165" i="3"/>
  <c r="K165" i="3"/>
  <c r="J165" i="3"/>
  <c r="I165" i="3"/>
  <c r="H165" i="3"/>
  <c r="O164" i="3"/>
  <c r="F154" i="16"/>
  <c r="G154" i="16" s="1"/>
  <c r="H154" i="16" s="1"/>
  <c r="I154" i="16" s="1"/>
  <c r="J154" i="16" s="1"/>
  <c r="K154" i="16" s="1"/>
  <c r="L154" i="16" s="1"/>
  <c r="M154" i="16" s="1"/>
  <c r="N154" i="16" s="1"/>
  <c r="O156" i="3"/>
  <c r="O155" i="3"/>
  <c r="N155" i="3"/>
  <c r="M155" i="3"/>
  <c r="L155" i="3"/>
  <c r="K155" i="3"/>
  <c r="J155" i="3"/>
  <c r="I155" i="3"/>
  <c r="H155" i="3"/>
  <c r="O154" i="3"/>
  <c r="O153" i="3"/>
  <c r="O152" i="3"/>
  <c r="N152" i="3"/>
  <c r="M152" i="3"/>
  <c r="L152" i="3"/>
  <c r="K152" i="3"/>
  <c r="J152" i="3"/>
  <c r="I152" i="3"/>
  <c r="H152" i="3"/>
  <c r="G152" i="3"/>
  <c r="F152" i="3"/>
  <c r="O151" i="3"/>
  <c r="O150" i="3"/>
  <c r="N150" i="3"/>
  <c r="M150" i="3"/>
  <c r="L150" i="3"/>
  <c r="K150" i="3"/>
  <c r="J150" i="3"/>
  <c r="I150" i="3"/>
  <c r="H150" i="3"/>
  <c r="G150" i="3"/>
  <c r="F150" i="3"/>
  <c r="O147" i="3"/>
  <c r="O146" i="3"/>
  <c r="O145" i="3"/>
  <c r="N145" i="3"/>
  <c r="M145" i="3"/>
  <c r="L145" i="3"/>
  <c r="K145" i="3"/>
  <c r="J145" i="3"/>
  <c r="I145" i="3"/>
  <c r="H145" i="3"/>
  <c r="G145" i="3"/>
  <c r="F145" i="3"/>
  <c r="O143" i="3"/>
  <c r="O142" i="3"/>
  <c r="N142" i="3"/>
  <c r="M142" i="3"/>
  <c r="L142" i="3"/>
  <c r="K142" i="3"/>
  <c r="J142" i="3"/>
  <c r="I142" i="3"/>
  <c r="H142" i="3"/>
  <c r="G142" i="3"/>
  <c r="F142" i="3"/>
  <c r="O140" i="3"/>
  <c r="O139" i="3"/>
  <c r="O138" i="3"/>
  <c r="O137" i="3"/>
  <c r="N137" i="3"/>
  <c r="O136" i="3"/>
  <c r="N136" i="3"/>
  <c r="M136" i="3"/>
  <c r="L136" i="3"/>
  <c r="K136" i="3"/>
  <c r="J136" i="3"/>
  <c r="I136" i="3"/>
  <c r="H136" i="3"/>
  <c r="G136" i="3"/>
  <c r="F136" i="3"/>
  <c r="O135" i="3"/>
  <c r="N135" i="3"/>
  <c r="M135" i="3"/>
  <c r="L135" i="3"/>
  <c r="K135" i="3"/>
  <c r="J135" i="3"/>
  <c r="I135" i="3"/>
  <c r="H135" i="3"/>
  <c r="G135" i="3"/>
  <c r="F135" i="3"/>
  <c r="K134" i="3"/>
  <c r="J134" i="3"/>
  <c r="I134" i="3"/>
  <c r="H134" i="3"/>
  <c r="G134" i="3"/>
  <c r="F134" i="3"/>
  <c r="S134" i="3" s="1"/>
  <c r="O133" i="3"/>
  <c r="N133" i="3"/>
  <c r="M133" i="3"/>
  <c r="L133" i="3"/>
  <c r="K133" i="3"/>
  <c r="J133" i="3"/>
  <c r="I133" i="3"/>
  <c r="H133" i="3"/>
  <c r="G133" i="3"/>
  <c r="F133" i="3"/>
  <c r="O131" i="3"/>
  <c r="O130" i="3"/>
  <c r="N130" i="3"/>
  <c r="M130" i="3"/>
  <c r="L130" i="3"/>
  <c r="K130" i="3"/>
  <c r="J130" i="3"/>
  <c r="I130" i="3"/>
  <c r="H130" i="3"/>
  <c r="G130" i="3"/>
  <c r="F130" i="3"/>
  <c r="O129" i="3"/>
  <c r="O128" i="3"/>
  <c r="N128" i="3"/>
  <c r="M128" i="3"/>
  <c r="L128" i="3"/>
  <c r="K128" i="3"/>
  <c r="J128" i="3"/>
  <c r="I128" i="3"/>
  <c r="H128" i="3"/>
  <c r="G128" i="3"/>
  <c r="F128" i="3"/>
  <c r="O126" i="3"/>
  <c r="N126" i="3"/>
  <c r="M126" i="3"/>
  <c r="L126" i="3"/>
  <c r="K126" i="3"/>
  <c r="J126" i="3"/>
  <c r="I126" i="3"/>
  <c r="H126" i="3"/>
  <c r="O125" i="3"/>
  <c r="F117" i="16"/>
  <c r="G117" i="16" s="1"/>
  <c r="H117" i="16" s="1"/>
  <c r="I117" i="16" s="1"/>
  <c r="J117" i="16" s="1"/>
  <c r="K117" i="16" s="1"/>
  <c r="L117" i="16" s="1"/>
  <c r="M117" i="16" s="1"/>
  <c r="N117" i="16" s="1"/>
  <c r="O117" i="3"/>
  <c r="O116" i="3"/>
  <c r="N116" i="3"/>
  <c r="M116" i="3"/>
  <c r="L116" i="3"/>
  <c r="K116" i="3"/>
  <c r="J116" i="3"/>
  <c r="I116" i="3"/>
  <c r="H116" i="3"/>
  <c r="O115" i="3"/>
  <c r="O114" i="3"/>
  <c r="O113" i="3"/>
  <c r="N113" i="3"/>
  <c r="M113" i="3"/>
  <c r="L113" i="3"/>
  <c r="K113" i="3"/>
  <c r="J113" i="3"/>
  <c r="I113" i="3"/>
  <c r="H113" i="3"/>
  <c r="G113" i="3"/>
  <c r="F113" i="3"/>
  <c r="O112" i="3"/>
  <c r="O111" i="3"/>
  <c r="N111" i="3"/>
  <c r="M111" i="3"/>
  <c r="L111" i="3"/>
  <c r="K111" i="3"/>
  <c r="J111" i="3"/>
  <c r="I111" i="3"/>
  <c r="H111" i="3"/>
  <c r="G111" i="3"/>
  <c r="F111" i="3"/>
  <c r="O108" i="3"/>
  <c r="O107" i="3"/>
  <c r="O106" i="3"/>
  <c r="N106" i="3"/>
  <c r="M106" i="3"/>
  <c r="L106" i="3"/>
  <c r="K106" i="3"/>
  <c r="J106" i="3"/>
  <c r="I106" i="3"/>
  <c r="H106" i="3"/>
  <c r="G106" i="3"/>
  <c r="F106" i="3"/>
  <c r="O104" i="3"/>
  <c r="O103" i="3"/>
  <c r="N103" i="3"/>
  <c r="M103" i="3"/>
  <c r="L103" i="3"/>
  <c r="K103" i="3"/>
  <c r="J103" i="3"/>
  <c r="I103" i="3"/>
  <c r="H103" i="3"/>
  <c r="G103" i="3"/>
  <c r="F103" i="3"/>
  <c r="O101" i="3"/>
  <c r="O100" i="3"/>
  <c r="N100" i="3"/>
  <c r="M100" i="3"/>
  <c r="L100" i="3"/>
  <c r="K100" i="3"/>
  <c r="J100" i="3"/>
  <c r="I100" i="3"/>
  <c r="H100" i="3"/>
  <c r="G100" i="3"/>
  <c r="F100" i="3"/>
  <c r="O99" i="3"/>
  <c r="O98" i="3"/>
  <c r="N98" i="3"/>
  <c r="O97" i="3"/>
  <c r="N97" i="3"/>
  <c r="M97" i="3"/>
  <c r="L97" i="3"/>
  <c r="K97" i="3"/>
  <c r="J97" i="3"/>
  <c r="I97" i="3"/>
  <c r="H97" i="3"/>
  <c r="G97" i="3"/>
  <c r="F97" i="3"/>
  <c r="O96" i="3"/>
  <c r="N96" i="3"/>
  <c r="M96" i="3"/>
  <c r="L96" i="3"/>
  <c r="K96" i="3"/>
  <c r="J96" i="3"/>
  <c r="I96" i="3"/>
  <c r="H96" i="3"/>
  <c r="G96" i="3"/>
  <c r="F96" i="3"/>
  <c r="O95" i="3"/>
  <c r="N95" i="3"/>
  <c r="M95" i="3"/>
  <c r="L95" i="3"/>
  <c r="K95" i="3"/>
  <c r="J95" i="3"/>
  <c r="I95" i="3"/>
  <c r="H95" i="3"/>
  <c r="G95" i="3"/>
  <c r="F95" i="3"/>
  <c r="O94" i="3"/>
  <c r="N94" i="3"/>
  <c r="M94" i="3"/>
  <c r="L94" i="3"/>
  <c r="K94" i="3"/>
  <c r="J94" i="3"/>
  <c r="I94" i="3"/>
  <c r="H94" i="3"/>
  <c r="G94" i="3"/>
  <c r="F94" i="3"/>
  <c r="O92" i="3"/>
  <c r="N91" i="3"/>
  <c r="R91" i="3" s="1"/>
  <c r="M91" i="3"/>
  <c r="L91" i="3"/>
  <c r="K91" i="3"/>
  <c r="J91" i="3"/>
  <c r="I91" i="3"/>
  <c r="H91" i="3"/>
  <c r="G91" i="3"/>
  <c r="F91" i="3"/>
  <c r="S91" i="3" s="1"/>
  <c r="O90" i="3"/>
  <c r="O89" i="3"/>
  <c r="N89" i="3"/>
  <c r="M89" i="3"/>
  <c r="L89" i="3"/>
  <c r="K89" i="3"/>
  <c r="J89" i="3"/>
  <c r="I89" i="3"/>
  <c r="H89" i="3"/>
  <c r="G89" i="3"/>
  <c r="F89" i="3"/>
  <c r="O87" i="3"/>
  <c r="N87" i="3"/>
  <c r="M87" i="3"/>
  <c r="L87" i="3"/>
  <c r="K87" i="3"/>
  <c r="J87" i="3"/>
  <c r="I87" i="3"/>
  <c r="H87" i="3"/>
  <c r="O86" i="3"/>
  <c r="F80" i="16"/>
  <c r="G80" i="16" s="1"/>
  <c r="H80" i="16" s="1"/>
  <c r="I80" i="16" s="1"/>
  <c r="J80" i="16" s="1"/>
  <c r="K80" i="16" s="1"/>
  <c r="L80" i="16" s="1"/>
  <c r="M80" i="16" s="1"/>
  <c r="N80" i="16" s="1"/>
  <c r="O78" i="3"/>
  <c r="M74" i="21" s="1"/>
  <c r="O77" i="3"/>
  <c r="M73" i="21" s="1"/>
  <c r="N77" i="3"/>
  <c r="L73" i="21" s="1"/>
  <c r="M77" i="3"/>
  <c r="K73" i="21" s="1"/>
  <c r="L77" i="3"/>
  <c r="J73" i="21" s="1"/>
  <c r="K77" i="3"/>
  <c r="I73" i="21" s="1"/>
  <c r="J77" i="3"/>
  <c r="H73" i="21" s="1"/>
  <c r="I77" i="3"/>
  <c r="G73" i="21" s="1"/>
  <c r="H77" i="3"/>
  <c r="F73" i="21" s="1"/>
  <c r="O76" i="3"/>
  <c r="M72" i="21" s="1"/>
  <c r="O75" i="3"/>
  <c r="M71" i="21" s="1"/>
  <c r="O74" i="3"/>
  <c r="M70" i="21" s="1"/>
  <c r="N74" i="3"/>
  <c r="L70" i="21" s="1"/>
  <c r="M74" i="3"/>
  <c r="K70" i="21" s="1"/>
  <c r="L74" i="3"/>
  <c r="J70" i="21" s="1"/>
  <c r="K74" i="3"/>
  <c r="I70" i="21" s="1"/>
  <c r="J74" i="3"/>
  <c r="H70" i="21" s="1"/>
  <c r="I74" i="3"/>
  <c r="G70" i="21" s="1"/>
  <c r="H74" i="3"/>
  <c r="F70" i="21" s="1"/>
  <c r="G74" i="3"/>
  <c r="E70" i="21" s="1"/>
  <c r="F74" i="3"/>
  <c r="D70" i="21" s="1"/>
  <c r="O73" i="3"/>
  <c r="M69" i="21" s="1"/>
  <c r="O72" i="3"/>
  <c r="M68" i="21" s="1"/>
  <c r="N72" i="3"/>
  <c r="L68" i="21" s="1"/>
  <c r="M72" i="3"/>
  <c r="K68" i="21" s="1"/>
  <c r="L72" i="3"/>
  <c r="J68" i="21" s="1"/>
  <c r="K72" i="3"/>
  <c r="I68" i="21" s="1"/>
  <c r="J72" i="3"/>
  <c r="H68" i="21" s="1"/>
  <c r="I72" i="3"/>
  <c r="G68" i="21" s="1"/>
  <c r="H72" i="3"/>
  <c r="F68" i="21" s="1"/>
  <c r="G72" i="3"/>
  <c r="E68" i="21" s="1"/>
  <c r="F72" i="3"/>
  <c r="D68" i="21" s="1"/>
  <c r="O69" i="3"/>
  <c r="O68" i="3"/>
  <c r="M64" i="21" s="1"/>
  <c r="O67" i="3"/>
  <c r="M63" i="21" s="1"/>
  <c r="N67" i="3"/>
  <c r="L63" i="21" s="1"/>
  <c r="M67" i="3"/>
  <c r="K63" i="21" s="1"/>
  <c r="L67" i="3"/>
  <c r="J63" i="21" s="1"/>
  <c r="K67" i="3"/>
  <c r="I63" i="21" s="1"/>
  <c r="J67" i="3"/>
  <c r="H63" i="21" s="1"/>
  <c r="I67" i="3"/>
  <c r="G63" i="21" s="1"/>
  <c r="H67" i="3"/>
  <c r="F63" i="21" s="1"/>
  <c r="G67" i="3"/>
  <c r="E63" i="21" s="1"/>
  <c r="F67" i="3"/>
  <c r="D63" i="21" s="1"/>
  <c r="O65" i="3"/>
  <c r="M61" i="21" s="1"/>
  <c r="O64" i="3"/>
  <c r="M60" i="21" s="1"/>
  <c r="N64" i="3"/>
  <c r="L60" i="21" s="1"/>
  <c r="M64" i="3"/>
  <c r="K60" i="21" s="1"/>
  <c r="L64" i="3"/>
  <c r="J60" i="21" s="1"/>
  <c r="K64" i="3"/>
  <c r="I60" i="21" s="1"/>
  <c r="J64" i="3"/>
  <c r="H60" i="21" s="1"/>
  <c r="I64" i="3"/>
  <c r="G60" i="21" s="1"/>
  <c r="H64" i="3"/>
  <c r="F60" i="21" s="1"/>
  <c r="G64" i="3"/>
  <c r="E60" i="21" s="1"/>
  <c r="F64" i="3"/>
  <c r="D60" i="21" s="1"/>
  <c r="O62" i="3"/>
  <c r="M58" i="21" s="1"/>
  <c r="O61" i="3"/>
  <c r="M57" i="21" s="1"/>
  <c r="N61" i="3"/>
  <c r="L57" i="21" s="1"/>
  <c r="M61" i="3"/>
  <c r="K57" i="21" s="1"/>
  <c r="L61" i="3"/>
  <c r="J57" i="21" s="1"/>
  <c r="K61" i="3"/>
  <c r="I57" i="21" s="1"/>
  <c r="J61" i="3"/>
  <c r="H57" i="21" s="1"/>
  <c r="I61" i="3"/>
  <c r="G57" i="21" s="1"/>
  <c r="H61" i="3"/>
  <c r="F57" i="21" s="1"/>
  <c r="G61" i="3"/>
  <c r="E57" i="21" s="1"/>
  <c r="O60" i="3"/>
  <c r="M56" i="21" s="1"/>
  <c r="O59" i="3"/>
  <c r="M55" i="21" s="1"/>
  <c r="N59" i="3"/>
  <c r="L55" i="21" s="1"/>
  <c r="O58" i="3"/>
  <c r="M54" i="21" s="1"/>
  <c r="N58" i="3"/>
  <c r="L54" i="21" s="1"/>
  <c r="M58" i="3"/>
  <c r="K54" i="21" s="1"/>
  <c r="L58" i="3"/>
  <c r="J54" i="21" s="1"/>
  <c r="K58" i="3"/>
  <c r="I54" i="21" s="1"/>
  <c r="J58" i="3"/>
  <c r="H54" i="21" s="1"/>
  <c r="I58" i="3"/>
  <c r="G54" i="21" s="1"/>
  <c r="H58" i="3"/>
  <c r="F54" i="21" s="1"/>
  <c r="G58" i="3"/>
  <c r="E54" i="21" s="1"/>
  <c r="F58" i="3"/>
  <c r="D54" i="21" s="1"/>
  <c r="O57" i="3"/>
  <c r="M53" i="21" s="1"/>
  <c r="N57" i="3"/>
  <c r="L53" i="21" s="1"/>
  <c r="M57" i="3"/>
  <c r="K53" i="21" s="1"/>
  <c r="L57" i="3"/>
  <c r="J53" i="21" s="1"/>
  <c r="K57" i="3"/>
  <c r="I53" i="21" s="1"/>
  <c r="J57" i="3"/>
  <c r="H53" i="21" s="1"/>
  <c r="I57" i="3"/>
  <c r="G53" i="21" s="1"/>
  <c r="H57" i="3"/>
  <c r="F53" i="21" s="1"/>
  <c r="G57" i="3"/>
  <c r="E53" i="21" s="1"/>
  <c r="F57" i="3"/>
  <c r="D53" i="21" s="1"/>
  <c r="O56" i="3"/>
  <c r="M52" i="21" s="1"/>
  <c r="N56" i="3"/>
  <c r="L52" i="21" s="1"/>
  <c r="M56" i="3"/>
  <c r="K52" i="21" s="1"/>
  <c r="L56" i="3"/>
  <c r="J52" i="21" s="1"/>
  <c r="K56" i="3"/>
  <c r="I52" i="21" s="1"/>
  <c r="J56" i="3"/>
  <c r="H52" i="21" s="1"/>
  <c r="I56" i="3"/>
  <c r="G52" i="21" s="1"/>
  <c r="H56" i="3"/>
  <c r="F52" i="21" s="1"/>
  <c r="G56" i="3"/>
  <c r="E52" i="21" s="1"/>
  <c r="F56" i="3"/>
  <c r="D52" i="21" s="1"/>
  <c r="O55" i="3"/>
  <c r="M51" i="21" s="1"/>
  <c r="N55" i="3"/>
  <c r="L51" i="21" s="1"/>
  <c r="M55" i="3"/>
  <c r="K51" i="21" s="1"/>
  <c r="L55" i="3"/>
  <c r="J51" i="21" s="1"/>
  <c r="K55" i="3"/>
  <c r="I51" i="21" s="1"/>
  <c r="J55" i="3"/>
  <c r="H51" i="21" s="1"/>
  <c r="I55" i="3"/>
  <c r="G51" i="21" s="1"/>
  <c r="H55" i="3"/>
  <c r="F51" i="21" s="1"/>
  <c r="G55" i="3"/>
  <c r="E51" i="21" s="1"/>
  <c r="F55" i="3"/>
  <c r="D51" i="21" s="1"/>
  <c r="O53" i="3"/>
  <c r="M49" i="21" s="1"/>
  <c r="O52" i="3"/>
  <c r="M48" i="21" s="1"/>
  <c r="N52" i="3"/>
  <c r="L48" i="21" s="1"/>
  <c r="M52" i="3"/>
  <c r="K48" i="21" s="1"/>
  <c r="L52" i="3"/>
  <c r="J48" i="21" s="1"/>
  <c r="K52" i="3"/>
  <c r="I48" i="21" s="1"/>
  <c r="J52" i="3"/>
  <c r="H48" i="21" s="1"/>
  <c r="I52" i="3"/>
  <c r="G48" i="21" s="1"/>
  <c r="H52" i="3"/>
  <c r="F48" i="21" s="1"/>
  <c r="G52" i="3"/>
  <c r="E48" i="21" s="1"/>
  <c r="F52" i="3"/>
  <c r="D48" i="21" s="1"/>
  <c r="O51" i="3"/>
  <c r="M47" i="21" s="1"/>
  <c r="O50" i="3"/>
  <c r="M46" i="21" s="1"/>
  <c r="N50" i="3"/>
  <c r="L46" i="21" s="1"/>
  <c r="M50" i="3"/>
  <c r="K46" i="21" s="1"/>
  <c r="L50" i="3"/>
  <c r="J46" i="21" s="1"/>
  <c r="K50" i="3"/>
  <c r="I46" i="21" s="1"/>
  <c r="J50" i="3"/>
  <c r="H46" i="21" s="1"/>
  <c r="I50" i="3"/>
  <c r="G46" i="21" s="1"/>
  <c r="H50" i="3"/>
  <c r="F46" i="21" s="1"/>
  <c r="G50" i="3"/>
  <c r="E46" i="21" s="1"/>
  <c r="F50" i="3"/>
  <c r="D46" i="21" s="1"/>
  <c r="O48" i="3"/>
  <c r="M44" i="21" s="1"/>
  <c r="N48" i="3"/>
  <c r="L44" i="21" s="1"/>
  <c r="M48" i="3"/>
  <c r="K44" i="21" s="1"/>
  <c r="L48" i="3"/>
  <c r="J44" i="21" s="1"/>
  <c r="K48" i="3"/>
  <c r="I44" i="21" s="1"/>
  <c r="J48" i="3"/>
  <c r="H44" i="21" s="1"/>
  <c r="I48" i="3"/>
  <c r="G44" i="21" s="1"/>
  <c r="H48" i="3"/>
  <c r="F44" i="21" s="1"/>
  <c r="O47" i="3"/>
  <c r="M43" i="21" s="1"/>
  <c r="F43" i="16"/>
  <c r="G43" i="16" s="1"/>
  <c r="H43" i="16" s="1"/>
  <c r="I43" i="16" s="1"/>
  <c r="J43" i="16" s="1"/>
  <c r="K43" i="16" s="1"/>
  <c r="L43" i="16" s="1"/>
  <c r="M43" i="16" s="1"/>
  <c r="N43" i="16" s="1"/>
  <c r="O39" i="3"/>
  <c r="M35" i="21" s="1"/>
  <c r="O38" i="3"/>
  <c r="N38" i="3"/>
  <c r="M38" i="3"/>
  <c r="L38" i="3"/>
  <c r="K38" i="3"/>
  <c r="J38" i="3"/>
  <c r="I38" i="3"/>
  <c r="H38" i="3"/>
  <c r="O37" i="3"/>
  <c r="M33" i="21" s="1"/>
  <c r="O36" i="3"/>
  <c r="O35" i="3"/>
  <c r="N35" i="3"/>
  <c r="M35" i="3"/>
  <c r="L35" i="3"/>
  <c r="K35" i="3"/>
  <c r="J35" i="3"/>
  <c r="I35" i="3"/>
  <c r="H35" i="3"/>
  <c r="G35" i="3"/>
  <c r="F35" i="3"/>
  <c r="O34" i="3"/>
  <c r="M30" i="21" s="1"/>
  <c r="O33" i="3"/>
  <c r="N33" i="3"/>
  <c r="M33" i="3"/>
  <c r="L33" i="3"/>
  <c r="K33" i="3"/>
  <c r="J33" i="3"/>
  <c r="I33" i="3"/>
  <c r="H33" i="3"/>
  <c r="G33" i="3"/>
  <c r="F33" i="3"/>
  <c r="O30" i="3"/>
  <c r="O29" i="3"/>
  <c r="O28" i="3"/>
  <c r="N28" i="3"/>
  <c r="M28" i="3"/>
  <c r="L28" i="3"/>
  <c r="K28" i="3"/>
  <c r="J28" i="3"/>
  <c r="I28" i="3"/>
  <c r="H28" i="3"/>
  <c r="G28" i="3"/>
  <c r="F28" i="3"/>
  <c r="O26" i="3"/>
  <c r="O25" i="3"/>
  <c r="N25" i="3"/>
  <c r="M25" i="3"/>
  <c r="L25" i="3"/>
  <c r="K25" i="3"/>
  <c r="J25" i="3"/>
  <c r="I25" i="3"/>
  <c r="H25" i="3"/>
  <c r="G25" i="3"/>
  <c r="F25" i="3"/>
  <c r="O23" i="3"/>
  <c r="O22" i="3"/>
  <c r="M18" i="21" s="1"/>
  <c r="N22" i="3"/>
  <c r="L18" i="21" s="1"/>
  <c r="M22" i="3"/>
  <c r="K18" i="21" s="1"/>
  <c r="L22" i="3"/>
  <c r="J18" i="21" s="1"/>
  <c r="K22" i="3"/>
  <c r="I18" i="21" s="1"/>
  <c r="J22" i="3"/>
  <c r="H18" i="21" s="1"/>
  <c r="I22" i="3"/>
  <c r="G18" i="21" s="1"/>
  <c r="H22" i="3"/>
  <c r="F18" i="21" s="1"/>
  <c r="G22" i="3"/>
  <c r="E18" i="21" s="1"/>
  <c r="O21" i="3"/>
  <c r="O20" i="3"/>
  <c r="N20" i="3"/>
  <c r="O19" i="3"/>
  <c r="M15" i="21" s="1"/>
  <c r="N19" i="3"/>
  <c r="L15" i="21" s="1"/>
  <c r="M19" i="3"/>
  <c r="K15" i="21" s="1"/>
  <c r="L19" i="3"/>
  <c r="J15" i="21" s="1"/>
  <c r="K19" i="3"/>
  <c r="I15" i="21" s="1"/>
  <c r="J19" i="3"/>
  <c r="H15" i="21" s="1"/>
  <c r="I19" i="3"/>
  <c r="G15" i="21" s="1"/>
  <c r="H19" i="3"/>
  <c r="F15" i="21" s="1"/>
  <c r="G19" i="3"/>
  <c r="E15" i="21" s="1"/>
  <c r="F19" i="3"/>
  <c r="D15" i="21" s="1"/>
  <c r="O18" i="3"/>
  <c r="M14" i="21" s="1"/>
  <c r="N18" i="3"/>
  <c r="L14" i="21" s="1"/>
  <c r="M18" i="3"/>
  <c r="K14" i="21" s="1"/>
  <c r="L18" i="3"/>
  <c r="J14" i="21" s="1"/>
  <c r="K18" i="3"/>
  <c r="I14" i="21" s="1"/>
  <c r="J18" i="3"/>
  <c r="H14" i="21" s="1"/>
  <c r="I18" i="3"/>
  <c r="G14" i="21" s="1"/>
  <c r="H18" i="3"/>
  <c r="F14" i="21" s="1"/>
  <c r="G18" i="3"/>
  <c r="E14" i="21" s="1"/>
  <c r="F18" i="3"/>
  <c r="D14" i="21" s="1"/>
  <c r="O17" i="3"/>
  <c r="M13" i="21" s="1"/>
  <c r="N17" i="3"/>
  <c r="L13" i="21" s="1"/>
  <c r="M17" i="3"/>
  <c r="K13" i="21" s="1"/>
  <c r="L17" i="3"/>
  <c r="J13" i="21" s="1"/>
  <c r="K17" i="3"/>
  <c r="I13" i="21" s="1"/>
  <c r="J17" i="3"/>
  <c r="H13" i="21" s="1"/>
  <c r="I17" i="3"/>
  <c r="G13" i="21" s="1"/>
  <c r="H17" i="3"/>
  <c r="F13" i="21" s="1"/>
  <c r="G17" i="3"/>
  <c r="E13" i="21" s="1"/>
  <c r="F17" i="3"/>
  <c r="D13" i="21" s="1"/>
  <c r="O16" i="3"/>
  <c r="N16" i="3"/>
  <c r="M16" i="3"/>
  <c r="L16" i="3"/>
  <c r="K16" i="3"/>
  <c r="J16" i="3"/>
  <c r="I16" i="3"/>
  <c r="H16" i="3"/>
  <c r="G16" i="3"/>
  <c r="F16" i="3"/>
  <c r="O14" i="3"/>
  <c r="O13" i="3"/>
  <c r="M9" i="21" s="1"/>
  <c r="N13" i="3"/>
  <c r="L9" i="21" s="1"/>
  <c r="M13" i="3"/>
  <c r="K9" i="21" s="1"/>
  <c r="L13" i="3"/>
  <c r="J9" i="21" s="1"/>
  <c r="K13" i="3"/>
  <c r="I9" i="21" s="1"/>
  <c r="J13" i="3"/>
  <c r="H9" i="21" s="1"/>
  <c r="I13" i="3"/>
  <c r="G9" i="21" s="1"/>
  <c r="H13" i="3"/>
  <c r="F9" i="21" s="1"/>
  <c r="G13" i="3"/>
  <c r="E9" i="21" s="1"/>
  <c r="F13" i="3"/>
  <c r="D9" i="21" s="1"/>
  <c r="O12" i="3"/>
  <c r="M8" i="21" s="1"/>
  <c r="O11" i="3"/>
  <c r="M7" i="21" s="1"/>
  <c r="N11" i="3"/>
  <c r="L7" i="21" s="1"/>
  <c r="M11" i="3"/>
  <c r="K7" i="21" s="1"/>
  <c r="L11" i="3"/>
  <c r="J7" i="21" s="1"/>
  <c r="K11" i="3"/>
  <c r="I7" i="21" s="1"/>
  <c r="J11" i="3"/>
  <c r="H7" i="21" s="1"/>
  <c r="I11" i="3"/>
  <c r="G7" i="21" s="1"/>
  <c r="H11" i="3"/>
  <c r="F7" i="21" s="1"/>
  <c r="G11" i="3"/>
  <c r="E7" i="21" s="1"/>
  <c r="F11" i="3"/>
  <c r="D7" i="21" s="1"/>
  <c r="O9" i="3"/>
  <c r="M5" i="21" s="1"/>
  <c r="N9" i="3"/>
  <c r="L5" i="21" s="1"/>
  <c r="M9" i="3"/>
  <c r="K5" i="21" s="1"/>
  <c r="L9" i="3"/>
  <c r="J5" i="21" s="1"/>
  <c r="K9" i="3"/>
  <c r="I5" i="21" s="1"/>
  <c r="J9" i="3"/>
  <c r="H5" i="21" s="1"/>
  <c r="I9" i="3"/>
  <c r="G5" i="21" s="1"/>
  <c r="H9" i="3"/>
  <c r="F5" i="21" s="1"/>
  <c r="O8" i="3"/>
  <c r="F6" i="16"/>
  <c r="G6" i="16" s="1"/>
  <c r="H6" i="16" s="1"/>
  <c r="I6" i="16" s="1"/>
  <c r="J6" i="16" s="1"/>
  <c r="K6" i="16" s="1"/>
  <c r="L6" i="16" s="1"/>
  <c r="M6" i="16" s="1"/>
  <c r="N6" i="16" s="1"/>
  <c r="O41" i="4" l="1"/>
  <c r="I59" i="20"/>
  <c r="J59" i="20"/>
  <c r="K59" i="20"/>
  <c r="H59" i="20"/>
  <c r="L59" i="20"/>
  <c r="M4" i="21"/>
  <c r="D12" i="21"/>
  <c r="E12" i="21"/>
  <c r="F12" i="21"/>
  <c r="G12" i="21"/>
  <c r="H12" i="21"/>
  <c r="I12" i="21"/>
  <c r="J12" i="21"/>
  <c r="K12" i="21"/>
  <c r="L12" i="21"/>
  <c r="M12" i="21"/>
  <c r="L16" i="21"/>
  <c r="M16" i="21"/>
  <c r="M17" i="21"/>
  <c r="M19" i="21"/>
  <c r="D21" i="21"/>
  <c r="E21" i="21"/>
  <c r="F21" i="21"/>
  <c r="G21" i="21"/>
  <c r="H21" i="21"/>
  <c r="I21" i="21"/>
  <c r="J21" i="21"/>
  <c r="K21" i="21"/>
  <c r="L21" i="21"/>
  <c r="M21" i="21"/>
  <c r="M22" i="21"/>
  <c r="D24" i="21"/>
  <c r="E24" i="21"/>
  <c r="F24" i="21"/>
  <c r="G24" i="21"/>
  <c r="H24" i="21"/>
  <c r="I24" i="21"/>
  <c r="J24" i="21"/>
  <c r="K24" i="21"/>
  <c r="L24" i="21"/>
  <c r="M24" i="21"/>
  <c r="M25" i="21"/>
  <c r="D31" i="21"/>
  <c r="E31" i="21"/>
  <c r="F31" i="21"/>
  <c r="G31" i="21"/>
  <c r="H31" i="21"/>
  <c r="I31" i="21"/>
  <c r="J31" i="21"/>
  <c r="K31" i="21"/>
  <c r="L31" i="21"/>
  <c r="M31" i="21"/>
  <c r="M32" i="21"/>
  <c r="F34" i="21"/>
  <c r="G34" i="21"/>
  <c r="H34" i="21"/>
  <c r="I34" i="21"/>
  <c r="J34" i="21"/>
  <c r="K34" i="21"/>
  <c r="L34" i="21"/>
  <c r="M34" i="21"/>
  <c r="M4" i="20"/>
  <c r="D12" i="20"/>
  <c r="E12" i="20"/>
  <c r="F12" i="20"/>
  <c r="G12" i="20"/>
  <c r="H12" i="20"/>
  <c r="I12" i="20"/>
  <c r="J12" i="20"/>
  <c r="K12" i="20"/>
  <c r="L12" i="20"/>
  <c r="M12" i="20"/>
  <c r="L16" i="20"/>
  <c r="M16" i="20"/>
  <c r="M17" i="20"/>
  <c r="M19" i="20"/>
  <c r="D21" i="20"/>
  <c r="E21" i="20"/>
  <c r="F21" i="20"/>
  <c r="G21" i="20"/>
  <c r="H21" i="20"/>
  <c r="I21" i="20"/>
  <c r="J21" i="20"/>
  <c r="K21" i="20"/>
  <c r="L21" i="20"/>
  <c r="M21" i="20"/>
  <c r="M22" i="20"/>
  <c r="D24" i="20"/>
  <c r="E24" i="20"/>
  <c r="F24" i="20"/>
  <c r="G24" i="20"/>
  <c r="H24" i="20"/>
  <c r="I24" i="20"/>
  <c r="J24" i="20"/>
  <c r="K24" i="20"/>
  <c r="L24" i="20"/>
  <c r="M24" i="20"/>
  <c r="M25" i="20"/>
  <c r="M26" i="20"/>
  <c r="D29" i="20"/>
  <c r="E29" i="20"/>
  <c r="F29" i="20"/>
  <c r="G29" i="20"/>
  <c r="H29" i="20"/>
  <c r="I29" i="20"/>
  <c r="J29" i="20"/>
  <c r="K29" i="20"/>
  <c r="L29" i="20"/>
  <c r="M29" i="20"/>
  <c r="D31" i="20"/>
  <c r="E31" i="20"/>
  <c r="F31" i="20"/>
  <c r="G31" i="20"/>
  <c r="H31" i="20"/>
  <c r="I31" i="20"/>
  <c r="J31" i="20"/>
  <c r="K31" i="20"/>
  <c r="L31" i="20"/>
  <c r="M31" i="20"/>
  <c r="M32" i="20"/>
  <c r="F34" i="20"/>
  <c r="G34" i="20"/>
  <c r="H34" i="20"/>
  <c r="I34" i="20"/>
  <c r="J34" i="20"/>
  <c r="K34" i="20"/>
  <c r="L34" i="20"/>
  <c r="M34" i="20"/>
  <c r="D59" i="20"/>
  <c r="E59" i="20"/>
  <c r="F59" i="20"/>
  <c r="G59" i="20"/>
  <c r="D62" i="20"/>
  <c r="E62" i="20"/>
  <c r="F62" i="20"/>
  <c r="G62" i="20"/>
  <c r="H62" i="20"/>
  <c r="I62" i="20"/>
  <c r="J62" i="20"/>
  <c r="K62" i="20"/>
  <c r="L62" i="20"/>
  <c r="M62" i="20"/>
  <c r="M130" i="20"/>
  <c r="D138" i="20"/>
  <c r="E138" i="20"/>
  <c r="F138" i="20"/>
  <c r="G138" i="20"/>
  <c r="H138" i="20"/>
  <c r="I138" i="20"/>
  <c r="J138" i="20"/>
  <c r="K138" i="20"/>
  <c r="L138" i="20"/>
  <c r="M138" i="20"/>
  <c r="L142" i="20"/>
  <c r="M142" i="20"/>
  <c r="M143" i="20"/>
  <c r="M145" i="20"/>
  <c r="H146" i="20"/>
  <c r="I146" i="20"/>
  <c r="J146" i="20"/>
  <c r="K146" i="20"/>
  <c r="L146" i="20"/>
  <c r="M146" i="20"/>
  <c r="D147" i="20"/>
  <c r="E147" i="20"/>
  <c r="F147" i="20"/>
  <c r="G147" i="20"/>
  <c r="H147" i="20"/>
  <c r="I147" i="20"/>
  <c r="J147" i="20"/>
  <c r="K147" i="20"/>
  <c r="L147" i="20"/>
  <c r="M147" i="20"/>
  <c r="M148" i="20"/>
  <c r="D150" i="20"/>
  <c r="E150" i="20"/>
  <c r="F150" i="20"/>
  <c r="G150" i="20"/>
  <c r="H150" i="20"/>
  <c r="I150" i="20"/>
  <c r="J150" i="20"/>
  <c r="K150" i="20"/>
  <c r="L150" i="20"/>
  <c r="M150" i="20"/>
  <c r="M151" i="20"/>
  <c r="M152" i="20"/>
  <c r="D155" i="20"/>
  <c r="E155" i="20"/>
  <c r="F155" i="20"/>
  <c r="G155" i="20"/>
  <c r="H155" i="20"/>
  <c r="I155" i="20"/>
  <c r="J155" i="20"/>
  <c r="K155" i="20"/>
  <c r="L155" i="20"/>
  <c r="M155" i="20"/>
  <c r="D157" i="20"/>
  <c r="E157" i="20"/>
  <c r="F157" i="20"/>
  <c r="G157" i="20"/>
  <c r="H157" i="20"/>
  <c r="I157" i="20"/>
  <c r="J157" i="20"/>
  <c r="K157" i="20"/>
  <c r="L157" i="20"/>
  <c r="M157" i="20"/>
  <c r="M158" i="20"/>
  <c r="F160" i="20"/>
  <c r="G160" i="20"/>
  <c r="H160" i="20"/>
  <c r="I160" i="20"/>
  <c r="J160" i="20"/>
  <c r="K160" i="20"/>
  <c r="L160" i="20"/>
  <c r="M160" i="20"/>
  <c r="H29" i="21"/>
  <c r="E29" i="21"/>
  <c r="I29" i="21"/>
  <c r="M29" i="21"/>
  <c r="D29" i="21"/>
  <c r="F29" i="21"/>
  <c r="J29" i="21"/>
  <c r="L29" i="21"/>
  <c r="G29" i="21"/>
  <c r="K29" i="21"/>
  <c r="M10" i="21"/>
  <c r="D77" i="20"/>
  <c r="M192" i="21"/>
  <c r="M75" i="21"/>
  <c r="M76" i="21" s="1"/>
  <c r="M78" i="20"/>
  <c r="M80" i="20" s="1"/>
  <c r="O430" i="4"/>
  <c r="Q402" i="4" s="1"/>
  <c r="O40" i="3"/>
  <c r="O118" i="4"/>
  <c r="Q99" i="4" s="1"/>
  <c r="O235" i="4"/>
  <c r="Q234" i="4" s="1"/>
  <c r="O40" i="4"/>
  <c r="O79" i="4"/>
  <c r="O391" i="4"/>
  <c r="Q380" i="4" s="1"/>
  <c r="O313" i="4"/>
  <c r="Q306" i="4" s="1"/>
  <c r="O352" i="4"/>
  <c r="O274" i="4"/>
  <c r="Q265" i="4" s="1"/>
  <c r="O157" i="4"/>
  <c r="O313" i="3"/>
  <c r="Q284" i="3" s="1"/>
  <c r="S56" i="4"/>
  <c r="S52" i="4"/>
  <c r="R57" i="4"/>
  <c r="S50" i="4"/>
  <c r="S55" i="4"/>
  <c r="R64" i="4"/>
  <c r="S72" i="4"/>
  <c r="R74" i="4"/>
  <c r="S325" i="4"/>
  <c r="S337" i="4"/>
  <c r="S347" i="4"/>
  <c r="R412" i="4"/>
  <c r="S412" i="4"/>
  <c r="R414" i="4"/>
  <c r="S328" i="4"/>
  <c r="S330" i="4"/>
  <c r="S340" i="4"/>
  <c r="S343" i="4"/>
  <c r="R362" i="4"/>
  <c r="S368" i="4"/>
  <c r="R368" i="4"/>
  <c r="S370" i="4"/>
  <c r="R370" i="4"/>
  <c r="R373" i="4"/>
  <c r="R375" i="4"/>
  <c r="R401" i="4"/>
  <c r="R407" i="4"/>
  <c r="S407" i="4"/>
  <c r="S409" i="4"/>
  <c r="R409" i="4"/>
  <c r="R423" i="4"/>
  <c r="S423" i="4"/>
  <c r="R379" i="4"/>
  <c r="S379" i="4"/>
  <c r="S329" i="4"/>
  <c r="S331" i="4"/>
  <c r="S345" i="4"/>
  <c r="R360" i="4"/>
  <c r="R367" i="4"/>
  <c r="S367" i="4"/>
  <c r="S369" i="4"/>
  <c r="R369" i="4"/>
  <c r="S376" i="4"/>
  <c r="R376" i="4"/>
  <c r="R399" i="4"/>
  <c r="S406" i="4"/>
  <c r="R406" i="4"/>
  <c r="R408" i="4"/>
  <c r="S408" i="4"/>
  <c r="R410" i="4"/>
  <c r="S418" i="4"/>
  <c r="R418" i="4"/>
  <c r="S421" i="4"/>
  <c r="R421" i="4"/>
  <c r="R386" i="4"/>
  <c r="S386" i="4"/>
  <c r="R402" i="4"/>
  <c r="R428" i="4"/>
  <c r="S364" i="4"/>
  <c r="R364" i="4"/>
  <c r="R385" i="4"/>
  <c r="R389" i="4"/>
  <c r="S403" i="4"/>
  <c r="R403" i="4"/>
  <c r="R415" i="4"/>
  <c r="S415" i="4"/>
  <c r="S425" i="4"/>
  <c r="R425" i="4"/>
  <c r="K411" i="4"/>
  <c r="I193" i="17"/>
  <c r="K81" i="17"/>
  <c r="I165" i="4"/>
  <c r="O170" i="4"/>
  <c r="R170" i="4" s="1"/>
  <c r="O173" i="4"/>
  <c r="S173" i="4" s="1"/>
  <c r="N181" i="4"/>
  <c r="R181" i="4" s="1"/>
  <c r="N165" i="4"/>
  <c r="F169" i="4"/>
  <c r="S169" i="4" s="1"/>
  <c r="F174" i="4"/>
  <c r="S174" i="4" s="1"/>
  <c r="N174" i="4"/>
  <c r="R174" i="4" s="1"/>
  <c r="N189" i="4"/>
  <c r="K379" i="17"/>
  <c r="O165" i="4"/>
  <c r="R169" i="4"/>
  <c r="R60" i="4"/>
  <c r="S95" i="4"/>
  <c r="R95" i="4"/>
  <c r="R184" i="4"/>
  <c r="S184" i="4"/>
  <c r="R191" i="4"/>
  <c r="S191" i="4"/>
  <c r="R216" i="4"/>
  <c r="R243" i="4"/>
  <c r="S290" i="4"/>
  <c r="R290" i="4"/>
  <c r="S292" i="4"/>
  <c r="R292" i="4"/>
  <c r="S306" i="4"/>
  <c r="R306" i="4"/>
  <c r="R334" i="4"/>
  <c r="R51" i="4"/>
  <c r="S89" i="4"/>
  <c r="R89" i="4"/>
  <c r="R103" i="4"/>
  <c r="S103" i="4"/>
  <c r="S106" i="4"/>
  <c r="R106" i="4"/>
  <c r="S109" i="4"/>
  <c r="R109" i="4"/>
  <c r="R112" i="4"/>
  <c r="R115" i="4"/>
  <c r="R116" i="4"/>
  <c r="R126" i="4"/>
  <c r="S134" i="4"/>
  <c r="R134" i="4"/>
  <c r="R136" i="4"/>
  <c r="S136" i="4"/>
  <c r="R152" i="4"/>
  <c r="S152" i="4"/>
  <c r="R180" i="4"/>
  <c r="S208" i="4"/>
  <c r="R208" i="4"/>
  <c r="R211" i="4"/>
  <c r="S211" i="4"/>
  <c r="R213" i="4"/>
  <c r="S213" i="4"/>
  <c r="R215" i="4"/>
  <c r="S220" i="4"/>
  <c r="R220" i="4"/>
  <c r="R224" i="4"/>
  <c r="S228" i="4"/>
  <c r="R228" i="4"/>
  <c r="R232" i="4"/>
  <c r="R233" i="4"/>
  <c r="S248" i="4"/>
  <c r="R248" i="4"/>
  <c r="S251" i="4"/>
  <c r="R251" i="4"/>
  <c r="S253" i="4"/>
  <c r="R253" i="4"/>
  <c r="R255" i="4"/>
  <c r="R257" i="4"/>
  <c r="S262" i="4"/>
  <c r="R262" i="4"/>
  <c r="S286" i="4"/>
  <c r="R286" i="4"/>
  <c r="S298" i="4"/>
  <c r="R298" i="4"/>
  <c r="R323" i="4"/>
  <c r="R329" i="4"/>
  <c r="R331" i="4"/>
  <c r="R345" i="4"/>
  <c r="S97" i="4"/>
  <c r="R97" i="4"/>
  <c r="S259" i="4"/>
  <c r="R259" i="4"/>
  <c r="R272" i="4"/>
  <c r="S308" i="4"/>
  <c r="R308" i="4"/>
  <c r="R346" i="4"/>
  <c r="R349" i="4"/>
  <c r="S100" i="4"/>
  <c r="R100" i="4"/>
  <c r="R102" i="4"/>
  <c r="S113" i="4"/>
  <c r="R113" i="4"/>
  <c r="R128" i="4"/>
  <c r="R133" i="4"/>
  <c r="S133" i="4"/>
  <c r="S135" i="4"/>
  <c r="R135" i="4"/>
  <c r="R137" i="4"/>
  <c r="R151" i="4"/>
  <c r="R155" i="4"/>
  <c r="S181" i="4"/>
  <c r="R194" i="4"/>
  <c r="R207" i="4"/>
  <c r="R209" i="4"/>
  <c r="S209" i="4"/>
  <c r="S212" i="4"/>
  <c r="R212" i="4"/>
  <c r="S214" i="4"/>
  <c r="R214" i="4"/>
  <c r="R219" i="4"/>
  <c r="S247" i="4"/>
  <c r="R247" i="4"/>
  <c r="S250" i="4"/>
  <c r="R250" i="4"/>
  <c r="R252" i="4"/>
  <c r="S252" i="4"/>
  <c r="R254" i="4"/>
  <c r="R256" i="4"/>
  <c r="R321" i="4"/>
  <c r="R328" i="4"/>
  <c r="R330" i="4"/>
  <c r="R332" i="4"/>
  <c r="R340" i="4"/>
  <c r="R343" i="4"/>
  <c r="R87" i="4"/>
  <c r="R90" i="4"/>
  <c r="S130" i="4"/>
  <c r="R130" i="4"/>
  <c r="R139" i="4"/>
  <c r="R141" i="4"/>
  <c r="R150" i="4"/>
  <c r="R167" i="4"/>
  <c r="S167" i="4"/>
  <c r="R175" i="4"/>
  <c r="S175" i="4"/>
  <c r="R187" i="4"/>
  <c r="S187" i="4"/>
  <c r="S206" i="4"/>
  <c r="R206" i="4"/>
  <c r="R229" i="4"/>
  <c r="S267" i="4"/>
  <c r="R267" i="4"/>
  <c r="S284" i="4"/>
  <c r="R284" i="4"/>
  <c r="R324" i="4"/>
  <c r="R336" i="4"/>
  <c r="R350" i="4"/>
  <c r="S91" i="4"/>
  <c r="R91" i="4"/>
  <c r="R94" i="4"/>
  <c r="S94" i="4"/>
  <c r="S96" i="4"/>
  <c r="R96" i="4"/>
  <c r="R98" i="4"/>
  <c r="R111" i="4"/>
  <c r="S111" i="4"/>
  <c r="R129" i="4"/>
  <c r="S131" i="4"/>
  <c r="R131" i="4"/>
  <c r="R138" i="4"/>
  <c r="S142" i="4"/>
  <c r="R142" i="4"/>
  <c r="R145" i="4"/>
  <c r="S145" i="4"/>
  <c r="R148" i="4"/>
  <c r="S148" i="4"/>
  <c r="S172" i="4"/>
  <c r="R172" i="4"/>
  <c r="R176" i="4"/>
  <c r="S189" i="4"/>
  <c r="R204" i="4"/>
  <c r="R223" i="4"/>
  <c r="S223" i="4"/>
  <c r="S245" i="4"/>
  <c r="R245" i="4"/>
  <c r="R258" i="4"/>
  <c r="R282" i="4"/>
  <c r="S289" i="4"/>
  <c r="R289" i="4"/>
  <c r="S291" i="4"/>
  <c r="R291" i="4"/>
  <c r="S307" i="4"/>
  <c r="R307" i="4"/>
  <c r="R325" i="4"/>
  <c r="R333" i="4"/>
  <c r="R337" i="4"/>
  <c r="R347" i="4"/>
  <c r="R78" i="4"/>
  <c r="R76" i="4"/>
  <c r="L271" i="4"/>
  <c r="N117" i="4"/>
  <c r="R117" i="4" s="1"/>
  <c r="M271" i="4"/>
  <c r="M156" i="4"/>
  <c r="K372" i="4"/>
  <c r="K234" i="4"/>
  <c r="M37" i="4"/>
  <c r="K33" i="20" s="1"/>
  <c r="J99" i="4"/>
  <c r="N39" i="4"/>
  <c r="I99" i="4"/>
  <c r="L372" i="4"/>
  <c r="K39" i="4"/>
  <c r="I35" i="20" s="1"/>
  <c r="K351" i="4"/>
  <c r="I161" i="20" s="1"/>
  <c r="L268" i="4"/>
  <c r="M372" i="4"/>
  <c r="J39" i="4"/>
  <c r="H35" i="20" s="1"/>
  <c r="K154" i="4"/>
  <c r="I37" i="4"/>
  <c r="G33" i="20" s="1"/>
  <c r="I154" i="4"/>
  <c r="N234" i="4"/>
  <c r="K309" i="4"/>
  <c r="I39" i="4"/>
  <c r="L234" i="4"/>
  <c r="M39" i="4"/>
  <c r="K35" i="20" s="1"/>
  <c r="K310" i="4"/>
  <c r="N99" i="4"/>
  <c r="K156" i="4"/>
  <c r="J37" i="4"/>
  <c r="H33" i="20" s="1"/>
  <c r="J234" i="4"/>
  <c r="I117" i="4"/>
  <c r="I312" i="4"/>
  <c r="N372" i="4"/>
  <c r="R372" i="4" s="1"/>
  <c r="L351" i="4"/>
  <c r="J161" i="20" s="1"/>
  <c r="L310" i="4"/>
  <c r="I271" i="4"/>
  <c r="M309" i="4"/>
  <c r="L99" i="4"/>
  <c r="K99" i="4"/>
  <c r="L39" i="4"/>
  <c r="J35" i="20" s="1"/>
  <c r="I156" i="4"/>
  <c r="N271" i="4"/>
  <c r="R271" i="4" s="1"/>
  <c r="N268" i="4"/>
  <c r="R268" i="4" s="1"/>
  <c r="L156" i="4"/>
  <c r="J372" i="4"/>
  <c r="M154" i="4"/>
  <c r="L117" i="4"/>
  <c r="N37" i="4"/>
  <c r="L309" i="4"/>
  <c r="K117" i="4"/>
  <c r="N154" i="4"/>
  <c r="M273" i="4"/>
  <c r="J351" i="4"/>
  <c r="H161" i="20" s="1"/>
  <c r="K271" i="4"/>
  <c r="J117" i="4"/>
  <c r="M234" i="4"/>
  <c r="K37" i="4"/>
  <c r="I33" i="20" s="1"/>
  <c r="M351" i="4"/>
  <c r="K161" i="20" s="1"/>
  <c r="N273" i="4"/>
  <c r="R273" i="4" s="1"/>
  <c r="L37" i="4"/>
  <c r="J33" i="20" s="1"/>
  <c r="J156" i="4"/>
  <c r="J271" i="4"/>
  <c r="N309" i="4"/>
  <c r="R309" i="4" s="1"/>
  <c r="I427" i="4"/>
  <c r="K273" i="4"/>
  <c r="L273" i="4"/>
  <c r="N156" i="4"/>
  <c r="R156" i="4" s="1"/>
  <c r="M310" i="4"/>
  <c r="J154" i="4"/>
  <c r="M117" i="4"/>
  <c r="L154" i="4"/>
  <c r="J273" i="4"/>
  <c r="M268" i="4"/>
  <c r="M99" i="4"/>
  <c r="I234" i="4"/>
  <c r="I273" i="4"/>
  <c r="J310" i="4"/>
  <c r="I351" i="4"/>
  <c r="N310" i="4"/>
  <c r="R310" i="4" s="1"/>
  <c r="J309" i="4"/>
  <c r="N351" i="4"/>
  <c r="R9" i="4"/>
  <c r="R12" i="4"/>
  <c r="S17" i="4"/>
  <c r="R17" i="4"/>
  <c r="S19" i="4"/>
  <c r="R19" i="4"/>
  <c r="R38" i="4"/>
  <c r="R10" i="4"/>
  <c r="R22" i="4"/>
  <c r="S25" i="4"/>
  <c r="R25" i="4"/>
  <c r="R28" i="4"/>
  <c r="S28" i="4"/>
  <c r="S13" i="4"/>
  <c r="R13" i="4"/>
  <c r="R16" i="4"/>
  <c r="S16" i="4"/>
  <c r="S18" i="4"/>
  <c r="R18" i="4"/>
  <c r="R20" i="4"/>
  <c r="R35" i="4"/>
  <c r="S35" i="4"/>
  <c r="S11" i="4"/>
  <c r="R11" i="4"/>
  <c r="R21" i="4"/>
  <c r="S33" i="4"/>
  <c r="R33" i="4"/>
  <c r="F373" i="4"/>
  <c r="S373" i="4" s="1"/>
  <c r="I375" i="4"/>
  <c r="F334" i="4"/>
  <c r="I336" i="4"/>
  <c r="I258" i="4"/>
  <c r="I219" i="4"/>
  <c r="F139" i="4"/>
  <c r="S139" i="4" s="1"/>
  <c r="I141" i="4"/>
  <c r="I102" i="4"/>
  <c r="F22" i="4"/>
  <c r="D18" i="20" s="1"/>
  <c r="F295" i="3"/>
  <c r="D174" i="21" s="1"/>
  <c r="I37" i="3"/>
  <c r="G33" i="21" s="1"/>
  <c r="H115" i="3"/>
  <c r="M37" i="3"/>
  <c r="K33" i="21" s="1"/>
  <c r="I117" i="3"/>
  <c r="K21" i="3"/>
  <c r="M39" i="3"/>
  <c r="K35" i="21" s="1"/>
  <c r="J37" i="3"/>
  <c r="H33" i="21" s="1"/>
  <c r="K37" i="3"/>
  <c r="I33" i="21" s="1"/>
  <c r="M12" i="3"/>
  <c r="K8" i="21" s="1"/>
  <c r="I76" i="3"/>
  <c r="G72" i="21" s="1"/>
  <c r="I203" i="3"/>
  <c r="N203" i="3"/>
  <c r="N12" i="3"/>
  <c r="M21" i="3"/>
  <c r="I115" i="3"/>
  <c r="N73" i="3"/>
  <c r="N115" i="3"/>
  <c r="R115" i="3" s="1"/>
  <c r="N151" i="3"/>
  <c r="R151" i="3" s="1"/>
  <c r="I193" i="3"/>
  <c r="J154" i="3"/>
  <c r="F203" i="3"/>
  <c r="J195" i="3"/>
  <c r="J76" i="3"/>
  <c r="H72" i="21" s="1"/>
  <c r="I39" i="3"/>
  <c r="N39" i="3"/>
  <c r="N76" i="3"/>
  <c r="K39" i="3"/>
  <c r="I35" i="21" s="1"/>
  <c r="J78" i="3"/>
  <c r="H74" i="21" s="1"/>
  <c r="L21" i="3"/>
  <c r="L37" i="3"/>
  <c r="J33" i="21" s="1"/>
  <c r="M154" i="3"/>
  <c r="J117" i="3"/>
  <c r="L195" i="3"/>
  <c r="N193" i="3"/>
  <c r="R193" i="3" s="1"/>
  <c r="M285" i="3"/>
  <c r="K164" i="21" s="1"/>
  <c r="M115" i="3"/>
  <c r="N21" i="3"/>
  <c r="M78" i="3"/>
  <c r="K74" i="21" s="1"/>
  <c r="M117" i="3"/>
  <c r="I156" i="3"/>
  <c r="K117" i="3"/>
  <c r="I154" i="3"/>
  <c r="L76" i="3"/>
  <c r="J72" i="21" s="1"/>
  <c r="K115" i="3"/>
  <c r="L154" i="3"/>
  <c r="N156" i="3"/>
  <c r="R156" i="3" s="1"/>
  <c r="K154" i="3"/>
  <c r="K156" i="3"/>
  <c r="H193" i="3"/>
  <c r="K203" i="3"/>
  <c r="M190" i="3"/>
  <c r="L203" i="3"/>
  <c r="N268" i="3"/>
  <c r="R268" i="3" s="1"/>
  <c r="L268" i="3"/>
  <c r="J312" i="3"/>
  <c r="H191" i="21" s="1"/>
  <c r="M156" i="3"/>
  <c r="N37" i="3"/>
  <c r="H37" i="3"/>
  <c r="F33" i="21" s="1"/>
  <c r="L73" i="3"/>
  <c r="J69" i="21" s="1"/>
  <c r="L115" i="3"/>
  <c r="L78" i="3"/>
  <c r="J74" i="21" s="1"/>
  <c r="J115" i="3"/>
  <c r="L156" i="3"/>
  <c r="L151" i="3"/>
  <c r="I195" i="3"/>
  <c r="J203" i="3"/>
  <c r="N190" i="3"/>
  <c r="R190" i="3" s="1"/>
  <c r="L193" i="3"/>
  <c r="L190" i="3"/>
  <c r="J193" i="3"/>
  <c r="J268" i="3"/>
  <c r="F268" i="3"/>
  <c r="S268" i="3" s="1"/>
  <c r="G268" i="3"/>
  <c r="M312" i="3"/>
  <c r="K191" i="21" s="1"/>
  <c r="J39" i="3"/>
  <c r="H35" i="21" s="1"/>
  <c r="J21" i="3"/>
  <c r="L39" i="3"/>
  <c r="J35" i="21" s="1"/>
  <c r="N78" i="3"/>
  <c r="M76" i="3"/>
  <c r="K72" i="21" s="1"/>
  <c r="I78" i="3"/>
  <c r="M73" i="3"/>
  <c r="K69" i="21" s="1"/>
  <c r="K76" i="3"/>
  <c r="I72" i="21" s="1"/>
  <c r="K78" i="3"/>
  <c r="I74" i="21" s="1"/>
  <c r="H76" i="3"/>
  <c r="F72" i="21" s="1"/>
  <c r="L117" i="3"/>
  <c r="M193" i="3"/>
  <c r="N117" i="3"/>
  <c r="R117" i="3" s="1"/>
  <c r="H154" i="3"/>
  <c r="N154" i="3"/>
  <c r="R154" i="3" s="1"/>
  <c r="J156" i="3"/>
  <c r="M151" i="3"/>
  <c r="M195" i="3"/>
  <c r="M203" i="3"/>
  <c r="N195" i="3"/>
  <c r="R195" i="3" s="1"/>
  <c r="G203" i="3"/>
  <c r="K193" i="3"/>
  <c r="K195" i="3"/>
  <c r="H203" i="3"/>
  <c r="I268" i="3"/>
  <c r="L312" i="3"/>
  <c r="J191" i="21" s="1"/>
  <c r="N312" i="3"/>
  <c r="I310" i="3"/>
  <c r="G189" i="21" s="1"/>
  <c r="K268" i="3"/>
  <c r="M268" i="3"/>
  <c r="N310" i="3"/>
  <c r="M310" i="3"/>
  <c r="K189" i="21" s="1"/>
  <c r="I312" i="3"/>
  <c r="H268" i="3"/>
  <c r="N285" i="3"/>
  <c r="H310" i="3"/>
  <c r="F189" i="21" s="1"/>
  <c r="J310" i="3"/>
  <c r="H189" i="21" s="1"/>
  <c r="L310" i="3"/>
  <c r="J189" i="21" s="1"/>
  <c r="K310" i="3"/>
  <c r="I189" i="21" s="1"/>
  <c r="K312" i="3"/>
  <c r="I191" i="21" s="1"/>
  <c r="R206" i="3"/>
  <c r="S206" i="3"/>
  <c r="R212" i="3"/>
  <c r="S212" i="3"/>
  <c r="R214" i="3"/>
  <c r="S214" i="3"/>
  <c r="S223" i="3"/>
  <c r="R223" i="3"/>
  <c r="R228" i="3"/>
  <c r="S228" i="3"/>
  <c r="R245" i="3"/>
  <c r="R284" i="3"/>
  <c r="S290" i="3"/>
  <c r="R290" i="3"/>
  <c r="S292" i="3"/>
  <c r="R292" i="3"/>
  <c r="S298" i="3"/>
  <c r="R298" i="3"/>
  <c r="R311" i="3"/>
  <c r="O352" i="3"/>
  <c r="Q320" i="3" s="1"/>
  <c r="R321" i="3"/>
  <c r="R334" i="3"/>
  <c r="S334" i="3"/>
  <c r="R207" i="3"/>
  <c r="R217" i="3"/>
  <c r="R220" i="3"/>
  <c r="S220" i="3"/>
  <c r="R233" i="3"/>
  <c r="S252" i="3"/>
  <c r="R252" i="3"/>
  <c r="S267" i="3"/>
  <c r="R267" i="3"/>
  <c r="R295" i="3"/>
  <c r="R325" i="3"/>
  <c r="S325" i="3"/>
  <c r="S328" i="3"/>
  <c r="R328" i="3"/>
  <c r="R330" i="3"/>
  <c r="S330" i="3"/>
  <c r="R332" i="3"/>
  <c r="R347" i="3"/>
  <c r="S347" i="3"/>
  <c r="O235" i="3"/>
  <c r="Q206" i="3" s="1"/>
  <c r="R204" i="3"/>
  <c r="S211" i="3"/>
  <c r="R211" i="3"/>
  <c r="S213" i="3"/>
  <c r="R213" i="3"/>
  <c r="R215" i="3"/>
  <c r="O274" i="3"/>
  <c r="Q258" i="3" s="1"/>
  <c r="R243" i="3"/>
  <c r="S259" i="3"/>
  <c r="R259" i="3"/>
  <c r="R282" i="3"/>
  <c r="R289" i="3"/>
  <c r="S289" i="3"/>
  <c r="S291" i="3"/>
  <c r="R291" i="3"/>
  <c r="R293" i="3"/>
  <c r="S308" i="3"/>
  <c r="R308" i="3"/>
  <c r="S340" i="3"/>
  <c r="R340" i="3"/>
  <c r="R345" i="3"/>
  <c r="S345" i="3"/>
  <c r="R208" i="3"/>
  <c r="S208" i="3"/>
  <c r="R218" i="3"/>
  <c r="R230" i="3"/>
  <c r="S230" i="3"/>
  <c r="S247" i="3"/>
  <c r="R247" i="3"/>
  <c r="S251" i="3"/>
  <c r="R251" i="3"/>
  <c r="S253" i="3"/>
  <c r="R253" i="3"/>
  <c r="S286" i="3"/>
  <c r="R286" i="3"/>
  <c r="R301" i="3"/>
  <c r="S301" i="3"/>
  <c r="S306" i="3"/>
  <c r="R306" i="3"/>
  <c r="R323" i="3"/>
  <c r="R329" i="3"/>
  <c r="S329" i="3"/>
  <c r="R331" i="3"/>
  <c r="S331" i="3"/>
  <c r="R337" i="3"/>
  <c r="S337" i="3"/>
  <c r="R350" i="3"/>
  <c r="R169" i="3"/>
  <c r="S169" i="3"/>
  <c r="S172" i="3"/>
  <c r="R172" i="3"/>
  <c r="R174" i="3"/>
  <c r="S174" i="3"/>
  <c r="R176" i="3"/>
  <c r="R178" i="3"/>
  <c r="R180" i="3"/>
  <c r="R167" i="3"/>
  <c r="S167" i="3"/>
  <c r="F170" i="3"/>
  <c r="S184" i="3"/>
  <c r="R184" i="3"/>
  <c r="R189" i="3"/>
  <c r="S189" i="3"/>
  <c r="R194" i="3"/>
  <c r="R168" i="3"/>
  <c r="R170" i="3"/>
  <c r="R173" i="3"/>
  <c r="S173" i="3"/>
  <c r="R175" i="3"/>
  <c r="S175" i="3"/>
  <c r="R177" i="3"/>
  <c r="R179" i="3"/>
  <c r="R181" i="3"/>
  <c r="S181" i="3"/>
  <c r="R185" i="3"/>
  <c r="O196" i="3"/>
  <c r="Q169" i="3" s="1"/>
  <c r="R165" i="3"/>
  <c r="S152" i="3"/>
  <c r="R152" i="3"/>
  <c r="O157" i="3"/>
  <c r="Q154" i="3" s="1"/>
  <c r="R126" i="3"/>
  <c r="S133" i="3"/>
  <c r="R133" i="3"/>
  <c r="R135" i="3"/>
  <c r="S135" i="3"/>
  <c r="R137" i="3"/>
  <c r="S145" i="3"/>
  <c r="R145" i="3"/>
  <c r="R150" i="3"/>
  <c r="S150" i="3"/>
  <c r="R129" i="3"/>
  <c r="R130" i="3"/>
  <c r="S130" i="3"/>
  <c r="R142" i="3"/>
  <c r="S142" i="3"/>
  <c r="R155" i="3"/>
  <c r="S128" i="3"/>
  <c r="R128" i="3"/>
  <c r="S136" i="3"/>
  <c r="R136" i="3"/>
  <c r="R90" i="3"/>
  <c r="R94" i="3"/>
  <c r="S94" i="3"/>
  <c r="S96" i="3"/>
  <c r="R96" i="3"/>
  <c r="R98" i="3"/>
  <c r="S113" i="3"/>
  <c r="R113" i="3"/>
  <c r="O118" i="3"/>
  <c r="Q106" i="3" s="1"/>
  <c r="R87" i="3"/>
  <c r="R106" i="3"/>
  <c r="S106" i="3"/>
  <c r="R111" i="3"/>
  <c r="S111" i="3"/>
  <c r="R95" i="3"/>
  <c r="S95" i="3"/>
  <c r="S97" i="3"/>
  <c r="R97" i="3"/>
  <c r="R103" i="3"/>
  <c r="S103" i="3"/>
  <c r="R116" i="3"/>
  <c r="S89" i="3"/>
  <c r="R89" i="3"/>
  <c r="R100" i="3"/>
  <c r="S100" i="3"/>
  <c r="F61" i="3"/>
  <c r="D57" i="21" s="1"/>
  <c r="R17" i="3"/>
  <c r="S17" i="3"/>
  <c r="S25" i="3"/>
  <c r="R25" i="3"/>
  <c r="S52" i="3"/>
  <c r="R52" i="3"/>
  <c r="R67" i="3"/>
  <c r="S67" i="3"/>
  <c r="S72" i="3"/>
  <c r="R72" i="3"/>
  <c r="R22" i="3"/>
  <c r="R50" i="3"/>
  <c r="S50" i="3"/>
  <c r="S56" i="3"/>
  <c r="R56" i="3"/>
  <c r="R58" i="3"/>
  <c r="S58" i="3"/>
  <c r="S64" i="3"/>
  <c r="R64" i="3"/>
  <c r="R77" i="3"/>
  <c r="S19" i="3"/>
  <c r="R19" i="3"/>
  <c r="R34" i="3"/>
  <c r="S34" i="3"/>
  <c r="R9" i="3"/>
  <c r="S16" i="3"/>
  <c r="R16" i="3"/>
  <c r="R18" i="3"/>
  <c r="S18" i="3"/>
  <c r="R20" i="3"/>
  <c r="S35" i="3"/>
  <c r="R35" i="3"/>
  <c r="R51" i="3"/>
  <c r="R61" i="3"/>
  <c r="S11" i="3"/>
  <c r="R11" i="3"/>
  <c r="F22" i="3"/>
  <c r="D18" i="21" s="1"/>
  <c r="R38" i="3"/>
  <c r="S13" i="3"/>
  <c r="R13" i="3"/>
  <c r="R28" i="3"/>
  <c r="S28" i="3"/>
  <c r="S33" i="3"/>
  <c r="R33" i="3"/>
  <c r="O79" i="3"/>
  <c r="R48" i="3"/>
  <c r="R55" i="3"/>
  <c r="S55" i="3"/>
  <c r="S57" i="3"/>
  <c r="R57" i="3"/>
  <c r="R59" i="3"/>
  <c r="R74" i="3"/>
  <c r="S74" i="3"/>
  <c r="G35" i="21" l="1"/>
  <c r="M162" i="20"/>
  <c r="M164" i="20" s="1"/>
  <c r="M36" i="20"/>
  <c r="M37" i="20" s="1"/>
  <c r="H17" i="21"/>
  <c r="J17" i="21"/>
  <c r="K17" i="21"/>
  <c r="I17" i="21"/>
  <c r="G146" i="20"/>
  <c r="M36" i="21"/>
  <c r="M166" i="20"/>
  <c r="M81" i="20"/>
  <c r="M82" i="20" s="1"/>
  <c r="M79" i="20"/>
  <c r="Q26" i="3"/>
  <c r="G191" i="21"/>
  <c r="G161" i="20"/>
  <c r="G74" i="21"/>
  <c r="G35" i="20"/>
  <c r="Q336" i="4"/>
  <c r="Q34" i="4"/>
  <c r="R285" i="3"/>
  <c r="L164" i="21"/>
  <c r="R310" i="3"/>
  <c r="L189" i="21"/>
  <c r="R312" i="3"/>
  <c r="L191" i="21"/>
  <c r="R78" i="3"/>
  <c r="L74" i="21"/>
  <c r="R37" i="3"/>
  <c r="L33" i="21"/>
  <c r="R21" i="3"/>
  <c r="L17" i="21"/>
  <c r="R76" i="3"/>
  <c r="L72" i="21"/>
  <c r="R39" i="3"/>
  <c r="L35" i="21"/>
  <c r="R73" i="3"/>
  <c r="L69" i="21"/>
  <c r="R12" i="3"/>
  <c r="L8" i="21"/>
  <c r="S334" i="4"/>
  <c r="D144" i="20"/>
  <c r="R351" i="4"/>
  <c r="L161" i="20"/>
  <c r="R39" i="4"/>
  <c r="L35" i="20"/>
  <c r="R37" i="4"/>
  <c r="L33" i="20"/>
  <c r="S295" i="3"/>
  <c r="S22" i="4"/>
  <c r="R189" i="4"/>
  <c r="O196" i="4"/>
  <c r="Q195" i="4" s="1"/>
  <c r="R58" i="4"/>
  <c r="S58" i="4"/>
  <c r="R67" i="4"/>
  <c r="R77" i="4"/>
  <c r="R52" i="4"/>
  <c r="R72" i="4"/>
  <c r="R56" i="4"/>
  <c r="R48" i="4"/>
  <c r="R50" i="4"/>
  <c r="R59" i="4"/>
  <c r="S57" i="4"/>
  <c r="S67" i="4"/>
  <c r="S60" i="4"/>
  <c r="R53" i="4"/>
  <c r="R65" i="4"/>
  <c r="S48" i="4"/>
  <c r="R73" i="4"/>
  <c r="S78" i="4"/>
  <c r="R47" i="4"/>
  <c r="S53" i="4"/>
  <c r="R63" i="4"/>
  <c r="R55" i="4"/>
  <c r="Q57" i="4"/>
  <c r="S74" i="4"/>
  <c r="S64" i="4"/>
  <c r="R61" i="4"/>
  <c r="S61" i="4"/>
  <c r="Q415" i="4"/>
  <c r="Q337" i="4"/>
  <c r="Q289" i="4"/>
  <c r="Q331" i="3"/>
  <c r="Q424" i="4"/>
  <c r="S170" i="4"/>
  <c r="Q425" i="4"/>
  <c r="Q408" i="4"/>
  <c r="Q406" i="4"/>
  <c r="Q387" i="4"/>
  <c r="Q364" i="4"/>
  <c r="Q386" i="4"/>
  <c r="Q367" i="4"/>
  <c r="R173" i="4"/>
  <c r="Q388" i="4"/>
  <c r="Q377" i="4"/>
  <c r="Q18" i="4"/>
  <c r="Q32" i="4"/>
  <c r="Q385" i="4"/>
  <c r="Q383" i="4"/>
  <c r="Q384" i="4"/>
  <c r="Q389" i="4"/>
  <c r="Q381" i="4"/>
  <c r="Q363" i="4"/>
  <c r="Q376" i="4"/>
  <c r="Q360" i="4"/>
  <c r="Q419" i="4"/>
  <c r="Q411" i="4"/>
  <c r="Q418" i="4"/>
  <c r="Q410" i="4"/>
  <c r="Q399" i="4"/>
  <c r="Q426" i="4"/>
  <c r="Q412" i="4"/>
  <c r="Q403" i="4"/>
  <c r="Q413" i="4"/>
  <c r="Q428" i="4"/>
  <c r="R165" i="4"/>
  <c r="Q430" i="4"/>
  <c r="Q422" i="4"/>
  <c r="Q405" i="4"/>
  <c r="Q400" i="4"/>
  <c r="Q417" i="4"/>
  <c r="Q391" i="4"/>
  <c r="Q378" i="4"/>
  <c r="Q361" i="4"/>
  <c r="Q366" i="4"/>
  <c r="Q407" i="4"/>
  <c r="Q375" i="4"/>
  <c r="Q368" i="4"/>
  <c r="Q365" i="4"/>
  <c r="Q362" i="4"/>
  <c r="Q371" i="4"/>
  <c r="Q423" i="4"/>
  <c r="Q416" i="4"/>
  <c r="Q409" i="4"/>
  <c r="Q382" i="4"/>
  <c r="Q414" i="4"/>
  <c r="Q374" i="4"/>
  <c r="Q326" i="4"/>
  <c r="Q429" i="4"/>
  <c r="Q421" i="4"/>
  <c r="Q398" i="4"/>
  <c r="Q372" i="4"/>
  <c r="Q369" i="4"/>
  <c r="Q359" i="4"/>
  <c r="Q427" i="4"/>
  <c r="Q379" i="4"/>
  <c r="Q420" i="4"/>
  <c r="Q404" i="4"/>
  <c r="Q401" i="4"/>
  <c r="Q390" i="4"/>
  <c r="Q373" i="4"/>
  <c r="Q370" i="4"/>
  <c r="Q248" i="4"/>
  <c r="L411" i="4"/>
  <c r="Q343" i="4"/>
  <c r="L81" i="17"/>
  <c r="J193" i="17"/>
  <c r="L379" i="17"/>
  <c r="Q305" i="4"/>
  <c r="Q310" i="4"/>
  <c r="Q296" i="4"/>
  <c r="Q291" i="4"/>
  <c r="Q281" i="4"/>
  <c r="Q295" i="4"/>
  <c r="Q307" i="4"/>
  <c r="Q285" i="4"/>
  <c r="Q290" i="4"/>
  <c r="Q284" i="4"/>
  <c r="Q304" i="4"/>
  <c r="Q250" i="4"/>
  <c r="Q267" i="4"/>
  <c r="Q260" i="4"/>
  <c r="Q257" i="4"/>
  <c r="Q338" i="4"/>
  <c r="Q323" i="4"/>
  <c r="Q274" i="4"/>
  <c r="Q244" i="4"/>
  <c r="Q249" i="4"/>
  <c r="Q266" i="4"/>
  <c r="Q261" i="4"/>
  <c r="Q341" i="4"/>
  <c r="Q294" i="4"/>
  <c r="Q269" i="4"/>
  <c r="Q350" i="4"/>
  <c r="Q324" i="4"/>
  <c r="Q287" i="4"/>
  <c r="Q351" i="4"/>
  <c r="Q340" i="4"/>
  <c r="Q320" i="4"/>
  <c r="Q309" i="4"/>
  <c r="Q293" i="4"/>
  <c r="Q264" i="4"/>
  <c r="Q252" i="4"/>
  <c r="Q299" i="4"/>
  <c r="Q348" i="4"/>
  <c r="Q342" i="4"/>
  <c r="Q298" i="4"/>
  <c r="Q262" i="4"/>
  <c r="Q312" i="4"/>
  <c r="Q271" i="4"/>
  <c r="Q243" i="4"/>
  <c r="Q242" i="4"/>
  <c r="Q352" i="4"/>
  <c r="Q344" i="4"/>
  <c r="Q322" i="4"/>
  <c r="Q327" i="4"/>
  <c r="Q339" i="4"/>
  <c r="Q349" i="4"/>
  <c r="Q347" i="4"/>
  <c r="Q325" i="4"/>
  <c r="Q301" i="4"/>
  <c r="Q282" i="4"/>
  <c r="Q245" i="4"/>
  <c r="Q303" i="4"/>
  <c r="Q263" i="4"/>
  <c r="Q335" i="4"/>
  <c r="Q321" i="4"/>
  <c r="Q297" i="4"/>
  <c r="Q268" i="4"/>
  <c r="Q254" i="4"/>
  <c r="Q308" i="4"/>
  <c r="Q259" i="4"/>
  <c r="Q345" i="4"/>
  <c r="Q329" i="4"/>
  <c r="Q302" i="4"/>
  <c r="Q270" i="4"/>
  <c r="Q253" i="4"/>
  <c r="Q251" i="4"/>
  <c r="Q334" i="4"/>
  <c r="Q330" i="4"/>
  <c r="Q333" i="4"/>
  <c r="Q313" i="4"/>
  <c r="Q288" i="4"/>
  <c r="Q283" i="4"/>
  <c r="Q258" i="4"/>
  <c r="Q332" i="4"/>
  <c r="Q328" i="4"/>
  <c r="Q300" i="4"/>
  <c r="Q273" i="4"/>
  <c r="Q256" i="4"/>
  <c r="Q247" i="4"/>
  <c r="Q346" i="4"/>
  <c r="Q272" i="4"/>
  <c r="Q331" i="4"/>
  <c r="Q311" i="4"/>
  <c r="Q286" i="4"/>
  <c r="Q255" i="4"/>
  <c r="Q246" i="4"/>
  <c r="Q292" i="4"/>
  <c r="Q227" i="4"/>
  <c r="Q231" i="4"/>
  <c r="Q235" i="4"/>
  <c r="Q207" i="4"/>
  <c r="Q223" i="4"/>
  <c r="Q211" i="4"/>
  <c r="Q215" i="4"/>
  <c r="Q219" i="4"/>
  <c r="Q224" i="4"/>
  <c r="Q208" i="4"/>
  <c r="Q226" i="4"/>
  <c r="Q210" i="4"/>
  <c r="Q229" i="4"/>
  <c r="Q213" i="4"/>
  <c r="Q217" i="4"/>
  <c r="Q203" i="4"/>
  <c r="Q220" i="4"/>
  <c r="Q204" i="4"/>
  <c r="Q222" i="4"/>
  <c r="Q206" i="4"/>
  <c r="Q225" i="4"/>
  <c r="Q209" i="4"/>
  <c r="Q228" i="4"/>
  <c r="Q230" i="4"/>
  <c r="Q233" i="4"/>
  <c r="Q232" i="4"/>
  <c r="Q216" i="4"/>
  <c r="Q218" i="4"/>
  <c r="Q221" i="4"/>
  <c r="Q205" i="4"/>
  <c r="Q212" i="4"/>
  <c r="Q214" i="4"/>
  <c r="R234" i="4"/>
  <c r="R195" i="4"/>
  <c r="Q126" i="4"/>
  <c r="Q130" i="4"/>
  <c r="Q150" i="4"/>
  <c r="Q138" i="4"/>
  <c r="Q142" i="4"/>
  <c r="Q125" i="4"/>
  <c r="Q146" i="4"/>
  <c r="Q134" i="4"/>
  <c r="Q143" i="4"/>
  <c r="Q127" i="4"/>
  <c r="Q149" i="4"/>
  <c r="Q133" i="4"/>
  <c r="Q148" i="4"/>
  <c r="Q132" i="4"/>
  <c r="Q135" i="4"/>
  <c r="Q140" i="4"/>
  <c r="Q155" i="4"/>
  <c r="Q139" i="4"/>
  <c r="Q145" i="4"/>
  <c r="Q129" i="4"/>
  <c r="Q144" i="4"/>
  <c r="Q128" i="4"/>
  <c r="Q151" i="4"/>
  <c r="Q141" i="4"/>
  <c r="Q147" i="4"/>
  <c r="Q131" i="4"/>
  <c r="Q153" i="4"/>
  <c r="Q137" i="4"/>
  <c r="Q152" i="4"/>
  <c r="Q136" i="4"/>
  <c r="Q157" i="4"/>
  <c r="Q156" i="4"/>
  <c r="Q154" i="4"/>
  <c r="R154" i="4"/>
  <c r="Q102" i="4"/>
  <c r="Q118" i="4"/>
  <c r="Q106" i="4"/>
  <c r="Q110" i="4"/>
  <c r="Q98" i="4"/>
  <c r="Q114" i="4"/>
  <c r="Q90" i="4"/>
  <c r="Q94" i="4"/>
  <c r="Q86" i="4"/>
  <c r="Q103" i="4"/>
  <c r="Q87" i="4"/>
  <c r="Q105" i="4"/>
  <c r="Q89" i="4"/>
  <c r="Q104" i="4"/>
  <c r="Q88" i="4"/>
  <c r="Q115" i="4"/>
  <c r="Q101" i="4"/>
  <c r="Q100" i="4"/>
  <c r="Q111" i="4"/>
  <c r="Q95" i="4"/>
  <c r="Q113" i="4"/>
  <c r="Q97" i="4"/>
  <c r="Q112" i="4"/>
  <c r="Q96" i="4"/>
  <c r="Q116" i="4"/>
  <c r="Q107" i="4"/>
  <c r="Q91" i="4"/>
  <c r="Q109" i="4"/>
  <c r="Q93" i="4"/>
  <c r="Q108" i="4"/>
  <c r="Q92" i="4"/>
  <c r="Q117" i="4"/>
  <c r="R99" i="4"/>
  <c r="Q31" i="4"/>
  <c r="Q33" i="4"/>
  <c r="Q30" i="4"/>
  <c r="Q27" i="4"/>
  <c r="Q21" i="4"/>
  <c r="Q14" i="4"/>
  <c r="Q11" i="4"/>
  <c r="Q29" i="4"/>
  <c r="Q26" i="4"/>
  <c r="Q23" i="4"/>
  <c r="Q16" i="4"/>
  <c r="Q28" i="4"/>
  <c r="Q10" i="4"/>
  <c r="Q19" i="4"/>
  <c r="Q12" i="4"/>
  <c r="Q36" i="4"/>
  <c r="Q24" i="4"/>
  <c r="Q20" i="4"/>
  <c r="Q13" i="4"/>
  <c r="Q25" i="4"/>
  <c r="Q22" i="4"/>
  <c r="Q37" i="4"/>
  <c r="Q17" i="4"/>
  <c r="Q15" i="4"/>
  <c r="Q9" i="4"/>
  <c r="Q35" i="4"/>
  <c r="Q39" i="4"/>
  <c r="Q38" i="4"/>
  <c r="Q8" i="4"/>
  <c r="Q40" i="4"/>
  <c r="Q129" i="3"/>
  <c r="Q139" i="3"/>
  <c r="Q138" i="3"/>
  <c r="Q260" i="3"/>
  <c r="Q38" i="3"/>
  <c r="Q11" i="3"/>
  <c r="Q115" i="3"/>
  <c r="Q21" i="3"/>
  <c r="Q18" i="3"/>
  <c r="S203" i="3"/>
  <c r="R203" i="3"/>
  <c r="Q216" i="3"/>
  <c r="Q294" i="3"/>
  <c r="Q310" i="3"/>
  <c r="Q308" i="3"/>
  <c r="Q306" i="3"/>
  <c r="Q334" i="3"/>
  <c r="Q209" i="3"/>
  <c r="Q117" i="3"/>
  <c r="Q104" i="3"/>
  <c r="Q116" i="3"/>
  <c r="Q107" i="3"/>
  <c r="Q92" i="3"/>
  <c r="Q165" i="3"/>
  <c r="Q181" i="3"/>
  <c r="Q293" i="3"/>
  <c r="Q221" i="3"/>
  <c r="Q204" i="3"/>
  <c r="Q207" i="3"/>
  <c r="Q223" i="3"/>
  <c r="Q212" i="3"/>
  <c r="Q186" i="3"/>
  <c r="Q215" i="3"/>
  <c r="Q89" i="3"/>
  <c r="Q191" i="3"/>
  <c r="Q218" i="3"/>
  <c r="Q208" i="3"/>
  <c r="Q289" i="3"/>
  <c r="Q225" i="3"/>
  <c r="Q220" i="3"/>
  <c r="Q217" i="3"/>
  <c r="Q97" i="3"/>
  <c r="Q231" i="3"/>
  <c r="Q108" i="3"/>
  <c r="Q100" i="3"/>
  <c r="Q112" i="3"/>
  <c r="Q182" i="3"/>
  <c r="Q230" i="3"/>
  <c r="Q303" i="3"/>
  <c r="Q292" i="3"/>
  <c r="Q214" i="3"/>
  <c r="Q346" i="3"/>
  <c r="Q348" i="3"/>
  <c r="Q350" i="3"/>
  <c r="Q341" i="3"/>
  <c r="Q330" i="3"/>
  <c r="Q329" i="3"/>
  <c r="Q323" i="3"/>
  <c r="Q345" i="3"/>
  <c r="Q322" i="3"/>
  <c r="Q340" i="3"/>
  <c r="Q335" i="3"/>
  <c r="Q342" i="3"/>
  <c r="Q349" i="3"/>
  <c r="Q337" i="3"/>
  <c r="Q326" i="3"/>
  <c r="Q332" i="3"/>
  <c r="Q325" i="3"/>
  <c r="Q327" i="3"/>
  <c r="Q333" i="3"/>
  <c r="Q347" i="3"/>
  <c r="Q328" i="3"/>
  <c r="Q351" i="3"/>
  <c r="Q137" i="3"/>
  <c r="Q126" i="3"/>
  <c r="Q99" i="3"/>
  <c r="Q143" i="3"/>
  <c r="Q128" i="3"/>
  <c r="Q155" i="3"/>
  <c r="Q142" i="3"/>
  <c r="Q145" i="3"/>
  <c r="Q133" i="3"/>
  <c r="S170" i="3"/>
  <c r="Q301" i="3"/>
  <c r="Q264" i="3"/>
  <c r="Q251" i="3"/>
  <c r="Q291" i="3"/>
  <c r="Q281" i="3"/>
  <c r="Q268" i="3"/>
  <c r="Q243" i="3"/>
  <c r="Q242" i="3"/>
  <c r="Q234" i="3"/>
  <c r="Q213" i="3"/>
  <c r="Q211" i="3"/>
  <c r="Q203" i="3"/>
  <c r="Q312" i="3"/>
  <c r="Q271" i="3"/>
  <c r="Q262" i="3"/>
  <c r="Q246" i="3"/>
  <c r="Q233" i="3"/>
  <c r="Q224" i="3"/>
  <c r="Q338" i="3"/>
  <c r="Q311" i="3"/>
  <c r="Q298" i="3"/>
  <c r="Q254" i="3"/>
  <c r="Q228" i="3"/>
  <c r="Q140" i="3"/>
  <c r="Q146" i="3"/>
  <c r="Q150" i="3"/>
  <c r="Q253" i="3"/>
  <c r="Q247" i="3"/>
  <c r="Q285" i="3"/>
  <c r="Q283" i="3"/>
  <c r="Q300" i="3"/>
  <c r="Q305" i="3"/>
  <c r="Q304" i="3"/>
  <c r="Q297" i="3"/>
  <c r="Q288" i="3"/>
  <c r="Q313" i="3"/>
  <c r="Q272" i="3"/>
  <c r="Q263" i="3"/>
  <c r="Q256" i="3"/>
  <c r="Q250" i="3"/>
  <c r="Q287" i="3"/>
  <c r="Q249" i="3"/>
  <c r="Q265" i="3"/>
  <c r="Q269" i="3"/>
  <c r="Q244" i="3"/>
  <c r="Q274" i="3"/>
  <c r="Q266" i="3"/>
  <c r="Q270" i="3"/>
  <c r="Q248" i="3"/>
  <c r="Q147" i="3"/>
  <c r="Q131" i="3"/>
  <c r="Q273" i="3"/>
  <c r="Q295" i="3"/>
  <c r="Q267" i="3"/>
  <c r="Q255" i="3"/>
  <c r="Q302" i="3"/>
  <c r="Q156" i="3"/>
  <c r="Q136" i="3"/>
  <c r="Q151" i="3"/>
  <c r="Q130" i="3"/>
  <c r="Q153" i="3"/>
  <c r="Q164" i="3"/>
  <c r="Q195" i="3"/>
  <c r="Q309" i="3"/>
  <c r="Q286" i="3"/>
  <c r="Q257" i="3"/>
  <c r="Q296" i="3"/>
  <c r="Q282" i="3"/>
  <c r="Q259" i="3"/>
  <c r="Q219" i="3"/>
  <c r="Q227" i="3"/>
  <c r="Q235" i="3"/>
  <c r="Q205" i="3"/>
  <c r="Q210" i="3"/>
  <c r="Q222" i="3"/>
  <c r="Q226" i="3"/>
  <c r="Q299" i="3"/>
  <c r="Q252" i="3"/>
  <c r="Q232" i="3"/>
  <c r="Q229" i="3"/>
  <c r="Q321" i="3"/>
  <c r="Q339" i="3"/>
  <c r="Q324" i="3"/>
  <c r="Q352" i="3"/>
  <c r="Q336" i="3"/>
  <c r="Q343" i="3"/>
  <c r="Q344" i="3"/>
  <c r="Q307" i="3"/>
  <c r="Q290" i="3"/>
  <c r="Q261" i="3"/>
  <c r="Q245" i="3"/>
  <c r="Q179" i="3"/>
  <c r="Q190" i="3"/>
  <c r="Q177" i="3"/>
  <c r="Q168" i="3"/>
  <c r="Q184" i="3"/>
  <c r="Q192" i="3"/>
  <c r="Q174" i="3"/>
  <c r="Q125" i="3"/>
  <c r="Q170" i="3"/>
  <c r="Q189" i="3"/>
  <c r="Q167" i="3"/>
  <c r="Q176" i="3"/>
  <c r="Q173" i="3"/>
  <c r="Q193" i="3"/>
  <c r="Q178" i="3"/>
  <c r="Q196" i="3"/>
  <c r="Q188" i="3"/>
  <c r="Q166" i="3"/>
  <c r="Q183" i="3"/>
  <c r="Q171" i="3"/>
  <c r="Q187" i="3"/>
  <c r="Q185" i="3"/>
  <c r="Q175" i="3"/>
  <c r="Q194" i="3"/>
  <c r="Q180" i="3"/>
  <c r="Q172" i="3"/>
  <c r="Q28" i="3"/>
  <c r="Q14" i="3"/>
  <c r="Q20" i="3"/>
  <c r="Q33" i="3"/>
  <c r="S61" i="3"/>
  <c r="Q23" i="3"/>
  <c r="Q135" i="3"/>
  <c r="Q36" i="3"/>
  <c r="Q13" i="3"/>
  <c r="Q35" i="3"/>
  <c r="Q111" i="3"/>
  <c r="Q103" i="3"/>
  <c r="Q114" i="3"/>
  <c r="Q87" i="3"/>
  <c r="Q86" i="3"/>
  <c r="Q113" i="3"/>
  <c r="Q94" i="3"/>
  <c r="Q95" i="3"/>
  <c r="Q132" i="3"/>
  <c r="Q134" i="3"/>
  <c r="Q141" i="3"/>
  <c r="Q157" i="3"/>
  <c r="Q144" i="3"/>
  <c r="Q148" i="3"/>
  <c r="Q149" i="3"/>
  <c r="Q127" i="3"/>
  <c r="Q152" i="3"/>
  <c r="Q88" i="3"/>
  <c r="Q110" i="3"/>
  <c r="Q109" i="3"/>
  <c r="Q93" i="3"/>
  <c r="Q118" i="3"/>
  <c r="Q102" i="3"/>
  <c r="Q91" i="3"/>
  <c r="Q105" i="3"/>
  <c r="Q96" i="3"/>
  <c r="Q98" i="3"/>
  <c r="Q101" i="3"/>
  <c r="Q90" i="3"/>
  <c r="Q16" i="3"/>
  <c r="Q79" i="3"/>
  <c r="Q63" i="3"/>
  <c r="Q70" i="3"/>
  <c r="Q66" i="3"/>
  <c r="Q49" i="3"/>
  <c r="Q54" i="3"/>
  <c r="Q71" i="3"/>
  <c r="Q69" i="3"/>
  <c r="Q9" i="3"/>
  <c r="Q8" i="3"/>
  <c r="Q60" i="3"/>
  <c r="Q64" i="3"/>
  <c r="Q75" i="3"/>
  <c r="Q52" i="3"/>
  <c r="Q62" i="3"/>
  <c r="Q55" i="3"/>
  <c r="Q51" i="3"/>
  <c r="Q31" i="3"/>
  <c r="Q40" i="3"/>
  <c r="Q24" i="3"/>
  <c r="Q32" i="3"/>
  <c r="Q10" i="3"/>
  <c r="Q15" i="3"/>
  <c r="Q27" i="3"/>
  <c r="Q19" i="3"/>
  <c r="Q77" i="3"/>
  <c r="Q68" i="3"/>
  <c r="Q58" i="3"/>
  <c r="Q30" i="3"/>
  <c r="S22" i="3"/>
  <c r="Q17" i="3"/>
  <c r="Q74" i="3"/>
  <c r="Q57" i="3"/>
  <c r="Q78" i="3"/>
  <c r="Q61" i="3"/>
  <c r="Q34" i="3"/>
  <c r="Q56" i="3"/>
  <c r="Q53" i="3"/>
  <c r="Q50" i="3"/>
  <c r="Q39" i="3"/>
  <c r="Q12" i="3"/>
  <c r="Q72" i="3"/>
  <c r="Q67" i="3"/>
  <c r="Q25" i="3"/>
  <c r="Q59" i="3"/>
  <c r="Q48" i="3"/>
  <c r="Q47" i="3"/>
  <c r="Q65" i="3"/>
  <c r="Q37" i="3"/>
  <c r="Q76" i="3"/>
  <c r="Q73" i="3"/>
  <c r="Q22" i="3"/>
  <c r="Q29" i="3"/>
  <c r="M163" i="20" l="1"/>
  <c r="M38" i="20"/>
  <c r="Q178" i="4"/>
  <c r="G39" i="4"/>
  <c r="E35" i="20" s="1"/>
  <c r="G234" i="4"/>
  <c r="G195" i="4"/>
  <c r="G351" i="4"/>
  <c r="E161" i="20" s="1"/>
  <c r="Q56" i="4"/>
  <c r="Q58" i="4"/>
  <c r="Q75" i="4"/>
  <c r="Q72" i="4"/>
  <c r="Q74" i="4"/>
  <c r="Q77" i="4"/>
  <c r="Q59" i="4"/>
  <c r="Q61" i="4"/>
  <c r="Q64" i="4"/>
  <c r="Q48" i="4"/>
  <c r="Q67" i="4"/>
  <c r="Q51" i="4"/>
  <c r="Q66" i="4"/>
  <c r="Q50" i="4"/>
  <c r="Q69" i="4"/>
  <c r="Q53" i="4"/>
  <c r="Q76" i="4"/>
  <c r="Q60" i="4"/>
  <c r="Q79" i="4"/>
  <c r="Q63" i="4"/>
  <c r="Q78" i="4"/>
  <c r="Q62" i="4"/>
  <c r="Q47" i="4"/>
  <c r="Q65" i="4"/>
  <c r="Q49" i="4"/>
  <c r="Q68" i="4"/>
  <c r="Q52" i="4"/>
  <c r="Q71" i="4"/>
  <c r="Q55" i="4"/>
  <c r="Q70" i="4"/>
  <c r="Q54" i="4"/>
  <c r="Q73" i="4"/>
  <c r="Q168" i="4"/>
  <c r="Q164" i="4"/>
  <c r="Q175" i="4"/>
  <c r="Q186" i="4"/>
  <c r="Q185" i="4"/>
  <c r="Q167" i="4"/>
  <c r="Q180" i="4"/>
  <c r="Q190" i="4"/>
  <c r="Q189" i="4"/>
  <c r="Q182" i="4"/>
  <c r="Q181" i="4"/>
  <c r="Q170" i="4"/>
  <c r="Q169" i="4"/>
  <c r="Q196" i="4"/>
  <c r="Q184" i="4"/>
  <c r="Q177" i="4"/>
  <c r="Q191" i="4"/>
  <c r="Q194" i="4"/>
  <c r="Q183" i="4"/>
  <c r="Q179" i="4"/>
  <c r="Q171" i="4"/>
  <c r="Q192" i="4"/>
  <c r="Q176" i="4"/>
  <c r="Q174" i="4"/>
  <c r="Q173" i="4"/>
  <c r="Q166" i="4"/>
  <c r="Q165" i="4"/>
  <c r="Q193" i="4"/>
  <c r="Q187" i="4"/>
  <c r="Q172" i="4"/>
  <c r="Q188" i="4"/>
  <c r="M411" i="4"/>
  <c r="K193" i="17"/>
  <c r="M81" i="17"/>
  <c r="F342" i="17"/>
  <c r="M379" i="17"/>
  <c r="N411" i="4" l="1"/>
  <c r="R411" i="4" s="1"/>
  <c r="N81" i="17"/>
  <c r="O81" i="17" s="1"/>
  <c r="L193" i="17"/>
  <c r="G342" i="17"/>
  <c r="H342" i="17" s="1"/>
  <c r="N379" i="17"/>
  <c r="O379" i="17" s="1"/>
  <c r="F231" i="17"/>
  <c r="S63" i="4" l="1"/>
  <c r="I388" i="4"/>
  <c r="M193" i="17"/>
  <c r="G231" i="17"/>
  <c r="I342" i="17"/>
  <c r="F268" i="17"/>
  <c r="J388" i="4" l="1"/>
  <c r="H231" i="17"/>
  <c r="N193" i="17"/>
  <c r="O193" i="17" s="1"/>
  <c r="G268" i="17"/>
  <c r="J342" i="17"/>
  <c r="K388" i="4" l="1"/>
  <c r="I231" i="17"/>
  <c r="K342" i="17"/>
  <c r="H268" i="17"/>
  <c r="H295" i="4" l="1"/>
  <c r="I244" i="4"/>
  <c r="I242" i="4"/>
  <c r="H281" i="4"/>
  <c r="J380" i="4"/>
  <c r="K402" i="4"/>
  <c r="G226" i="3"/>
  <c r="N257" i="3"/>
  <c r="R257" i="3" s="1"/>
  <c r="G285" i="4"/>
  <c r="K341" i="3"/>
  <c r="L20" i="4"/>
  <c r="J16" i="20" s="1"/>
  <c r="I140" i="3"/>
  <c r="M140" i="4"/>
  <c r="K182" i="3"/>
  <c r="L10" i="4"/>
  <c r="J6" i="20" s="1"/>
  <c r="F140" i="3"/>
  <c r="S140" i="3" s="1"/>
  <c r="G287" i="4"/>
  <c r="F187" i="3"/>
  <c r="S187" i="3" s="1"/>
  <c r="G26" i="3"/>
  <c r="G402" i="4"/>
  <c r="I183" i="3"/>
  <c r="F344" i="3"/>
  <c r="S344" i="3" s="1"/>
  <c r="H381" i="4"/>
  <c r="N400" i="4"/>
  <c r="R400" i="4" s="1"/>
  <c r="F233" i="3"/>
  <c r="S233" i="3" s="1"/>
  <c r="M180" i="3"/>
  <c r="H266" i="4"/>
  <c r="N203" i="4"/>
  <c r="R203" i="4" s="1"/>
  <c r="H132" i="3"/>
  <c r="G47" i="4"/>
  <c r="E46" i="20" s="1"/>
  <c r="K225" i="4"/>
  <c r="J47" i="3"/>
  <c r="H43" i="21" s="1"/>
  <c r="K222" i="3"/>
  <c r="H39" i="3"/>
  <c r="F35" i="21" s="1"/>
  <c r="F225" i="3"/>
  <c r="S225" i="3" s="1"/>
  <c r="M209" i="3"/>
  <c r="G293" i="4"/>
  <c r="M114" i="4"/>
  <c r="H66" i="3"/>
  <c r="F62" i="21" s="1"/>
  <c r="M49" i="3"/>
  <c r="K45" i="21" s="1"/>
  <c r="I384" i="4"/>
  <c r="G218" i="3"/>
  <c r="F207" i="4"/>
  <c r="S207" i="4" s="1"/>
  <c r="L51" i="4"/>
  <c r="J50" i="20" s="1"/>
  <c r="N304" i="3"/>
  <c r="F21" i="4"/>
  <c r="N209" i="3"/>
  <c r="R209" i="3" s="1"/>
  <c r="L271" i="3"/>
  <c r="N320" i="4"/>
  <c r="L130" i="20" s="1"/>
  <c r="H14" i="3"/>
  <c r="M327" i="4"/>
  <c r="K137" i="20" s="1"/>
  <c r="K104" i="3"/>
  <c r="I215" i="3"/>
  <c r="H382" i="4"/>
  <c r="L342" i="4"/>
  <c r="J152" i="20" s="1"/>
  <c r="K32" i="3"/>
  <c r="I28" i="21" s="1"/>
  <c r="I210" i="3"/>
  <c r="K348" i="3"/>
  <c r="M226" i="4"/>
  <c r="L132" i="3"/>
  <c r="L71" i="3"/>
  <c r="J67" i="21" s="1"/>
  <c r="F245" i="3"/>
  <c r="H178" i="3"/>
  <c r="M221" i="4"/>
  <c r="M107" i="4"/>
  <c r="N86" i="3"/>
  <c r="J137" i="4"/>
  <c r="H301" i="4"/>
  <c r="I257" i="4"/>
  <c r="H309" i="4"/>
  <c r="H304" i="4"/>
  <c r="H299" i="4"/>
  <c r="H310" i="4"/>
  <c r="I270" i="4"/>
  <c r="I256" i="4"/>
  <c r="K383" i="4"/>
  <c r="H296" i="4"/>
  <c r="H297" i="4"/>
  <c r="K361" i="4"/>
  <c r="K374" i="4"/>
  <c r="K365" i="4"/>
  <c r="K387" i="4"/>
  <c r="J248" i="3"/>
  <c r="G266" i="4"/>
  <c r="H305" i="3"/>
  <c r="F184" i="21" s="1"/>
  <c r="G260" i="4"/>
  <c r="G350" i="4"/>
  <c r="E160" i="20" s="1"/>
  <c r="H255" i="4"/>
  <c r="H305" i="4"/>
  <c r="H283" i="4"/>
  <c r="I254" i="4"/>
  <c r="K382" i="4"/>
  <c r="I266" i="4"/>
  <c r="H300" i="4"/>
  <c r="K385" i="4"/>
  <c r="K359" i="4"/>
  <c r="K378" i="4"/>
  <c r="H285" i="4"/>
  <c r="H311" i="4"/>
  <c r="I265" i="4"/>
  <c r="I264" i="4"/>
  <c r="J381" i="4"/>
  <c r="N405" i="4"/>
  <c r="R405" i="4" s="1"/>
  <c r="G215" i="3"/>
  <c r="I382" i="4"/>
  <c r="J309" i="3"/>
  <c r="H188" i="21" s="1"/>
  <c r="G242" i="4"/>
  <c r="H8" i="4"/>
  <c r="L338" i="3"/>
  <c r="J125" i="3"/>
  <c r="G281" i="4"/>
  <c r="M92" i="4"/>
  <c r="G297" i="4"/>
  <c r="G295" i="4"/>
  <c r="N164" i="3"/>
  <c r="J302" i="3"/>
  <c r="H181" i="21" s="1"/>
  <c r="F137" i="4"/>
  <c r="S137" i="4" s="1"/>
  <c r="G205" i="4"/>
  <c r="H273" i="3"/>
  <c r="L110" i="4"/>
  <c r="J377" i="4"/>
  <c r="N225" i="4"/>
  <c r="R225" i="4" s="1"/>
  <c r="H140" i="3"/>
  <c r="F26" i="3"/>
  <c r="G381" i="4"/>
  <c r="N339" i="3"/>
  <c r="R339" i="3" s="1"/>
  <c r="F307" i="3"/>
  <c r="F292" i="16"/>
  <c r="G254" i="4"/>
  <c r="J222" i="4"/>
  <c r="F299" i="4"/>
  <c r="S299" i="4" s="1"/>
  <c r="F271" i="4"/>
  <c r="S271" i="4" s="1"/>
  <c r="I288" i="3"/>
  <c r="G167" i="21" s="1"/>
  <c r="M419" i="4"/>
  <c r="M422" i="4"/>
  <c r="K265" i="3"/>
  <c r="H144" i="3"/>
  <c r="H117" i="4"/>
  <c r="L225" i="3"/>
  <c r="K398" i="4"/>
  <c r="H262" i="3"/>
  <c r="J24" i="4"/>
  <c r="H20" i="20" s="1"/>
  <c r="L176" i="3"/>
  <c r="G39" i="3"/>
  <c r="E35" i="21" s="1"/>
  <c r="M203" i="4"/>
  <c r="I144" i="3"/>
  <c r="K166" i="3"/>
  <c r="K101" i="3"/>
  <c r="M257" i="3"/>
  <c r="M217" i="4"/>
  <c r="M137" i="4"/>
  <c r="M131" i="3"/>
  <c r="J179" i="3"/>
  <c r="F98" i="4"/>
  <c r="S98" i="4" s="1"/>
  <c r="G323" i="3"/>
  <c r="J178" i="3"/>
  <c r="L129" i="4"/>
  <c r="K24" i="4"/>
  <c r="I20" i="20" s="1"/>
  <c r="I401" i="4"/>
  <c r="K54" i="4"/>
  <c r="I53" i="20" s="1"/>
  <c r="M215" i="4"/>
  <c r="N149" i="4"/>
  <c r="R149" i="4" s="1"/>
  <c r="F311" i="4"/>
  <c r="S311" i="4" s="1"/>
  <c r="N104" i="4"/>
  <c r="R104" i="4" s="1"/>
  <c r="N222" i="3"/>
  <c r="R222" i="3" s="1"/>
  <c r="J322" i="4"/>
  <c r="H132" i="20" s="1"/>
  <c r="H390" i="4"/>
  <c r="M346" i="3"/>
  <c r="I246" i="3"/>
  <c r="F310" i="4"/>
  <c r="S310" i="4" s="1"/>
  <c r="J219" i="3"/>
  <c r="J93" i="3"/>
  <c r="N226" i="3"/>
  <c r="R226" i="3" s="1"/>
  <c r="G140" i="3"/>
  <c r="G359" i="4"/>
  <c r="F378" i="4"/>
  <c r="S378" i="4" s="1"/>
  <c r="F384" i="4"/>
  <c r="S384" i="4" s="1"/>
  <c r="H8" i="3"/>
  <c r="F4" i="21" s="1"/>
  <c r="I176" i="3"/>
  <c r="I351" i="3"/>
  <c r="H205" i="3"/>
  <c r="N320" i="3"/>
  <c r="R320" i="3" s="1"/>
  <c r="H65" i="4"/>
  <c r="F64" i="20" s="1"/>
  <c r="I205" i="4"/>
  <c r="J207" i="3"/>
  <c r="I322" i="3"/>
  <c r="I185" i="3"/>
  <c r="L261" i="3"/>
  <c r="J366" i="4"/>
  <c r="F254" i="3"/>
  <c r="S254" i="3" s="1"/>
  <c r="K179" i="3"/>
  <c r="N413" i="4"/>
  <c r="R413" i="4" s="1"/>
  <c r="F131" i="3"/>
  <c r="F125" i="3"/>
  <c r="S125" i="3" s="1"/>
  <c r="G77" i="3"/>
  <c r="E73" i="21" s="1"/>
  <c r="H51" i="3"/>
  <c r="F47" i="21" s="1"/>
  <c r="J29" i="4"/>
  <c r="H25" i="20" s="1"/>
  <c r="J387" i="4"/>
  <c r="F193" i="4"/>
  <c r="S193" i="4" s="1"/>
  <c r="G269" i="4"/>
  <c r="I371" i="4"/>
  <c r="G388" i="4"/>
  <c r="L225" i="4"/>
  <c r="N140" i="4"/>
  <c r="R140" i="4" s="1"/>
  <c r="J349" i="3"/>
  <c r="G36" i="3"/>
  <c r="E32" i="21" s="1"/>
  <c r="I297" i="3"/>
  <c r="G176" i="21" s="1"/>
  <c r="H246" i="3"/>
  <c r="M146" i="3"/>
  <c r="K186" i="4"/>
  <c r="K178" i="3"/>
  <c r="I387" i="4"/>
  <c r="J10" i="4"/>
  <c r="H6" i="20" s="1"/>
  <c r="K110" i="3"/>
  <c r="G93" i="4"/>
  <c r="F246" i="4"/>
  <c r="S246" i="4" s="1"/>
  <c r="F193" i="3"/>
  <c r="S193" i="3" s="1"/>
  <c r="F256" i="4"/>
  <c r="S256" i="4" s="1"/>
  <c r="K210" i="4"/>
  <c r="K203" i="4"/>
  <c r="L104" i="4"/>
  <c r="F53" i="3"/>
  <c r="G384" i="4"/>
  <c r="J384" i="4"/>
  <c r="H256" i="4"/>
  <c r="G305" i="4"/>
  <c r="J361" i="4"/>
  <c r="J227" i="4"/>
  <c r="H365" i="4"/>
  <c r="K66" i="3"/>
  <c r="I62" i="21" s="1"/>
  <c r="N114" i="3"/>
  <c r="R114" i="3" s="1"/>
  <c r="J410" i="4"/>
  <c r="H221" i="4"/>
  <c r="G143" i="4"/>
  <c r="G257" i="4"/>
  <c r="H385" i="4"/>
  <c r="H369" i="17"/>
  <c r="J98" i="3"/>
  <c r="M101" i="4"/>
  <c r="G179" i="4"/>
  <c r="L257" i="3"/>
  <c r="F194" i="3"/>
  <c r="S194" i="3" s="1"/>
  <c r="F86" i="3"/>
  <c r="L88" i="4"/>
  <c r="G30" i="3"/>
  <c r="G271" i="4"/>
  <c r="H374" i="4"/>
  <c r="L226" i="4"/>
  <c r="H12" i="4"/>
  <c r="F8" i="20" s="1"/>
  <c r="G378" i="4"/>
  <c r="F387" i="4"/>
  <c r="S387" i="4" s="1"/>
  <c r="F371" i="4"/>
  <c r="S371" i="4" s="1"/>
  <c r="L144" i="3"/>
  <c r="L264" i="3"/>
  <c r="H53" i="3"/>
  <c r="F49" i="21" s="1"/>
  <c r="J254" i="3"/>
  <c r="N342" i="4"/>
  <c r="I127" i="4"/>
  <c r="I102" i="3"/>
  <c r="F9" i="3"/>
  <c r="K231" i="3"/>
  <c r="G71" i="3"/>
  <c r="E67" i="21" s="1"/>
  <c r="M109" i="3"/>
  <c r="H343" i="3"/>
  <c r="H216" i="3"/>
  <c r="L324" i="4"/>
  <c r="J134" i="20" s="1"/>
  <c r="K176" i="4"/>
  <c r="J417" i="4"/>
  <c r="K110" i="4"/>
  <c r="F115" i="3"/>
  <c r="S115" i="3" s="1"/>
  <c r="F295" i="4"/>
  <c r="S295" i="4" s="1"/>
  <c r="F302" i="4"/>
  <c r="S302" i="4" s="1"/>
  <c r="G148" i="3"/>
  <c r="H137" i="3"/>
  <c r="F31" i="4"/>
  <c r="L246" i="3"/>
  <c r="L203" i="4"/>
  <c r="D4" i="21"/>
  <c r="G66" i="3"/>
  <c r="E62" i="21" s="1"/>
  <c r="F383" i="4"/>
  <c r="S383" i="4" s="1"/>
  <c r="H62" i="3"/>
  <c r="F58" i="21" s="1"/>
  <c r="G156" i="3"/>
  <c r="I76" i="4"/>
  <c r="G75" i="20" s="1"/>
  <c r="L427" i="4"/>
  <c r="L420" i="4"/>
  <c r="M322" i="3"/>
  <c r="H166" i="3"/>
  <c r="F116" i="3"/>
  <c r="S116" i="3" s="1"/>
  <c r="J148" i="3"/>
  <c r="G273" i="4"/>
  <c r="F249" i="4"/>
  <c r="S249" i="4" s="1"/>
  <c r="L231" i="4"/>
  <c r="H177" i="3"/>
  <c r="J222" i="3"/>
  <c r="H244" i="3"/>
  <c r="M93" i="3"/>
  <c r="G326" i="3"/>
  <c r="L218" i="3"/>
  <c r="N104" i="3"/>
  <c r="R104" i="3" s="1"/>
  <c r="L68" i="3"/>
  <c r="J64" i="21" s="1"/>
  <c r="F75" i="3"/>
  <c r="M227" i="3"/>
  <c r="H54" i="3"/>
  <c r="F50" i="21" s="1"/>
  <c r="F230" i="4"/>
  <c r="M69" i="4"/>
  <c r="K68" i="20" s="1"/>
  <c r="G194" i="4"/>
  <c r="G195" i="3"/>
  <c r="J62" i="3"/>
  <c r="H58" i="21" s="1"/>
  <c r="H114" i="3"/>
  <c r="J371" i="4"/>
  <c r="M104" i="4"/>
  <c r="L86" i="4"/>
  <c r="M36" i="4"/>
  <c r="K32" i="20" s="1"/>
  <c r="F342" i="3"/>
  <c r="S342" i="3" s="1"/>
  <c r="G270" i="4"/>
  <c r="K230" i="4"/>
  <c r="J182" i="3"/>
  <c r="G380" i="4"/>
  <c r="M351" i="3"/>
  <c r="H400" i="4"/>
  <c r="L69" i="3"/>
  <c r="I143" i="4"/>
  <c r="I49" i="3"/>
  <c r="G45" i="21" s="1"/>
  <c r="K166" i="4"/>
  <c r="H143" i="4"/>
  <c r="K75" i="4"/>
  <c r="I74" i="20" s="1"/>
  <c r="I98" i="4"/>
  <c r="L129" i="3"/>
  <c r="I143" i="3"/>
  <c r="G299" i="3"/>
  <c r="E178" i="21" s="1"/>
  <c r="L230" i="4"/>
  <c r="N427" i="4"/>
  <c r="R427" i="4" s="1"/>
  <c r="L413" i="4"/>
  <c r="L210" i="4"/>
  <c r="K129" i="4"/>
  <c r="F60" i="3"/>
  <c r="H248" i="3"/>
  <c r="L98" i="4"/>
  <c r="N227" i="3"/>
  <c r="R227" i="3" s="1"/>
  <c r="I341" i="3"/>
  <c r="I218" i="4"/>
  <c r="L30" i="3"/>
  <c r="K264" i="3"/>
  <c r="I86" i="3"/>
  <c r="H21" i="3"/>
  <c r="F17" i="21" s="1"/>
  <c r="H303" i="4"/>
  <c r="K381" i="4"/>
  <c r="I249" i="4"/>
  <c r="I260" i="4"/>
  <c r="K390" i="4"/>
  <c r="I225" i="3"/>
  <c r="J217" i="4"/>
  <c r="F287" i="3"/>
  <c r="H224" i="3"/>
  <c r="L422" i="4"/>
  <c r="K143" i="3"/>
  <c r="J185" i="4"/>
  <c r="N218" i="4"/>
  <c r="R218" i="4" s="1"/>
  <c r="I359" i="4"/>
  <c r="I148" i="3"/>
  <c r="F273" i="4"/>
  <c r="S273" i="4" s="1"/>
  <c r="J68" i="3"/>
  <c r="H64" i="21" s="1"/>
  <c r="K221" i="4"/>
  <c r="F312" i="4"/>
  <c r="S312" i="4" s="1"/>
  <c r="F350" i="3"/>
  <c r="S350" i="3" s="1"/>
  <c r="G360" i="4"/>
  <c r="F231" i="3"/>
  <c r="S231" i="3" s="1"/>
  <c r="N108" i="4"/>
  <c r="R108" i="4" s="1"/>
  <c r="G69" i="3"/>
  <c r="G351" i="3"/>
  <c r="H128" i="4"/>
  <c r="I70" i="4"/>
  <c r="G69" i="20" s="1"/>
  <c r="N32" i="3"/>
  <c r="L234" i="3"/>
  <c r="K101" i="4"/>
  <c r="I59" i="3"/>
  <c r="G55" i="21" s="1"/>
  <c r="N188" i="4"/>
  <c r="R188" i="4" s="1"/>
  <c r="K231" i="4"/>
  <c r="N419" i="4"/>
  <c r="R419" i="4" s="1"/>
  <c r="H153" i="3"/>
  <c r="F107" i="3"/>
  <c r="S107" i="3" s="1"/>
  <c r="G204" i="4"/>
  <c r="N188" i="3"/>
  <c r="R188" i="3" s="1"/>
  <c r="L168" i="3"/>
  <c r="I250" i="3"/>
  <c r="M186" i="3"/>
  <c r="G404" i="4"/>
  <c r="H296" i="3"/>
  <c r="F175" i="21" s="1"/>
  <c r="H104" i="3"/>
  <c r="G304" i="4"/>
  <c r="G299" i="4"/>
  <c r="F264" i="4"/>
  <c r="S264" i="4" s="1"/>
  <c r="G192" i="3"/>
  <c r="H107" i="3"/>
  <c r="H302" i="3"/>
  <c r="F181" i="21" s="1"/>
  <c r="G38" i="3"/>
  <c r="E34" i="21" s="1"/>
  <c r="M400" i="4"/>
  <c r="I153" i="4"/>
  <c r="K242" i="3"/>
  <c r="G243" i="4"/>
  <c r="F270" i="4"/>
  <c r="S270" i="4" s="1"/>
  <c r="L227" i="4"/>
  <c r="G398" i="4"/>
  <c r="L254" i="3"/>
  <c r="J141" i="3"/>
  <c r="K144" i="4"/>
  <c r="L93" i="4"/>
  <c r="F304" i="3"/>
  <c r="G93" i="3"/>
  <c r="J250" i="3"/>
  <c r="F90" i="4"/>
  <c r="S90" i="4" s="1"/>
  <c r="I338" i="3"/>
  <c r="M294" i="3"/>
  <c r="K173" i="21" s="1"/>
  <c r="L101" i="4"/>
  <c r="G225" i="3"/>
  <c r="J132" i="3"/>
  <c r="N92" i="4"/>
  <c r="R92" i="4" s="1"/>
  <c r="N187" i="3"/>
  <c r="R187" i="3" s="1"/>
  <c r="M272" i="3"/>
  <c r="I269" i="4"/>
  <c r="K366" i="4"/>
  <c r="I261" i="4"/>
  <c r="G335" i="3"/>
  <c r="M185" i="4"/>
  <c r="F104" i="3"/>
  <c r="S104" i="3" s="1"/>
  <c r="N149" i="3"/>
  <c r="R149" i="3" s="1"/>
  <c r="M86" i="4"/>
  <c r="K146" i="4"/>
  <c r="N217" i="4"/>
  <c r="R217" i="4" s="1"/>
  <c r="H361" i="4"/>
  <c r="N205" i="4"/>
  <c r="R205" i="4" s="1"/>
  <c r="G20" i="4"/>
  <c r="E16" i="20" s="1"/>
  <c r="F324" i="3"/>
  <c r="S324" i="3" s="1"/>
  <c r="M75" i="3"/>
  <c r="K71" i="21" s="1"/>
  <c r="J171" i="3"/>
  <c r="H265" i="4"/>
  <c r="J390" i="4"/>
  <c r="J215" i="4"/>
  <c r="N86" i="4"/>
  <c r="F76" i="4"/>
  <c r="H59" i="3"/>
  <c r="F55" i="21" s="1"/>
  <c r="G78" i="3"/>
  <c r="E74" i="21" s="1"/>
  <c r="G147" i="3"/>
  <c r="K258" i="3"/>
  <c r="H380" i="4"/>
  <c r="M248" i="3"/>
  <c r="L146" i="3"/>
  <c r="J203" i="4"/>
  <c r="G260" i="3"/>
  <c r="M114" i="3"/>
  <c r="K10" i="4"/>
  <c r="I6" i="20" s="1"/>
  <c r="G75" i="3"/>
  <c r="E71" i="21" s="1"/>
  <c r="H256" i="3"/>
  <c r="I110" i="4"/>
  <c r="L182" i="4"/>
  <c r="I88" i="3"/>
  <c r="I107" i="3"/>
  <c r="N309" i="3"/>
  <c r="J382" i="4"/>
  <c r="F281" i="4"/>
  <c r="S281" i="4" s="1"/>
  <c r="G116" i="3"/>
  <c r="L90" i="4"/>
  <c r="H366" i="4"/>
  <c r="L14" i="3"/>
  <c r="L60" i="3"/>
  <c r="K303" i="3"/>
  <c r="I257" i="3"/>
  <c r="K349" i="3"/>
  <c r="M305" i="3"/>
  <c r="K184" i="21" s="1"/>
  <c r="N246" i="3"/>
  <c r="R246" i="3" s="1"/>
  <c r="K182" i="4"/>
  <c r="F377" i="4"/>
  <c r="S377" i="4" s="1"/>
  <c r="H264" i="4"/>
  <c r="F269" i="4"/>
  <c r="F283" i="4"/>
  <c r="S283" i="4" s="1"/>
  <c r="M66" i="4"/>
  <c r="K65" i="20" s="1"/>
  <c r="F288" i="4"/>
  <c r="S288" i="4" s="1"/>
  <c r="I138" i="4"/>
  <c r="M231" i="3"/>
  <c r="H263" i="3"/>
  <c r="M62" i="3"/>
  <c r="K58" i="21" s="1"/>
  <c r="N344" i="4"/>
  <c r="I137" i="3"/>
  <c r="F166" i="3"/>
  <c r="S166" i="3" s="1"/>
  <c r="G272" i="4"/>
  <c r="G77" i="4"/>
  <c r="E76" i="20" s="1"/>
  <c r="M429" i="4"/>
  <c r="H139" i="3"/>
  <c r="F287" i="4"/>
  <c r="S287" i="4" s="1"/>
  <c r="G371" i="4"/>
  <c r="N31" i="4"/>
  <c r="I304" i="3"/>
  <c r="G183" i="21" s="1"/>
  <c r="J383" i="4"/>
  <c r="G65" i="3"/>
  <c r="E61" i="21" s="1"/>
  <c r="F110" i="4"/>
  <c r="S110" i="4" s="1"/>
  <c r="G176" i="3"/>
  <c r="F29" i="3"/>
  <c r="I23" i="3"/>
  <c r="H242" i="4"/>
  <c r="G348" i="3"/>
  <c r="G287" i="3"/>
  <c r="E166" i="21" s="1"/>
  <c r="G129" i="4"/>
  <c r="G300" i="4"/>
  <c r="K218" i="4"/>
  <c r="G70" i="4"/>
  <c r="E69" i="20" s="1"/>
  <c r="J230" i="4"/>
  <c r="F37" i="3"/>
  <c r="L66" i="3"/>
  <c r="J62" i="21" s="1"/>
  <c r="I372" i="4"/>
  <c r="L166" i="3"/>
  <c r="N105" i="4"/>
  <c r="R105" i="4" s="1"/>
  <c r="F38" i="3"/>
  <c r="I294" i="3"/>
  <c r="G173" i="21" s="1"/>
  <c r="F156" i="4"/>
  <c r="S156" i="4" s="1"/>
  <c r="J218" i="4"/>
  <c r="G164" i="3"/>
  <c r="M231" i="4"/>
  <c r="L215" i="4"/>
  <c r="L217" i="4"/>
  <c r="G65" i="4"/>
  <c r="E64" i="20" s="1"/>
  <c r="I68" i="3"/>
  <c r="G64" i="21" s="1"/>
  <c r="J207" i="4"/>
  <c r="K98" i="3"/>
  <c r="L8" i="4"/>
  <c r="H90" i="3"/>
  <c r="L183" i="4"/>
  <c r="H327" i="3"/>
  <c r="H245" i="3"/>
  <c r="G62" i="4"/>
  <c r="E61" i="20" s="1"/>
  <c r="G48" i="3"/>
  <c r="E44" i="21" s="1"/>
  <c r="H249" i="4"/>
  <c r="G312" i="4"/>
  <c r="J365" i="4"/>
  <c r="H263" i="4"/>
  <c r="H257" i="4"/>
  <c r="H261" i="3"/>
  <c r="I296" i="3"/>
  <c r="G175" i="21" s="1"/>
  <c r="J218" i="3"/>
  <c r="G31" i="3"/>
  <c r="E27" i="21" s="1"/>
  <c r="I336" i="3"/>
  <c r="G246" i="4"/>
  <c r="F272" i="4"/>
  <c r="S272" i="4" s="1"/>
  <c r="M218" i="4"/>
  <c r="N110" i="3"/>
  <c r="R110" i="3" s="1"/>
  <c r="M225" i="4"/>
  <c r="F268" i="4"/>
  <c r="S268" i="4" s="1"/>
  <c r="L105" i="3"/>
  <c r="N134" i="3"/>
  <c r="R134" i="3" s="1"/>
  <c r="G23" i="3"/>
  <c r="N182" i="3"/>
  <c r="R182" i="3" s="1"/>
  <c r="L216" i="3"/>
  <c r="N300" i="3"/>
  <c r="L137" i="3"/>
  <c r="G104" i="3"/>
  <c r="G296" i="3"/>
  <c r="E175" i="21" s="1"/>
  <c r="I29" i="3"/>
  <c r="G25" i="21" s="1"/>
  <c r="K20" i="3"/>
  <c r="I16" i="21" s="1"/>
  <c r="L75" i="3"/>
  <c r="J71" i="21" s="1"/>
  <c r="I383" i="4"/>
  <c r="G382" i="4"/>
  <c r="N429" i="4"/>
  <c r="R429" i="4" s="1"/>
  <c r="K192" i="3"/>
  <c r="F265" i="3"/>
  <c r="S265" i="3" s="1"/>
  <c r="I32" i="3"/>
  <c r="G28" i="21" s="1"/>
  <c r="L26" i="4"/>
  <c r="J187" i="3"/>
  <c r="G23" i="4"/>
  <c r="J51" i="3"/>
  <c r="H47" i="21" s="1"/>
  <c r="G322" i="3"/>
  <c r="K210" i="3"/>
  <c r="N261" i="3"/>
  <c r="R261" i="3" s="1"/>
  <c r="H255" i="3"/>
  <c r="J132" i="4"/>
  <c r="I377" i="4"/>
  <c r="L250" i="3"/>
  <c r="I266" i="3"/>
  <c r="K92" i="3"/>
  <c r="K164" i="4"/>
  <c r="N192" i="3"/>
  <c r="R192" i="3" s="1"/>
  <c r="I31" i="4"/>
  <c r="G27" i="20" s="1"/>
  <c r="I164" i="3"/>
  <c r="H411" i="4"/>
  <c r="M320" i="4"/>
  <c r="K130" i="20" s="1"/>
  <c r="I299" i="3"/>
  <c r="G178" i="21" s="1"/>
  <c r="J281" i="3"/>
  <c r="H160" i="21" s="1"/>
  <c r="H86" i="3"/>
  <c r="M31" i="3"/>
  <c r="K27" i="21" s="1"/>
  <c r="F388" i="4"/>
  <c r="S388" i="4" s="1"/>
  <c r="G301" i="4"/>
  <c r="H31" i="4"/>
  <c r="F27" i="20" s="1"/>
  <c r="L229" i="3"/>
  <c r="H215" i="4"/>
  <c r="G165" i="3"/>
  <c r="G226" i="4"/>
  <c r="M281" i="3"/>
  <c r="K160" i="21" s="1"/>
  <c r="N426" i="4"/>
  <c r="R426" i="4" s="1"/>
  <c r="I101" i="4"/>
  <c r="F29" i="4"/>
  <c r="N341" i="3"/>
  <c r="R341" i="3" s="1"/>
  <c r="M227" i="4"/>
  <c r="M183" i="3"/>
  <c r="L322" i="3"/>
  <c r="J221" i="3"/>
  <c r="N60" i="3"/>
  <c r="L59" i="3"/>
  <c r="J55" i="21" s="1"/>
  <c r="K20" i="4"/>
  <c r="I16" i="20" s="1"/>
  <c r="F254" i="4"/>
  <c r="S254" i="4" s="1"/>
  <c r="L62" i="3"/>
  <c r="J58" i="21" s="1"/>
  <c r="L8" i="3"/>
  <c r="J4" i="21" s="1"/>
  <c r="J335" i="3"/>
  <c r="N47" i="3"/>
  <c r="L43" i="21" s="1"/>
  <c r="H138" i="3"/>
  <c r="F207" i="3"/>
  <c r="S207" i="3" s="1"/>
  <c r="G255" i="4"/>
  <c r="M338" i="3"/>
  <c r="G303" i="3"/>
  <c r="M31" i="4"/>
  <c r="K27" i="20" s="1"/>
  <c r="N270" i="3"/>
  <c r="R270" i="3" s="1"/>
  <c r="G182" i="3"/>
  <c r="L232" i="3"/>
  <c r="I108" i="3"/>
  <c r="N242" i="3"/>
  <c r="R242" i="3" s="1"/>
  <c r="L215" i="3"/>
  <c r="I47" i="3"/>
  <c r="G43" i="21" s="1"/>
  <c r="G144" i="4"/>
  <c r="F183" i="3"/>
  <c r="S183" i="3" s="1"/>
  <c r="H294" i="4"/>
  <c r="H287" i="4"/>
  <c r="K380" i="4"/>
  <c r="K371" i="4"/>
  <c r="K363" i="4"/>
  <c r="F110" i="3"/>
  <c r="S110" i="3" s="1"/>
  <c r="F112" i="4"/>
  <c r="S112" i="4" s="1"/>
  <c r="M417" i="4"/>
  <c r="N222" i="4"/>
  <c r="R222" i="4" s="1"/>
  <c r="G147" i="4"/>
  <c r="G282" i="4"/>
  <c r="J101" i="4"/>
  <c r="M138" i="3"/>
  <c r="F263" i="4"/>
  <c r="S263" i="4" s="1"/>
  <c r="H149" i="3"/>
  <c r="G222" i="3"/>
  <c r="M176" i="3"/>
  <c r="G265" i="4"/>
  <c r="K138" i="3"/>
  <c r="M20" i="3"/>
  <c r="K16" i="21" s="1"/>
  <c r="H71" i="3"/>
  <c r="F67" i="21" s="1"/>
  <c r="H129" i="3"/>
  <c r="F166" i="4"/>
  <c r="S166" i="4" s="1"/>
  <c r="I343" i="3"/>
  <c r="H10" i="4"/>
  <c r="F6" i="20" s="1"/>
  <c r="K187" i="3"/>
  <c r="M69" i="3"/>
  <c r="F36" i="3"/>
  <c r="F20" i="16"/>
  <c r="G21" i="3" s="1"/>
  <c r="E17" i="21" s="1"/>
  <c r="F21" i="3"/>
  <c r="F282" i="4"/>
  <c r="S282" i="4" s="1"/>
  <c r="G263" i="4"/>
  <c r="J177" i="3"/>
  <c r="F294" i="4"/>
  <c r="S294" i="4" s="1"/>
  <c r="F243" i="3"/>
  <c r="S243" i="3" s="1"/>
  <c r="F153" i="4"/>
  <c r="S153" i="4" s="1"/>
  <c r="L307" i="3"/>
  <c r="J244" i="3"/>
  <c r="L429" i="4"/>
  <c r="G217" i="3"/>
  <c r="F129" i="3"/>
  <c r="S129" i="3" s="1"/>
  <c r="G303" i="4"/>
  <c r="G385" i="4"/>
  <c r="M98" i="3"/>
  <c r="K215" i="4"/>
  <c r="G250" i="3"/>
  <c r="I381" i="4"/>
  <c r="K205" i="3"/>
  <c r="G10" i="3"/>
  <c r="E6" i="21" s="1"/>
  <c r="J305" i="3"/>
  <c r="H184" i="21" s="1"/>
  <c r="H171" i="3"/>
  <c r="G129" i="3"/>
  <c r="I12" i="3"/>
  <c r="G8" i="21" s="1"/>
  <c r="G304" i="3"/>
  <c r="E183" i="21" s="1"/>
  <c r="H88" i="3"/>
  <c r="F132" i="3"/>
  <c r="S132" i="3" s="1"/>
  <c r="F155" i="4"/>
  <c r="I114" i="3"/>
  <c r="H215" i="3"/>
  <c r="F219" i="4"/>
  <c r="K108" i="4"/>
  <c r="J296" i="3"/>
  <c r="H175" i="21" s="1"/>
  <c r="G310" i="4"/>
  <c r="G127" i="4"/>
  <c r="G115" i="3"/>
  <c r="L176" i="4"/>
  <c r="M171" i="4"/>
  <c r="G232" i="3"/>
  <c r="G377" i="4"/>
  <c r="I283" i="3"/>
  <c r="G162" i="21" s="1"/>
  <c r="J327" i="3"/>
  <c r="I8" i="3"/>
  <c r="G4" i="21" s="1"/>
  <c r="I62" i="3"/>
  <c r="G58" i="21" s="1"/>
  <c r="N234" i="3"/>
  <c r="R234" i="3" s="1"/>
  <c r="M93" i="4"/>
  <c r="K27" i="3"/>
  <c r="I23" i="21" s="1"/>
  <c r="K32" i="4"/>
  <c r="I28" i="20" s="1"/>
  <c r="G54" i="4"/>
  <c r="E53" i="20" s="1"/>
  <c r="J186" i="4"/>
  <c r="L192" i="3"/>
  <c r="H227" i="3"/>
  <c r="I231" i="4"/>
  <c r="G125" i="3"/>
  <c r="M65" i="3"/>
  <c r="K61" i="21" s="1"/>
  <c r="K377" i="4"/>
  <c r="H302" i="4"/>
  <c r="I255" i="4"/>
  <c r="H312" i="4"/>
  <c r="H288" i="4"/>
  <c r="L398" i="4"/>
  <c r="K90" i="3"/>
  <c r="M426" i="4"/>
  <c r="I263" i="4"/>
  <c r="I246" i="4"/>
  <c r="K384" i="4"/>
  <c r="H293" i="4"/>
  <c r="G283" i="4"/>
  <c r="N420" i="4"/>
  <c r="R420" i="4" s="1"/>
  <c r="N125" i="4"/>
  <c r="H168" i="3"/>
  <c r="H270" i="4"/>
  <c r="G29" i="3"/>
  <c r="E25" i="21" s="1"/>
  <c r="N221" i="4"/>
  <c r="R221" i="4" s="1"/>
  <c r="N114" i="4"/>
  <c r="R114" i="4" s="1"/>
  <c r="I108" i="4"/>
  <c r="K346" i="3"/>
  <c r="H378" i="4"/>
  <c r="H271" i="4"/>
  <c r="H260" i="4"/>
  <c r="G244" i="4"/>
  <c r="M343" i="3"/>
  <c r="K31" i="4"/>
  <c r="I27" i="20" s="1"/>
  <c r="I242" i="3"/>
  <c r="M23" i="3"/>
  <c r="L227" i="3"/>
  <c r="L242" i="3"/>
  <c r="G366" i="4"/>
  <c r="N256" i="3"/>
  <c r="R256" i="3" s="1"/>
  <c r="L101" i="3"/>
  <c r="M410" i="4"/>
  <c r="F117" i="4"/>
  <c r="S117" i="4" s="1"/>
  <c r="L31" i="3"/>
  <c r="J27" i="21" s="1"/>
  <c r="J232" i="3"/>
  <c r="L335" i="4"/>
  <c r="I53" i="3"/>
  <c r="G49" i="21" s="1"/>
  <c r="F305" i="4"/>
  <c r="S305" i="4" s="1"/>
  <c r="M416" i="4"/>
  <c r="F281" i="3"/>
  <c r="F243" i="4"/>
  <c r="S243" i="4" s="1"/>
  <c r="J249" i="3"/>
  <c r="L416" i="4"/>
  <c r="F282" i="3"/>
  <c r="H254" i="3"/>
  <c r="N183" i="3"/>
  <c r="R183" i="3" s="1"/>
  <c r="L221" i="4"/>
  <c r="H34" i="4"/>
  <c r="F30" i="20" s="1"/>
  <c r="H33" i="17"/>
  <c r="I33" i="17" s="1"/>
  <c r="J34" i="4" s="1"/>
  <c r="H30" i="20" s="1"/>
  <c r="F366" i="4"/>
  <c r="S366" i="4" s="1"/>
  <c r="F71" i="4"/>
  <c r="N210" i="4"/>
  <c r="R210" i="4" s="1"/>
  <c r="F390" i="4"/>
  <c r="H146" i="4"/>
  <c r="N398" i="4"/>
  <c r="R398" i="4" s="1"/>
  <c r="F309" i="4"/>
  <c r="S309" i="4" s="1"/>
  <c r="F363" i="4"/>
  <c r="S363" i="4" s="1"/>
  <c r="L309" i="3"/>
  <c r="J188" i="21" s="1"/>
  <c r="J137" i="3"/>
  <c r="L108" i="4"/>
  <c r="J186" i="3"/>
  <c r="K148" i="3"/>
  <c r="J54" i="3"/>
  <c r="H50" i="21" s="1"/>
  <c r="I141" i="3"/>
  <c r="H260" i="3"/>
  <c r="I149" i="4"/>
  <c r="L405" i="4"/>
  <c r="F10" i="4"/>
  <c r="I378" i="4"/>
  <c r="J348" i="3"/>
  <c r="L70" i="4"/>
  <c r="J69" i="20" s="1"/>
  <c r="I101" i="3"/>
  <c r="M304" i="3"/>
  <c r="K183" i="21" s="1"/>
  <c r="M420" i="4"/>
  <c r="H78" i="3"/>
  <c r="F74" i="21" s="1"/>
  <c r="H359" i="4"/>
  <c r="M229" i="3"/>
  <c r="I326" i="4"/>
  <c r="G136" i="20" s="1"/>
  <c r="K246" i="3"/>
  <c r="I66" i="3"/>
  <c r="G62" i="21" s="1"/>
  <c r="L179" i="3"/>
  <c r="F380" i="4"/>
  <c r="S380" i="4" s="1"/>
  <c r="F232" i="4"/>
  <c r="S232" i="4" s="1"/>
  <c r="G311" i="4"/>
  <c r="I10" i="3"/>
  <c r="G6" i="21" s="1"/>
  <c r="K114" i="4"/>
  <c r="K207" i="4"/>
  <c r="J374" i="4"/>
  <c r="M14" i="3"/>
  <c r="J8" i="4"/>
  <c r="N93" i="4"/>
  <c r="R93" i="4" s="1"/>
  <c r="L294" i="3"/>
  <c r="J173" i="21" s="1"/>
  <c r="G192" i="4"/>
  <c r="L107" i="4"/>
  <c r="N107" i="4"/>
  <c r="R107" i="4" s="1"/>
  <c r="H332" i="3"/>
  <c r="I339" i="4"/>
  <c r="G149" i="20" s="1"/>
  <c r="J23" i="4"/>
  <c r="M143" i="3"/>
  <c r="I361" i="4"/>
  <c r="K93" i="3"/>
  <c r="I224" i="3"/>
  <c r="L322" i="4"/>
  <c r="J132" i="20" s="1"/>
  <c r="M139" i="3"/>
  <c r="K221" i="3"/>
  <c r="M320" i="3"/>
  <c r="H377" i="4"/>
  <c r="M405" i="4"/>
  <c r="K262" i="3"/>
  <c r="N281" i="3"/>
  <c r="K416" i="4"/>
  <c r="I139" i="3"/>
  <c r="I114" i="4"/>
  <c r="G86" i="3"/>
  <c r="K104" i="4"/>
  <c r="K177" i="3"/>
  <c r="N230" i="4"/>
  <c r="R230" i="4" s="1"/>
  <c r="G309" i="4"/>
  <c r="H273" i="4"/>
  <c r="H261" i="4"/>
  <c r="N227" i="4"/>
  <c r="R227" i="4" s="1"/>
  <c r="I92" i="3"/>
  <c r="N88" i="4"/>
  <c r="R88" i="4" s="1"/>
  <c r="N258" i="3"/>
  <c r="R258" i="3" s="1"/>
  <c r="N143" i="3"/>
  <c r="R143" i="3" s="1"/>
  <c r="H222" i="3"/>
  <c r="M183" i="4"/>
  <c r="F242" i="4"/>
  <c r="S242" i="4" s="1"/>
  <c r="G153" i="3"/>
  <c r="K29" i="3"/>
  <c r="I25" i="21" s="1"/>
  <c r="F349" i="4"/>
  <c r="M404" i="4"/>
  <c r="F65" i="4"/>
  <c r="F147" i="3"/>
  <c r="S147" i="3" s="1"/>
  <c r="G256" i="4"/>
  <c r="N88" i="3"/>
  <c r="R88" i="3" s="1"/>
  <c r="M413" i="4"/>
  <c r="F265" i="4"/>
  <c r="S265" i="4" s="1"/>
  <c r="G188" i="4"/>
  <c r="G387" i="4"/>
  <c r="I179" i="3"/>
  <c r="K307" i="3"/>
  <c r="I186" i="21" s="1"/>
  <c r="F389" i="4"/>
  <c r="S389" i="4" s="1"/>
  <c r="I273" i="3"/>
  <c r="K143" i="4"/>
  <c r="N266" i="3"/>
  <c r="R266" i="3" s="1"/>
  <c r="G164" i="4"/>
  <c r="I281" i="3"/>
  <c r="G160" i="21" s="1"/>
  <c r="F362" i="4"/>
  <c r="S362" i="4" s="1"/>
  <c r="H226" i="3"/>
  <c r="H287" i="3"/>
  <c r="F166" i="21" s="1"/>
  <c r="I366" i="4"/>
  <c r="H363" i="4"/>
  <c r="M398" i="4"/>
  <c r="L207" i="4"/>
  <c r="N422" i="4"/>
  <c r="R422" i="4" s="1"/>
  <c r="I30" i="3"/>
  <c r="G224" i="3"/>
  <c r="G372" i="4"/>
  <c r="L23" i="3"/>
  <c r="J205" i="4"/>
  <c r="K23" i="4"/>
  <c r="L92" i="4"/>
  <c r="N416" i="4"/>
  <c r="R416" i="4" s="1"/>
  <c r="L187" i="3"/>
  <c r="J192" i="3"/>
  <c r="L75" i="4"/>
  <c r="J74" i="20" s="1"/>
  <c r="I348" i="3"/>
  <c r="F234" i="4"/>
  <c r="S234" i="4" s="1"/>
  <c r="L209" i="3"/>
  <c r="J400" i="4"/>
  <c r="N299" i="3"/>
  <c r="H362" i="4"/>
  <c r="F381" i="4"/>
  <c r="S381" i="4" s="1"/>
  <c r="M226" i="3"/>
  <c r="F205" i="4"/>
  <c r="S205" i="4" s="1"/>
  <c r="N23" i="3"/>
  <c r="J75" i="4"/>
  <c r="H74" i="20" s="1"/>
  <c r="H326" i="4"/>
  <c r="F136" i="20" s="1"/>
  <c r="I333" i="3"/>
  <c r="F270" i="3"/>
  <c r="S270" i="3" s="1"/>
  <c r="F327" i="3"/>
  <c r="S327" i="3" s="1"/>
  <c r="J342" i="4"/>
  <c r="H152" i="20" s="1"/>
  <c r="L62" i="4"/>
  <c r="J61" i="20" s="1"/>
  <c r="G302" i="4"/>
  <c r="L27" i="3"/>
  <c r="J23" i="21" s="1"/>
  <c r="H371" i="4"/>
  <c r="I179" i="4"/>
  <c r="N254" i="3"/>
  <c r="R254" i="3" s="1"/>
  <c r="M309" i="3"/>
  <c r="K188" i="21" s="1"/>
  <c r="M283" i="3"/>
  <c r="K162" i="21" s="1"/>
  <c r="F77" i="4"/>
  <c r="D76" i="20" s="1"/>
  <c r="H324" i="3"/>
  <c r="H90" i="4"/>
  <c r="I365" i="4"/>
  <c r="L270" i="3"/>
  <c r="G261" i="4"/>
  <c r="G225" i="4"/>
  <c r="K297" i="3"/>
  <c r="I176" i="21" s="1"/>
  <c r="J188" i="3"/>
  <c r="J36" i="4"/>
  <c r="H32" i="20" s="1"/>
  <c r="H149" i="4"/>
  <c r="G51" i="3"/>
  <c r="E47" i="21" s="1"/>
  <c r="K186" i="3"/>
  <c r="N49" i="3"/>
  <c r="K86" i="3"/>
  <c r="H249" i="3"/>
  <c r="H388" i="4"/>
  <c r="J149" i="4"/>
  <c r="G98" i="4"/>
  <c r="I129" i="4"/>
  <c r="I261" i="3"/>
  <c r="J332" i="4"/>
  <c r="H142" i="20" s="1"/>
  <c r="L92" i="3"/>
  <c r="H226" i="4"/>
  <c r="F182" i="4"/>
  <c r="J32" i="4"/>
  <c r="H28" i="20" s="1"/>
  <c r="F126" i="4"/>
  <c r="S126" i="4" s="1"/>
  <c r="H257" i="3"/>
  <c r="J36" i="3"/>
  <c r="H32" i="21" s="1"/>
  <c r="K27" i="4"/>
  <c r="I23" i="20" s="1"/>
  <c r="N166" i="4"/>
  <c r="R166" i="4" s="1"/>
  <c r="N210" i="3"/>
  <c r="R210" i="3" s="1"/>
  <c r="K335" i="4"/>
  <c r="F243" i="16"/>
  <c r="G255" i="3" s="1"/>
  <c r="F255" i="3"/>
  <c r="S255" i="3" s="1"/>
  <c r="F348" i="3"/>
  <c r="S348" i="3" s="1"/>
  <c r="J303" i="3"/>
  <c r="J178" i="4"/>
  <c r="L299" i="3"/>
  <c r="J178" i="21" s="1"/>
  <c r="N147" i="3"/>
  <c r="R147" i="3" s="1"/>
  <c r="J70" i="4"/>
  <c r="H69" i="20" s="1"/>
  <c r="J176" i="3"/>
  <c r="H125" i="3"/>
  <c r="K10" i="3"/>
  <c r="I6" i="21" s="1"/>
  <c r="H326" i="3"/>
  <c r="M125" i="3"/>
  <c r="F263" i="3"/>
  <c r="S263" i="3" s="1"/>
  <c r="J256" i="3"/>
  <c r="N296" i="3"/>
  <c r="F87" i="3"/>
  <c r="S87" i="3" s="1"/>
  <c r="G30" i="4"/>
  <c r="E26" i="20" s="1"/>
  <c r="J359" i="4"/>
  <c r="J378" i="4"/>
  <c r="G294" i="4"/>
  <c r="G288" i="4"/>
  <c r="F304" i="4"/>
  <c r="S304" i="4" s="1"/>
  <c r="F385" i="4"/>
  <c r="S385" i="4" s="1"/>
  <c r="J210" i="4"/>
  <c r="J261" i="3"/>
  <c r="K176" i="3"/>
  <c r="J168" i="3"/>
  <c r="H26" i="4"/>
  <c r="K226" i="4"/>
  <c r="M218" i="3"/>
  <c r="F255" i="4"/>
  <c r="S255" i="4" s="1"/>
  <c r="N183" i="4"/>
  <c r="R183" i="4" s="1"/>
  <c r="G264" i="4"/>
  <c r="F266" i="4"/>
  <c r="S266" i="4" s="1"/>
  <c r="F327" i="4"/>
  <c r="L332" i="3"/>
  <c r="K255" i="3"/>
  <c r="L47" i="3"/>
  <c r="J43" i="21" s="1"/>
  <c r="I92" i="4"/>
  <c r="I363" i="4"/>
  <c r="G268" i="4"/>
  <c r="G365" i="4"/>
  <c r="H185" i="4"/>
  <c r="G374" i="4"/>
  <c r="I71" i="3"/>
  <c r="G67" i="21" s="1"/>
  <c r="K222" i="4"/>
  <c r="L205" i="3"/>
  <c r="G273" i="3"/>
  <c r="L404" i="4"/>
  <c r="G115" i="4"/>
  <c r="F426" i="4"/>
  <c r="S426" i="4" s="1"/>
  <c r="M262" i="3"/>
  <c r="I107" i="4"/>
  <c r="N417" i="4"/>
  <c r="R417" i="4" s="1"/>
  <c r="G12" i="3"/>
  <c r="E8" i="21" s="1"/>
  <c r="I332" i="3"/>
  <c r="M105" i="3"/>
  <c r="N102" i="3"/>
  <c r="R102" i="3" s="1"/>
  <c r="L222" i="4"/>
  <c r="J335" i="4"/>
  <c r="K34" i="3"/>
  <c r="I30" i="21" s="1"/>
  <c r="F33" i="16"/>
  <c r="L10" i="3"/>
  <c r="J6" i="21" s="1"/>
  <c r="F293" i="4"/>
  <c r="S293" i="4" s="1"/>
  <c r="F360" i="4"/>
  <c r="S360" i="4" s="1"/>
  <c r="G311" i="3"/>
  <c r="E190" i="21" s="1"/>
  <c r="N32" i="4"/>
  <c r="H216" i="4"/>
  <c r="I203" i="4"/>
  <c r="I166" i="3"/>
  <c r="J262" i="3"/>
  <c r="K338" i="3"/>
  <c r="N225" i="3"/>
  <c r="R225" i="3" s="1"/>
  <c r="J129" i="3"/>
  <c r="K216" i="3"/>
  <c r="M177" i="3"/>
  <c r="L101" i="17"/>
  <c r="M105" i="4" s="1"/>
  <c r="L105" i="4"/>
  <c r="F171" i="3"/>
  <c r="S171" i="3" s="1"/>
  <c r="I219" i="3"/>
  <c r="I104" i="3"/>
  <c r="F156" i="3"/>
  <c r="S156" i="3" s="1"/>
  <c r="M270" i="3"/>
  <c r="N250" i="3"/>
  <c r="R250" i="3" s="1"/>
  <c r="F296" i="4"/>
  <c r="S296" i="4" s="1"/>
  <c r="G362" i="4"/>
  <c r="J15" i="3"/>
  <c r="H11" i="21" s="1"/>
  <c r="L70" i="3"/>
  <c r="J66" i="21" s="1"/>
  <c r="G327" i="3"/>
  <c r="J242" i="3"/>
  <c r="F372" i="4"/>
  <c r="S372" i="4" s="1"/>
  <c r="H338" i="3"/>
  <c r="M104" i="3"/>
  <c r="J183" i="3"/>
  <c r="F128" i="4"/>
  <c r="S128" i="4" s="1"/>
  <c r="J15" i="4"/>
  <c r="H11" i="20" s="1"/>
  <c r="I230" i="4"/>
  <c r="N302" i="3"/>
  <c r="I10" i="4"/>
  <c r="G6" i="20" s="1"/>
  <c r="G165" i="4"/>
  <c r="K86" i="4"/>
  <c r="H264" i="3"/>
  <c r="H342" i="4"/>
  <c r="F152" i="20" s="1"/>
  <c r="G265" i="3"/>
  <c r="F244" i="4"/>
  <c r="S244" i="4" s="1"/>
  <c r="I90" i="4"/>
  <c r="I125" i="3"/>
  <c r="L137" i="4"/>
  <c r="L266" i="3"/>
  <c r="J402" i="4"/>
  <c r="L256" i="3"/>
  <c r="I186" i="3"/>
  <c r="J182" i="4"/>
  <c r="H131" i="3"/>
  <c r="I390" i="4"/>
  <c r="K49" i="3"/>
  <c r="I45" i="21" s="1"/>
  <c r="L402" i="4"/>
  <c r="J109" i="3"/>
  <c r="L218" i="4"/>
  <c r="M250" i="3"/>
  <c r="N283" i="3"/>
  <c r="L339" i="3"/>
  <c r="F365" i="4"/>
  <c r="S365" i="4" s="1"/>
  <c r="N93" i="3"/>
  <c r="R93" i="3" s="1"/>
  <c r="N144" i="3"/>
  <c r="R144" i="3" s="1"/>
  <c r="F23" i="3"/>
  <c r="J225" i="4"/>
  <c r="I93" i="4"/>
  <c r="N65" i="3"/>
  <c r="F168" i="3"/>
  <c r="S168" i="3" s="1"/>
  <c r="F9" i="4"/>
  <c r="K427" i="4"/>
  <c r="G10" i="4"/>
  <c r="E6" i="20" s="1"/>
  <c r="K229" i="3"/>
  <c r="F271" i="3"/>
  <c r="S271" i="3" s="1"/>
  <c r="F297" i="4"/>
  <c r="S297" i="4" s="1"/>
  <c r="L346" i="3"/>
  <c r="I324" i="3"/>
  <c r="F257" i="4"/>
  <c r="S257" i="4" s="1"/>
  <c r="L417" i="4"/>
  <c r="G66" i="4"/>
  <c r="E65" i="20" s="1"/>
  <c r="L205" i="4"/>
  <c r="J92" i="3"/>
  <c r="M110" i="4"/>
  <c r="M88" i="4"/>
  <c r="G149" i="3"/>
  <c r="J225" i="3"/>
  <c r="F69" i="3"/>
  <c r="S69" i="3" s="1"/>
  <c r="I262" i="3"/>
  <c r="J143" i="4"/>
  <c r="K180" i="3"/>
  <c r="H309" i="3"/>
  <c r="F188" i="21" s="1"/>
  <c r="H312" i="3"/>
  <c r="F191" i="21" s="1"/>
  <c r="J108" i="4"/>
  <c r="J153" i="3"/>
  <c r="I51" i="3"/>
  <c r="G47" i="21" s="1"/>
  <c r="K127" i="4"/>
  <c r="J294" i="3"/>
  <c r="H173" i="21" s="1"/>
  <c r="G107" i="3"/>
  <c r="F108" i="3"/>
  <c r="S108" i="3" s="1"/>
  <c r="G191" i="3"/>
  <c r="J255" i="3"/>
  <c r="J104" i="3"/>
  <c r="F178" i="3"/>
  <c r="S178" i="3" s="1"/>
  <c r="H342" i="3"/>
  <c r="M15" i="4"/>
  <c r="K11" i="20" s="1"/>
  <c r="H217" i="3"/>
  <c r="G183" i="4"/>
  <c r="M255" i="3"/>
  <c r="H29" i="4"/>
  <c r="F25" i="20" s="1"/>
  <c r="K183" i="3"/>
  <c r="H75" i="3"/>
  <c r="F71" i="21" s="1"/>
  <c r="H65" i="3"/>
  <c r="F61" i="21" s="1"/>
  <c r="G263" i="3"/>
  <c r="F288" i="3"/>
  <c r="I88" i="4"/>
  <c r="H246" i="4"/>
  <c r="G296" i="4"/>
  <c r="N226" i="4"/>
  <c r="R226" i="4" s="1"/>
  <c r="H268" i="4"/>
  <c r="H244" i="4"/>
  <c r="I26" i="3"/>
  <c r="M192" i="3"/>
  <c r="M36" i="3"/>
  <c r="K32" i="21" s="1"/>
  <c r="L283" i="3"/>
  <c r="J162" i="21" s="1"/>
  <c r="L171" i="3"/>
  <c r="M108" i="4"/>
  <c r="I342" i="3"/>
  <c r="K147" i="4"/>
  <c r="G390" i="4"/>
  <c r="H210" i="4"/>
  <c r="K191" i="3"/>
  <c r="J144" i="4"/>
  <c r="M70" i="3"/>
  <c r="K66" i="21" s="1"/>
  <c r="M98" i="4"/>
  <c r="H153" i="4"/>
  <c r="H12" i="3"/>
  <c r="F8" i="21" s="1"/>
  <c r="G342" i="4"/>
  <c r="E152" i="20" s="1"/>
  <c r="L141" i="3"/>
  <c r="H384" i="4"/>
  <c r="G215" i="4"/>
  <c r="L93" i="3"/>
  <c r="F70" i="3"/>
  <c r="F359" i="4"/>
  <c r="S359" i="4" s="1"/>
  <c r="K205" i="4"/>
  <c r="M29" i="4"/>
  <c r="K25" i="20" s="1"/>
  <c r="K218" i="3"/>
  <c r="G231" i="3"/>
  <c r="N63" i="3"/>
  <c r="H66" i="4"/>
  <c r="F65" i="20" s="1"/>
  <c r="H109" i="3"/>
  <c r="N8" i="3"/>
  <c r="L65" i="4"/>
  <c r="J64" i="20" s="1"/>
  <c r="G343" i="3"/>
  <c r="G282" i="3"/>
  <c r="E161" i="21" s="1"/>
  <c r="F185" i="3"/>
  <c r="S185" i="3" s="1"/>
  <c r="I362" i="4"/>
  <c r="H383" i="4"/>
  <c r="K304" i="3"/>
  <c r="I183" i="21" s="1"/>
  <c r="F93" i="3"/>
  <c r="S93" i="3" s="1"/>
  <c r="G193" i="4"/>
  <c r="M88" i="3"/>
  <c r="N404" i="4"/>
  <c r="R404" i="4" s="1"/>
  <c r="M216" i="3"/>
  <c r="H182" i="17"/>
  <c r="H190" i="4"/>
  <c r="N109" i="3"/>
  <c r="R109" i="3" s="1"/>
  <c r="J105" i="4"/>
  <c r="L153" i="4"/>
  <c r="J99" i="3"/>
  <c r="K327" i="3"/>
  <c r="I222" i="3"/>
  <c r="K107" i="4"/>
  <c r="L288" i="3"/>
  <c r="J167" i="21" s="1"/>
  <c r="K107" i="3"/>
  <c r="F303" i="4"/>
  <c r="S303" i="4" s="1"/>
  <c r="I14" i="3"/>
  <c r="G257" i="3"/>
  <c r="K333" i="3"/>
  <c r="J426" i="4"/>
  <c r="K168" i="3"/>
  <c r="G8" i="4"/>
  <c r="J26" i="3"/>
  <c r="I270" i="3"/>
  <c r="I27" i="3"/>
  <c r="G23" i="21" s="1"/>
  <c r="L320" i="4"/>
  <c r="J130" i="20" s="1"/>
  <c r="F31" i="3"/>
  <c r="J260" i="3"/>
  <c r="G68" i="3"/>
  <c r="E64" i="21" s="1"/>
  <c r="F117" i="3"/>
  <c r="S117" i="3" s="1"/>
  <c r="L336" i="3"/>
  <c r="F88" i="3"/>
  <c r="S88" i="3" s="1"/>
  <c r="I177" i="3"/>
  <c r="J86" i="3"/>
  <c r="J263" i="3"/>
  <c r="M332" i="4"/>
  <c r="K142" i="20" s="1"/>
  <c r="I217" i="3"/>
  <c r="G21" i="4"/>
  <c r="E17" i="20" s="1"/>
  <c r="F155" i="3"/>
  <c r="S155" i="3" s="1"/>
  <c r="F285" i="4"/>
  <c r="S285" i="4" s="1"/>
  <c r="L98" i="3"/>
  <c r="K12" i="4"/>
  <c r="I8" i="20" s="1"/>
  <c r="G361" i="4"/>
  <c r="L114" i="4"/>
  <c r="F32" i="3"/>
  <c r="F48" i="3"/>
  <c r="I349" i="3"/>
  <c r="K114" i="3"/>
  <c r="L71" i="4"/>
  <c r="J70" i="20" s="1"/>
  <c r="H93" i="3"/>
  <c r="G216" i="3"/>
  <c r="K324" i="3"/>
  <c r="G243" i="3"/>
  <c r="I188" i="3"/>
  <c r="J351" i="3"/>
  <c r="J71" i="3"/>
  <c r="H67" i="21" s="1"/>
  <c r="G104" i="4"/>
  <c r="N192" i="4"/>
  <c r="R192" i="4" s="1"/>
  <c r="J285" i="3"/>
  <c r="H164" i="21" s="1"/>
  <c r="K261" i="3"/>
  <c r="F137" i="3"/>
  <c r="S137" i="3" s="1"/>
  <c r="I380" i="4"/>
  <c r="G249" i="4"/>
  <c r="J221" i="4"/>
  <c r="L400" i="4"/>
  <c r="G132" i="3"/>
  <c r="F261" i="4"/>
  <c r="S261" i="4" s="1"/>
  <c r="F65" i="3"/>
  <c r="M344" i="3"/>
  <c r="H232" i="3"/>
  <c r="N110" i="4"/>
  <c r="R110" i="4" s="1"/>
  <c r="H36" i="3"/>
  <c r="F32" i="21" s="1"/>
  <c r="F179" i="4"/>
  <c r="S179" i="4" s="1"/>
  <c r="K225" i="3"/>
  <c r="H143" i="3"/>
  <c r="G51" i="4"/>
  <c r="E50" i="20" s="1"/>
  <c r="K217" i="3"/>
  <c r="I59" i="4"/>
  <c r="G58" i="20" s="1"/>
  <c r="L285" i="3"/>
  <c r="J164" i="21" s="1"/>
  <c r="I221" i="3"/>
  <c r="M303" i="3"/>
  <c r="F224" i="3"/>
  <c r="S224" i="3" s="1"/>
  <c r="F264" i="3"/>
  <c r="S264" i="3" s="1"/>
  <c r="N75" i="3"/>
  <c r="N30" i="3"/>
  <c r="R30" i="3" s="1"/>
  <c r="G114" i="4"/>
  <c r="G193" i="3"/>
  <c r="N255" i="3"/>
  <c r="R255" i="3" s="1"/>
  <c r="I131" i="3"/>
  <c r="I30" i="4"/>
  <c r="G26" i="20" s="1"/>
  <c r="J139" i="3"/>
  <c r="J216" i="3"/>
  <c r="G27" i="3"/>
  <c r="E23" i="21" s="1"/>
  <c r="N248" i="3"/>
  <c r="R248" i="3" s="1"/>
  <c r="L148" i="3"/>
  <c r="K144" i="3"/>
  <c r="K75" i="3"/>
  <c r="I71" i="21" s="1"/>
  <c r="J297" i="3"/>
  <c r="H176" i="21" s="1"/>
  <c r="I256" i="3"/>
  <c r="J166" i="4"/>
  <c r="I171" i="3"/>
  <c r="I404" i="4"/>
  <c r="I339" i="3"/>
  <c r="F51" i="3"/>
  <c r="G9" i="3"/>
  <c r="E5" i="21" s="1"/>
  <c r="M59" i="3"/>
  <c r="K55" i="21" s="1"/>
  <c r="J227" i="3"/>
  <c r="I245" i="3"/>
  <c r="G139" i="3"/>
  <c r="I99" i="3"/>
  <c r="F428" i="4"/>
  <c r="S428" i="4" s="1"/>
  <c r="K326" i="4"/>
  <c r="I136" i="20" s="1"/>
  <c r="H98" i="3"/>
  <c r="L29" i="3"/>
  <c r="J25" i="21" s="1"/>
  <c r="F323" i="3"/>
  <c r="K263" i="3"/>
  <c r="H69" i="4"/>
  <c r="F68" i="20" s="1"/>
  <c r="I110" i="3"/>
  <c r="N231" i="4"/>
  <c r="R231" i="4" s="1"/>
  <c r="H254" i="4"/>
  <c r="J363" i="4"/>
  <c r="H269" i="4"/>
  <c r="I374" i="4"/>
  <c r="M222" i="4"/>
  <c r="L180" i="3"/>
  <c r="I254" i="3"/>
  <c r="J147" i="3"/>
  <c r="F361" i="4"/>
  <c r="S361" i="4" s="1"/>
  <c r="I263" i="3"/>
  <c r="F300" i="4"/>
  <c r="S300" i="4" s="1"/>
  <c r="F219" i="16"/>
  <c r="F229" i="3"/>
  <c r="S229" i="3" s="1"/>
  <c r="F73" i="3"/>
  <c r="F70" i="16"/>
  <c r="G70" i="16" s="1"/>
  <c r="K69" i="4"/>
  <c r="I68" i="20" s="1"/>
  <c r="N108" i="3"/>
  <c r="R108" i="3" s="1"/>
  <c r="M293" i="3"/>
  <c r="K172" i="21" s="1"/>
  <c r="M230" i="4"/>
  <c r="N53" i="3"/>
  <c r="N339" i="4"/>
  <c r="M263" i="3"/>
  <c r="K344" i="3"/>
  <c r="K227" i="4"/>
  <c r="F382" i="4"/>
  <c r="S382" i="4" s="1"/>
  <c r="K51" i="4"/>
  <c r="I50" i="20" s="1"/>
  <c r="L191" i="3"/>
  <c r="K266" i="3"/>
  <c r="H242" i="3"/>
  <c r="L12" i="3"/>
  <c r="J8" i="21" s="1"/>
  <c r="K68" i="4"/>
  <c r="K53" i="3"/>
  <c r="I49" i="21" s="1"/>
  <c r="G149" i="4"/>
  <c r="J90" i="4"/>
  <c r="K351" i="3"/>
  <c r="H185" i="3"/>
  <c r="M205" i="4"/>
  <c r="M210" i="4"/>
  <c r="N101" i="4"/>
  <c r="R101" i="4" s="1"/>
  <c r="G49" i="4"/>
  <c r="E48" i="20" s="1"/>
  <c r="I284" i="3"/>
  <c r="G163" i="21" s="1"/>
  <c r="K229" i="4"/>
  <c r="J29" i="3"/>
  <c r="H25" i="21" s="1"/>
  <c r="F148" i="3"/>
  <c r="S148" i="3" s="1"/>
  <c r="F92" i="4"/>
  <c r="S92" i="4" s="1"/>
  <c r="G98" i="3"/>
  <c r="H10" i="3"/>
  <c r="F6" i="21" s="1"/>
  <c r="F299" i="3"/>
  <c r="H49" i="3"/>
  <c r="F45" i="21" s="1"/>
  <c r="M179" i="3"/>
  <c r="F210" i="4"/>
  <c r="S210" i="4" s="1"/>
  <c r="J283" i="3"/>
  <c r="H162" i="21" s="1"/>
  <c r="G34" i="4"/>
  <c r="E30" i="20" s="1"/>
  <c r="F301" i="4"/>
  <c r="S301" i="4" s="1"/>
  <c r="F260" i="4"/>
  <c r="S260" i="4" s="1"/>
  <c r="L410" i="4"/>
  <c r="L348" i="3"/>
  <c r="G127" i="3"/>
  <c r="G188" i="3"/>
  <c r="L108" i="3"/>
  <c r="N141" i="3"/>
  <c r="R141" i="3" s="1"/>
  <c r="N186" i="3"/>
  <c r="R186" i="3" s="1"/>
  <c r="K226" i="3"/>
  <c r="G249" i="3"/>
  <c r="I109" i="3"/>
  <c r="G205" i="3"/>
  <c r="I105" i="3"/>
  <c r="G26" i="4"/>
  <c r="G53" i="3"/>
  <c r="E49" i="21" s="1"/>
  <c r="H271" i="3"/>
  <c r="G186" i="4"/>
  <c r="H176" i="3"/>
  <c r="N265" i="3"/>
  <c r="R265" i="3" s="1"/>
  <c r="H372" i="4"/>
  <c r="G383" i="4"/>
  <c r="M178" i="3"/>
  <c r="K69" i="3"/>
  <c r="F26" i="4"/>
  <c r="H154" i="4"/>
  <c r="I26" i="4"/>
  <c r="K92" i="4"/>
  <c r="M164" i="3"/>
  <c r="J49" i="4"/>
  <c r="H48" i="20" s="1"/>
  <c r="H183" i="4"/>
  <c r="I413" i="4"/>
  <c r="J270" i="3"/>
  <c r="G99" i="4"/>
  <c r="G227" i="4"/>
  <c r="I24" i="4"/>
  <c r="G20" i="20" s="1"/>
  <c r="G88" i="3"/>
  <c r="L104" i="3"/>
  <c r="J231" i="3"/>
  <c r="L171" i="4"/>
  <c r="J53" i="3"/>
  <c r="H49" i="21" s="1"/>
  <c r="G156" i="4"/>
  <c r="J333" i="3"/>
  <c r="J266" i="3"/>
  <c r="H387" i="4"/>
  <c r="L166" i="4"/>
  <c r="F374" i="4"/>
  <c r="S374" i="4" s="1"/>
  <c r="H147" i="3"/>
  <c r="G155" i="3"/>
  <c r="L153" i="3"/>
  <c r="J10" i="3"/>
  <c r="H6" i="21" s="1"/>
  <c r="J69" i="3"/>
  <c r="J66" i="4"/>
  <c r="H65" i="20" s="1"/>
  <c r="F109" i="3"/>
  <c r="S109" i="3" s="1"/>
  <c r="F419" i="4"/>
  <c r="S419" i="4" s="1"/>
  <c r="G101" i="3"/>
  <c r="H32" i="4"/>
  <c r="F28" i="20" s="1"/>
  <c r="I192" i="3"/>
  <c r="F68" i="3"/>
  <c r="H210" i="3"/>
  <c r="M307" i="3"/>
  <c r="K186" i="21" s="1"/>
  <c r="G8" i="3"/>
  <c r="E4" i="21" s="1"/>
  <c r="L149" i="4"/>
  <c r="F129" i="4"/>
  <c r="S129" i="4" s="1"/>
  <c r="G332" i="3"/>
  <c r="N305" i="3"/>
  <c r="J339" i="3"/>
  <c r="I153" i="3"/>
  <c r="H220" i="17"/>
  <c r="H229" i="4"/>
  <c r="J293" i="3"/>
  <c r="H172" i="21" s="1"/>
  <c r="L219" i="3"/>
  <c r="I271" i="3"/>
  <c r="G32" i="3"/>
  <c r="E28" i="21" s="1"/>
  <c r="L333" i="3"/>
  <c r="L63" i="3"/>
  <c r="J59" i="21" s="1"/>
  <c r="N260" i="3"/>
  <c r="R260" i="3" s="1"/>
  <c r="K47" i="3"/>
  <c r="I43" i="21" s="1"/>
  <c r="H99" i="4"/>
  <c r="G210" i="3"/>
  <c r="H231" i="3"/>
  <c r="I15" i="4"/>
  <c r="G11" i="20" s="1"/>
  <c r="M256" i="3"/>
  <c r="M112" i="3"/>
  <c r="H209" i="3"/>
  <c r="F266" i="3"/>
  <c r="S266" i="3" s="1"/>
  <c r="H125" i="4"/>
  <c r="J8" i="3"/>
  <c r="H4" i="21" s="1"/>
  <c r="J12" i="3"/>
  <c r="H8" i="21" s="1"/>
  <c r="I249" i="3"/>
  <c r="L88" i="3"/>
  <c r="L26" i="3"/>
  <c r="K125" i="3"/>
  <c r="K346" i="4"/>
  <c r="I156" i="20" s="1"/>
  <c r="K305" i="3"/>
  <c r="I184" i="21" s="1"/>
  <c r="K137" i="3"/>
  <c r="N351" i="3"/>
  <c r="R351" i="3" s="1"/>
  <c r="F62" i="3"/>
  <c r="N138" i="3"/>
  <c r="R138" i="3" s="1"/>
  <c r="J264" i="3"/>
  <c r="I182" i="3"/>
  <c r="K51" i="3"/>
  <c r="I47" i="21" s="1"/>
  <c r="F326" i="4"/>
  <c r="L265" i="3"/>
  <c r="I209" i="3"/>
  <c r="K125" i="4"/>
  <c r="K293" i="3"/>
  <c r="I172" i="21" s="1"/>
  <c r="F261" i="3"/>
  <c r="S261" i="3" s="1"/>
  <c r="L20" i="3"/>
  <c r="J16" i="21" s="1"/>
  <c r="K178" i="4"/>
  <c r="F310" i="3"/>
  <c r="K30" i="3"/>
  <c r="L419" i="4"/>
  <c r="I191" i="3"/>
  <c r="N171" i="3"/>
  <c r="R171" i="3" s="1"/>
  <c r="F283" i="3"/>
  <c r="F234" i="3"/>
  <c r="S234" i="3" s="1"/>
  <c r="K12" i="3"/>
  <c r="I8" i="21" s="1"/>
  <c r="F98" i="3"/>
  <c r="S98" i="3" s="1"/>
  <c r="M244" i="3"/>
  <c r="K219" i="3"/>
  <c r="I105" i="4"/>
  <c r="N31" i="3"/>
  <c r="M53" i="3"/>
  <c r="K49" i="21" s="1"/>
  <c r="N335" i="4"/>
  <c r="G230" i="4"/>
  <c r="F329" i="16"/>
  <c r="F346" i="3"/>
  <c r="S346" i="3" s="1"/>
  <c r="G20" i="3"/>
  <c r="E16" i="21" s="1"/>
  <c r="H117" i="3"/>
  <c r="H217" i="4"/>
  <c r="I65" i="3"/>
  <c r="G61" i="21" s="1"/>
  <c r="M254" i="3"/>
  <c r="H349" i="3"/>
  <c r="F302" i="3"/>
  <c r="J338" i="3"/>
  <c r="N125" i="3"/>
  <c r="R125" i="3" s="1"/>
  <c r="I68" i="4"/>
  <c r="L102" i="3"/>
  <c r="N36" i="3"/>
  <c r="F86" i="4"/>
  <c r="S86" i="4" s="1"/>
  <c r="G209" i="3"/>
  <c r="N101" i="3"/>
  <c r="R101" i="3" s="1"/>
  <c r="G346" i="4"/>
  <c r="E156" i="20" s="1"/>
  <c r="M427" i="4"/>
  <c r="G341" i="3"/>
  <c r="L327" i="3"/>
  <c r="K217" i="4"/>
  <c r="I180" i="3"/>
  <c r="I260" i="3"/>
  <c r="M192" i="4"/>
  <c r="G27" i="4"/>
  <c r="E23" i="20" s="1"/>
  <c r="G146" i="4"/>
  <c r="K188" i="3"/>
  <c r="F203" i="4"/>
  <c r="S203" i="4" s="1"/>
  <c r="J66" i="3"/>
  <c r="H62" i="21" s="1"/>
  <c r="J143" i="3"/>
  <c r="K24" i="3"/>
  <c r="I20" i="21" s="1"/>
  <c r="H218" i="3"/>
  <c r="K171" i="3"/>
  <c r="F68" i="4"/>
  <c r="M110" i="3"/>
  <c r="H284" i="3"/>
  <c r="F163" i="21" s="1"/>
  <c r="F132" i="4"/>
  <c r="S132" i="4" s="1"/>
  <c r="M187" i="3"/>
  <c r="J27" i="3"/>
  <c r="H23" i="21" s="1"/>
  <c r="K215" i="3"/>
  <c r="N205" i="3"/>
  <c r="G297" i="3"/>
  <c r="E176" i="21" s="1"/>
  <c r="G38" i="4"/>
  <c r="E34" i="20" s="1"/>
  <c r="J413" i="4"/>
  <c r="F191" i="3"/>
  <c r="S191" i="3" s="1"/>
  <c r="J107" i="4"/>
  <c r="N326" i="3"/>
  <c r="R326" i="3" s="1"/>
  <c r="F303" i="3"/>
  <c r="S303" i="3" s="1"/>
  <c r="N15" i="3"/>
  <c r="G153" i="4"/>
  <c r="I186" i="4"/>
  <c r="J217" i="3"/>
  <c r="I207" i="3"/>
  <c r="J86" i="4"/>
  <c r="F273" i="3"/>
  <c r="S273" i="3" s="1"/>
  <c r="N24" i="3"/>
  <c r="K288" i="3"/>
  <c r="I167" i="21" s="1"/>
  <c r="J210" i="3"/>
  <c r="J304" i="3"/>
  <c r="H183" i="21" s="1"/>
  <c r="K54" i="3"/>
  <c r="I50" i="21" s="1"/>
  <c r="M62" i="4"/>
  <c r="K61" i="20" s="1"/>
  <c r="F341" i="3"/>
  <c r="S341" i="3" s="1"/>
  <c r="N107" i="3"/>
  <c r="R107" i="3" s="1"/>
  <c r="G320" i="3"/>
  <c r="E10" i="20"/>
  <c r="F131" i="16"/>
  <c r="G138" i="3" s="1"/>
  <c r="F138" i="3"/>
  <c r="S138" i="3" s="1"/>
  <c r="F10" i="3"/>
  <c r="L426" i="4"/>
  <c r="J105" i="3"/>
  <c r="J271" i="3"/>
  <c r="M246" i="3"/>
  <c r="F177" i="4"/>
  <c r="S177" i="4" s="1"/>
  <c r="G293" i="3"/>
  <c r="E172" i="21" s="1"/>
  <c r="M92" i="3"/>
  <c r="G187" i="3"/>
  <c r="J47" i="4"/>
  <c r="H46" i="20" s="1"/>
  <c r="J166" i="3"/>
  <c r="M339" i="3"/>
  <c r="F66" i="3"/>
  <c r="F165" i="3"/>
  <c r="S165" i="3" s="1"/>
  <c r="F204" i="3"/>
  <c r="S204" i="3" s="1"/>
  <c r="G281" i="3"/>
  <c r="E160" i="21" s="1"/>
  <c r="H147" i="4"/>
  <c r="I178" i="3"/>
  <c r="J70" i="3"/>
  <c r="H66" i="21" s="1"/>
  <c r="I244" i="3"/>
  <c r="G284" i="3"/>
  <c r="E163" i="21" s="1"/>
  <c r="G166" i="4"/>
  <c r="K256" i="3"/>
  <c r="M144" i="3"/>
  <c r="L207" i="3"/>
  <c r="J344" i="4"/>
  <c r="H154" i="20" s="1"/>
  <c r="J422" i="4"/>
  <c r="G178" i="3"/>
  <c r="F192" i="4"/>
  <c r="S192" i="4" s="1"/>
  <c r="H348" i="4"/>
  <c r="F158" i="20" s="1"/>
  <c r="G114" i="3"/>
  <c r="M10" i="4"/>
  <c r="K6" i="20" s="1"/>
  <c r="L138" i="3"/>
  <c r="N346" i="3"/>
  <c r="R346" i="3" s="1"/>
  <c r="M217" i="3"/>
  <c r="L272" i="3"/>
  <c r="I221" i="4"/>
  <c r="H401" i="4"/>
  <c r="J180" i="3"/>
  <c r="K322" i="3"/>
  <c r="N112" i="3"/>
  <c r="R112" i="3" s="1"/>
  <c r="L351" i="3"/>
  <c r="J101" i="3"/>
  <c r="J246" i="3"/>
  <c r="L114" i="3"/>
  <c r="I216" i="3"/>
  <c r="G194" i="3"/>
  <c r="N26" i="4"/>
  <c r="G117" i="3"/>
  <c r="G90" i="4"/>
  <c r="K249" i="3"/>
  <c r="K15" i="4"/>
  <c r="I11" i="20" s="1"/>
  <c r="L342" i="3"/>
  <c r="L304" i="3"/>
  <c r="J183" i="21" s="1"/>
  <c r="L140" i="4"/>
  <c r="F14" i="3"/>
  <c r="F143" i="3"/>
  <c r="G154" i="4"/>
  <c r="M265" i="3"/>
  <c r="F222" i="3"/>
  <c r="S222" i="3" s="1"/>
  <c r="G309" i="3"/>
  <c r="E188" i="21" s="1"/>
  <c r="L27" i="4"/>
  <c r="J23" i="20" s="1"/>
  <c r="M147" i="3"/>
  <c r="K287" i="3"/>
  <c r="I166" i="21" s="1"/>
  <c r="K65" i="3"/>
  <c r="I61" i="21" s="1"/>
  <c r="K62" i="4"/>
  <c r="I61" i="20" s="1"/>
  <c r="J60" i="3"/>
  <c r="F108" i="4"/>
  <c r="S108" i="4" s="1"/>
  <c r="M68" i="3"/>
  <c r="K64" i="21" s="1"/>
  <c r="M99" i="3"/>
  <c r="K88" i="3"/>
  <c r="H225" i="4"/>
  <c r="G389" i="4"/>
  <c r="L125" i="3"/>
  <c r="L143" i="4"/>
  <c r="H250" i="3"/>
  <c r="M132" i="3"/>
  <c r="K99" i="3"/>
  <c r="H416" i="4"/>
  <c r="I21" i="3"/>
  <c r="G17" i="21" s="1"/>
  <c r="J140" i="3"/>
  <c r="G266" i="3"/>
  <c r="J31" i="4"/>
  <c r="H27" i="20" s="1"/>
  <c r="F339" i="3"/>
  <c r="S339" i="3" s="1"/>
  <c r="I234" i="3"/>
  <c r="F190" i="3"/>
  <c r="S190" i="3" s="1"/>
  <c r="F181" i="16"/>
  <c r="G248" i="3"/>
  <c r="I140" i="4"/>
  <c r="K98" i="4"/>
  <c r="N105" i="3"/>
  <c r="R105" i="3" s="1"/>
  <c r="I246" i="16"/>
  <c r="J258" i="3" s="1"/>
  <c r="I258" i="3"/>
  <c r="L303" i="3"/>
  <c r="F20" i="3"/>
  <c r="F242" i="3"/>
  <c r="S242" i="3" s="1"/>
  <c r="G131" i="3"/>
  <c r="H323" i="3"/>
  <c r="G176" i="4"/>
  <c r="N127" i="3"/>
  <c r="R127" i="3" s="1"/>
  <c r="I127" i="3"/>
  <c r="I420" i="4"/>
  <c r="G310" i="3"/>
  <c r="E189" i="21" s="1"/>
  <c r="L221" i="3"/>
  <c r="N249" i="3"/>
  <c r="R249" i="3" s="1"/>
  <c r="H179" i="3"/>
  <c r="I265" i="3"/>
  <c r="F154" i="4"/>
  <c r="S154" i="4" s="1"/>
  <c r="F321" i="3"/>
  <c r="S321" i="3" s="1"/>
  <c r="J131" i="3"/>
  <c r="H105" i="3"/>
  <c r="L300" i="3"/>
  <c r="J179" i="21" s="1"/>
  <c r="G36" i="4"/>
  <c r="E32" i="20" s="1"/>
  <c r="F305" i="3"/>
  <c r="I410" i="4"/>
  <c r="G221" i="4"/>
  <c r="F250" i="3"/>
  <c r="S250" i="3" s="1"/>
  <c r="M296" i="3"/>
  <c r="K175" i="21" s="1"/>
  <c r="I176" i="4"/>
  <c r="H186" i="3"/>
  <c r="F231" i="4"/>
  <c r="S231" i="4" s="1"/>
  <c r="H26" i="3"/>
  <c r="N131" i="3"/>
  <c r="R131" i="3" s="1"/>
  <c r="G305" i="3"/>
  <c r="E184" i="21" s="1"/>
  <c r="N297" i="3"/>
  <c r="J226" i="3"/>
  <c r="M221" i="3"/>
  <c r="G270" i="3"/>
  <c r="J20" i="3"/>
  <c r="H16" i="21" s="1"/>
  <c r="F12" i="3"/>
  <c r="H31" i="3"/>
  <c r="F27" i="21" s="1"/>
  <c r="N341" i="4"/>
  <c r="G326" i="4"/>
  <c r="E136" i="20" s="1"/>
  <c r="H294" i="3"/>
  <c r="F173" i="21" s="1"/>
  <c r="K26" i="4"/>
  <c r="H107" i="4"/>
  <c r="K227" i="3"/>
  <c r="G190" i="4"/>
  <c r="G92" i="4"/>
  <c r="F71" i="3"/>
  <c r="F316" i="16"/>
  <c r="G333" i="3" s="1"/>
  <c r="F333" i="3"/>
  <c r="S333" i="3" s="1"/>
  <c r="M153" i="3"/>
  <c r="M127" i="4"/>
  <c r="J107" i="3"/>
  <c r="K424" i="4"/>
  <c r="L343" i="3"/>
  <c r="G185" i="4"/>
  <c r="M24" i="4"/>
  <c r="K20" i="20" s="1"/>
  <c r="K272" i="3"/>
  <c r="G171" i="4"/>
  <c r="K339" i="3"/>
  <c r="L24" i="3"/>
  <c r="J20" i="21" s="1"/>
  <c r="F114" i="4"/>
  <c r="S114" i="4" s="1"/>
  <c r="I69" i="3"/>
  <c r="G341" i="4"/>
  <c r="E151" i="20" s="1"/>
  <c r="I226" i="3"/>
  <c r="G400" i="4"/>
  <c r="M219" i="3"/>
  <c r="K90" i="4"/>
  <c r="K153" i="3"/>
  <c r="I75" i="3"/>
  <c r="G71" i="21" s="1"/>
  <c r="F224" i="4"/>
  <c r="S224" i="4" s="1"/>
  <c r="L226" i="3"/>
  <c r="I63" i="3"/>
  <c r="G59" i="21" s="1"/>
  <c r="K343" i="3"/>
  <c r="L260" i="3"/>
  <c r="N307" i="3"/>
  <c r="F324" i="4"/>
  <c r="F77" i="3"/>
  <c r="M30" i="3"/>
  <c r="L222" i="3"/>
  <c r="J140" i="4"/>
  <c r="H47" i="4"/>
  <c r="F46" i="20" s="1"/>
  <c r="G59" i="3"/>
  <c r="E55" i="21" s="1"/>
  <c r="G207" i="3"/>
  <c r="H21" i="4"/>
  <c r="F17" i="20" s="1"/>
  <c r="L134" i="3"/>
  <c r="G185" i="3"/>
  <c r="K36" i="3"/>
  <c r="I32" i="21" s="1"/>
  <c r="J14" i="3"/>
  <c r="I335" i="3"/>
  <c r="F320" i="3"/>
  <c r="S320" i="3" s="1"/>
  <c r="H191" i="3"/>
  <c r="H110" i="3"/>
  <c r="I149" i="3"/>
  <c r="H108" i="3"/>
  <c r="I147" i="3"/>
  <c r="K73" i="3"/>
  <c r="I69" i="21" s="1"/>
  <c r="F15" i="4"/>
  <c r="L344" i="3"/>
  <c r="L99" i="3"/>
  <c r="L65" i="3"/>
  <c r="J61" i="21" s="1"/>
  <c r="I232" i="3"/>
  <c r="G324" i="3"/>
  <c r="F246" i="3"/>
  <c r="S246" i="3" s="1"/>
  <c r="I90" i="3"/>
  <c r="M141" i="3"/>
  <c r="N336" i="3"/>
  <c r="R336" i="3" s="1"/>
  <c r="G108" i="3"/>
  <c r="K49" i="4"/>
  <c r="I48" i="20" s="1"/>
  <c r="M258" i="3"/>
  <c r="H283" i="3"/>
  <c r="F162" i="21" s="1"/>
  <c r="G363" i="4"/>
  <c r="M107" i="3"/>
  <c r="L324" i="3"/>
  <c r="N348" i="3"/>
  <c r="R348" i="3" s="1"/>
  <c r="G9" i="4"/>
  <c r="E5" i="20" s="1"/>
  <c r="M60" i="3"/>
  <c r="H335" i="3"/>
  <c r="I341" i="4"/>
  <c r="G151" i="20" s="1"/>
  <c r="G242" i="3"/>
  <c r="H115" i="4"/>
  <c r="M336" i="3"/>
  <c r="J164" i="3"/>
  <c r="H225" i="3"/>
  <c r="J320" i="3"/>
  <c r="F149" i="4"/>
  <c r="S149" i="4" s="1"/>
  <c r="I54" i="4"/>
  <c r="G53" i="20" s="1"/>
  <c r="K422" i="4"/>
  <c r="N70" i="4"/>
  <c r="M24" i="3"/>
  <c r="K20" i="21" s="1"/>
  <c r="F209" i="3"/>
  <c r="M20" i="4"/>
  <c r="K16" i="20" s="1"/>
  <c r="I192" i="4"/>
  <c r="G178" i="4"/>
  <c r="M148" i="3"/>
  <c r="I10" i="20"/>
  <c r="M342" i="3"/>
  <c r="M341" i="3"/>
  <c r="L188" i="3"/>
  <c r="K209" i="3"/>
  <c r="F149" i="3"/>
  <c r="S149" i="3" s="1"/>
  <c r="L90" i="3"/>
  <c r="F179" i="3"/>
  <c r="S179" i="3" s="1"/>
  <c r="H234" i="4"/>
  <c r="H288" i="3"/>
  <c r="F167" i="21" s="1"/>
  <c r="L258" i="3"/>
  <c r="L255" i="3"/>
  <c r="K23" i="3"/>
  <c r="H10" i="20"/>
  <c r="H332" i="4"/>
  <c r="F142" i="20" s="1"/>
  <c r="H304" i="3"/>
  <c r="F183" i="21" s="1"/>
  <c r="M215" i="3"/>
  <c r="G244" i="3"/>
  <c r="G254" i="3"/>
  <c r="N34" i="4"/>
  <c r="H410" i="4"/>
  <c r="M222" i="3"/>
  <c r="G264" i="3"/>
  <c r="N23" i="4"/>
  <c r="M205" i="3"/>
  <c r="F151" i="4"/>
  <c r="S151" i="4" s="1"/>
  <c r="I47" i="4"/>
  <c r="G46" i="20" s="1"/>
  <c r="H188" i="3"/>
  <c r="H285" i="3"/>
  <c r="F164" i="21" s="1"/>
  <c r="G14" i="3"/>
  <c r="F210" i="3"/>
  <c r="S210" i="3" s="1"/>
  <c r="N132" i="4"/>
  <c r="R132" i="4" s="1"/>
  <c r="K129" i="3"/>
  <c r="H101" i="3"/>
  <c r="F23" i="4"/>
  <c r="G399" i="4"/>
  <c r="F127" i="4"/>
  <c r="S127" i="4" s="1"/>
  <c r="H29" i="3"/>
  <c r="F25" i="21" s="1"/>
  <c r="N263" i="3"/>
  <c r="R263" i="3" s="1"/>
  <c r="K31" i="3"/>
  <c r="I27" i="21" s="1"/>
  <c r="M102" i="3"/>
  <c r="I272" i="3"/>
  <c r="L36" i="3"/>
  <c r="J32" i="21" s="1"/>
  <c r="J324" i="3"/>
  <c r="H156" i="3"/>
  <c r="N344" i="3"/>
  <c r="R344" i="3" s="1"/>
  <c r="N70" i="3"/>
  <c r="M29" i="3"/>
  <c r="K25" i="21" s="1"/>
  <c r="L231" i="3"/>
  <c r="H146" i="3"/>
  <c r="G154" i="3"/>
  <c r="L263" i="3"/>
  <c r="L305" i="3"/>
  <c r="J184" i="21" s="1"/>
  <c r="G216" i="4"/>
  <c r="G261" i="3"/>
  <c r="N10" i="3"/>
  <c r="M232" i="3"/>
  <c r="F226" i="4"/>
  <c r="S226" i="4" s="1"/>
  <c r="N224" i="3"/>
  <c r="R224" i="3" s="1"/>
  <c r="L341" i="4"/>
  <c r="J151" i="20" s="1"/>
  <c r="K127" i="3"/>
  <c r="K147" i="3"/>
  <c r="N69" i="3"/>
  <c r="R69" i="3" s="1"/>
  <c r="N14" i="3"/>
  <c r="N231" i="3"/>
  <c r="R231" i="3" s="1"/>
  <c r="H320" i="4"/>
  <c r="F130" i="20" s="1"/>
  <c r="G88" i="4"/>
  <c r="H281" i="3"/>
  <c r="F160" i="21" s="1"/>
  <c r="F30" i="3"/>
  <c r="S30" i="3" s="1"/>
  <c r="F192" i="3"/>
  <c r="S192" i="3" s="1"/>
  <c r="H68" i="3"/>
  <c r="F64" i="21" s="1"/>
  <c r="K299" i="3"/>
  <c r="I178" i="21" s="1"/>
  <c r="F39" i="4"/>
  <c r="D35" i="20" s="1"/>
  <c r="H230" i="4"/>
  <c r="J191" i="3"/>
  <c r="G233" i="3"/>
  <c r="F217" i="3"/>
  <c r="S217" i="3" s="1"/>
  <c r="G54" i="3"/>
  <c r="E50" i="21" s="1"/>
  <c r="N262" i="3"/>
  <c r="R262" i="3" s="1"/>
  <c r="H92" i="3"/>
  <c r="L186" i="4"/>
  <c r="H47" i="3"/>
  <c r="F43" i="21" s="1"/>
  <c r="F176" i="3"/>
  <c r="S176" i="3" s="1"/>
  <c r="F284" i="3"/>
  <c r="D163" i="21" s="1"/>
  <c r="G87" i="3"/>
  <c r="J209" i="3"/>
  <c r="G344" i="3"/>
  <c r="I188" i="4"/>
  <c r="M335" i="3"/>
  <c r="L15" i="3"/>
  <c r="J11" i="21" s="1"/>
  <c r="M101" i="3"/>
  <c r="M127" i="3"/>
  <c r="I218" i="3"/>
  <c r="M68" i="4"/>
  <c r="M134" i="3"/>
  <c r="L15" i="4"/>
  <c r="J11" i="20" s="1"/>
  <c r="F178" i="4"/>
  <c r="S178" i="4" s="1"/>
  <c r="N322" i="3"/>
  <c r="R322" i="3" s="1"/>
  <c r="H183" i="3"/>
  <c r="K15" i="3"/>
  <c r="I11" i="21" s="1"/>
  <c r="L112" i="3"/>
  <c r="L262" i="3"/>
  <c r="L273" i="3"/>
  <c r="N287" i="3"/>
  <c r="L144" i="4"/>
  <c r="F323" i="4"/>
  <c r="L249" i="3"/>
  <c r="J65" i="3"/>
  <c r="H61" i="21" s="1"/>
  <c r="I23" i="4"/>
  <c r="N29" i="3"/>
  <c r="L302" i="3"/>
  <c r="J181" i="21" s="1"/>
  <c r="N221" i="3"/>
  <c r="R221" i="3" s="1"/>
  <c r="H62" i="4"/>
  <c r="F61" i="20" s="1"/>
  <c r="I168" i="3"/>
  <c r="F154" i="3"/>
  <c r="S154" i="3" s="1"/>
  <c r="G179" i="3"/>
  <c r="N326" i="4"/>
  <c r="F322" i="3"/>
  <c r="S322" i="3" s="1"/>
  <c r="N49" i="4"/>
  <c r="F15" i="3"/>
  <c r="K59" i="3"/>
  <c r="I55" i="21" s="1"/>
  <c r="N219" i="3"/>
  <c r="R219" i="3" s="1"/>
  <c r="H69" i="3"/>
  <c r="M261" i="3"/>
  <c r="G107" i="4"/>
  <c r="G37" i="4"/>
  <c r="E33" i="20" s="1"/>
  <c r="M66" i="3"/>
  <c r="K62" i="21" s="1"/>
  <c r="N54" i="3"/>
  <c r="F285" i="3"/>
  <c r="I327" i="3"/>
  <c r="H182" i="3"/>
  <c r="J54" i="4"/>
  <c r="H53" i="20" s="1"/>
  <c r="G332" i="4"/>
  <c r="E142" i="20" s="1"/>
  <c r="G110" i="3"/>
  <c r="H132" i="4"/>
  <c r="K60" i="3"/>
  <c r="H148" i="3"/>
  <c r="N191" i="3"/>
  <c r="R191" i="3" s="1"/>
  <c r="N327" i="3"/>
  <c r="R327" i="3" s="1"/>
  <c r="K65" i="4"/>
  <c r="I64" i="20" s="1"/>
  <c r="I255" i="3"/>
  <c r="K146" i="3"/>
  <c r="K429" i="4"/>
  <c r="M326" i="3"/>
  <c r="K300" i="3"/>
  <c r="I179" i="21" s="1"/>
  <c r="F101" i="3"/>
  <c r="S101" i="3" s="1"/>
  <c r="N36" i="4"/>
  <c r="K47" i="4"/>
  <c r="I46" i="20" s="1"/>
  <c r="F300" i="3"/>
  <c r="J341" i="3"/>
  <c r="G302" i="3"/>
  <c r="E181" i="21" s="1"/>
  <c r="J171" i="4"/>
  <c r="G137" i="3"/>
  <c r="H348" i="3"/>
  <c r="H60" i="3"/>
  <c r="F56" i="21" s="1"/>
  <c r="M166" i="4"/>
  <c r="H92" i="4"/>
  <c r="J326" i="4"/>
  <c r="H136" i="20" s="1"/>
  <c r="M348" i="3"/>
  <c r="J20" i="4"/>
  <c r="H16" i="20" s="1"/>
  <c r="N303" i="3"/>
  <c r="R303" i="3" s="1"/>
  <c r="N166" i="3"/>
  <c r="R166" i="3" s="1"/>
  <c r="F115" i="4"/>
  <c r="S115" i="4" s="1"/>
  <c r="I217" i="4"/>
  <c r="K294" i="3"/>
  <c r="I173" i="21" s="1"/>
  <c r="H232" i="4"/>
  <c r="G125" i="4"/>
  <c r="F294" i="3"/>
  <c r="F279" i="16"/>
  <c r="G294" i="3" s="1"/>
  <c r="E173" i="21" s="1"/>
  <c r="K88" i="4"/>
  <c r="K250" i="3"/>
  <c r="F76" i="3"/>
  <c r="I320" i="3"/>
  <c r="F260" i="3"/>
  <c r="S260" i="3" s="1"/>
  <c r="F54" i="3"/>
  <c r="H23" i="3"/>
  <c r="H27" i="4"/>
  <c r="F23" i="20" s="1"/>
  <c r="K141" i="3"/>
  <c r="L143" i="3"/>
  <c r="N29" i="4"/>
  <c r="H32" i="3"/>
  <c r="F28" i="21" s="1"/>
  <c r="K281" i="3"/>
  <c r="I160" i="21" s="1"/>
  <c r="I309" i="3"/>
  <c r="G188" i="21" s="1"/>
  <c r="K271" i="3"/>
  <c r="L51" i="3"/>
  <c r="J47" i="21" s="1"/>
  <c r="F140" i="4"/>
  <c r="S140" i="4" s="1"/>
  <c r="J168" i="4"/>
  <c r="I8" i="4"/>
  <c r="N182" i="4"/>
  <c r="R182" i="4" s="1"/>
  <c r="J153" i="4"/>
  <c r="H36" i="4"/>
  <c r="F32" i="20" s="1"/>
  <c r="I129" i="3"/>
  <c r="K232" i="3"/>
  <c r="J31" i="3"/>
  <c r="H27" i="21" s="1"/>
  <c r="H15" i="3"/>
  <c r="F11" i="21" s="1"/>
  <c r="N146" i="3"/>
  <c r="R146" i="3" s="1"/>
  <c r="K59" i="4"/>
  <c r="I58" i="20" s="1"/>
  <c r="G109" i="3"/>
  <c r="F78" i="3"/>
  <c r="H101" i="4"/>
  <c r="H176" i="4"/>
  <c r="N335" i="3"/>
  <c r="R335" i="3" s="1"/>
  <c r="G49" i="3"/>
  <c r="E45" i="21" s="1"/>
  <c r="J288" i="3"/>
  <c r="H167" i="21" s="1"/>
  <c r="H30" i="3"/>
  <c r="H300" i="3"/>
  <c r="F179" i="21" s="1"/>
  <c r="N15" i="4"/>
  <c r="I225" i="4"/>
  <c r="H322" i="3"/>
  <c r="J332" i="3"/>
  <c r="H164" i="4"/>
  <c r="M149" i="4"/>
  <c r="G339" i="3"/>
  <c r="M287" i="3"/>
  <c r="K166" i="21" s="1"/>
  <c r="G128" i="4"/>
  <c r="F59" i="3"/>
  <c r="K342" i="3"/>
  <c r="J23" i="3"/>
  <c r="M27" i="4"/>
  <c r="K23" i="20" s="1"/>
  <c r="I227" i="3"/>
  <c r="J51" i="4"/>
  <c r="H50" i="20" s="1"/>
  <c r="G272" i="3"/>
  <c r="M108" i="3"/>
  <c r="M327" i="3"/>
  <c r="N178" i="4"/>
  <c r="R178" i="4" s="1"/>
  <c r="I54" i="3"/>
  <c r="G50" i="21" s="1"/>
  <c r="K62" i="3"/>
  <c r="I58" i="21" s="1"/>
  <c r="M147" i="4"/>
  <c r="H203" i="4"/>
  <c r="K273" i="3"/>
  <c r="I326" i="3"/>
  <c r="L335" i="3"/>
  <c r="M264" i="3"/>
  <c r="F126" i="3"/>
  <c r="S126" i="3" s="1"/>
  <c r="J32" i="3"/>
  <c r="H28" i="21" s="1"/>
  <c r="G70" i="3"/>
  <c r="E66" i="21" s="1"/>
  <c r="I419" i="4"/>
  <c r="K8" i="3"/>
  <c r="I4" i="21" s="1"/>
  <c r="L30" i="4"/>
  <c r="J26" i="20" s="1"/>
  <c r="F153" i="3"/>
  <c r="S153" i="3" s="1"/>
  <c r="F195" i="4"/>
  <c r="S195" i="4" s="1"/>
  <c r="G92" i="3"/>
  <c r="J144" i="3"/>
  <c r="F296" i="3"/>
  <c r="N139" i="3"/>
  <c r="R139" i="3" s="1"/>
  <c r="H344" i="4"/>
  <c r="F154" i="20" s="1"/>
  <c r="I303" i="3"/>
  <c r="N66" i="3"/>
  <c r="F215" i="3"/>
  <c r="S215" i="3" s="1"/>
  <c r="I333" i="4"/>
  <c r="G143" i="20" s="1"/>
  <c r="J62" i="4"/>
  <c r="H61" i="20" s="1"/>
  <c r="N348" i="4"/>
  <c r="G246" i="3"/>
  <c r="M299" i="3"/>
  <c r="K178" i="21" s="1"/>
  <c r="K132" i="3"/>
  <c r="I207" i="4"/>
  <c r="L248" i="3"/>
  <c r="I210" i="4"/>
  <c r="F227" i="3"/>
  <c r="S227" i="3" s="1"/>
  <c r="F346" i="4"/>
  <c r="H303" i="3"/>
  <c r="K309" i="3"/>
  <c r="I188" i="21" s="1"/>
  <c r="F127" i="3"/>
  <c r="S127" i="3" s="1"/>
  <c r="K296" i="3"/>
  <c r="I175" i="21" s="1"/>
  <c r="M71" i="3"/>
  <c r="K67" i="21" s="1"/>
  <c r="L132" i="4"/>
  <c r="F309" i="3"/>
  <c r="K68" i="3"/>
  <c r="I64" i="21" s="1"/>
  <c r="I32" i="4"/>
  <c r="G28" i="20" s="1"/>
  <c r="J257" i="3"/>
  <c r="K66" i="4"/>
  <c r="I65" i="20" s="1"/>
  <c r="J65" i="4"/>
  <c r="H64" i="20" s="1"/>
  <c r="L140" i="3"/>
  <c r="H99" i="3"/>
  <c r="F27" i="4"/>
  <c r="F216" i="4"/>
  <c r="S216" i="4" s="1"/>
  <c r="H193" i="4"/>
  <c r="M300" i="3"/>
  <c r="K179" i="21" s="1"/>
  <c r="M225" i="3"/>
  <c r="F144" i="3"/>
  <c r="S144" i="3" s="1"/>
  <c r="K179" i="4"/>
  <c r="H187" i="3"/>
  <c r="I27" i="4"/>
  <c r="G23" i="20" s="1"/>
  <c r="I36" i="4"/>
  <c r="G32" i="20" s="1"/>
  <c r="K109" i="3"/>
  <c r="I98" i="3"/>
  <c r="K8" i="4"/>
  <c r="H265" i="3"/>
  <c r="J273" i="3"/>
  <c r="J231" i="4"/>
  <c r="I60" i="3"/>
  <c r="L296" i="3"/>
  <c r="J175" i="21" s="1"/>
  <c r="K332" i="3"/>
  <c r="L107" i="3"/>
  <c r="F244" i="3"/>
  <c r="S244" i="3" s="1"/>
  <c r="K30" i="4"/>
  <c r="I26" i="20" s="1"/>
  <c r="J108" i="3"/>
  <c r="F293" i="3"/>
  <c r="K190" i="3"/>
  <c r="K149" i="3"/>
  <c r="F165" i="4"/>
  <c r="S165" i="4" s="1"/>
  <c r="H351" i="3"/>
  <c r="K322" i="4"/>
  <c r="I132" i="20" s="1"/>
  <c r="I205" i="3"/>
  <c r="N27" i="3"/>
  <c r="M8" i="3"/>
  <c r="K4" i="21" s="1"/>
  <c r="K234" i="3"/>
  <c r="L139" i="3"/>
  <c r="L127" i="3"/>
  <c r="I132" i="3"/>
  <c r="L49" i="3"/>
  <c r="J45" i="21" s="1"/>
  <c r="K34" i="4"/>
  <c r="I30" i="20" s="1"/>
  <c r="I20" i="3"/>
  <c r="G16" i="21" s="1"/>
  <c r="F416" i="4"/>
  <c r="S416" i="4" s="1"/>
  <c r="F248" i="3"/>
  <c r="S248" i="3" s="1"/>
  <c r="F249" i="3"/>
  <c r="S249" i="3" s="1"/>
  <c r="K327" i="4"/>
  <c r="I137" i="20" s="1"/>
  <c r="G68" i="4"/>
  <c r="F51" i="4"/>
  <c r="H272" i="3"/>
  <c r="K108" i="3"/>
  <c r="K140" i="3"/>
  <c r="J226" i="4"/>
  <c r="L54" i="3"/>
  <c r="J50" i="21" s="1"/>
  <c r="N153" i="3"/>
  <c r="R153" i="3" s="1"/>
  <c r="I285" i="3"/>
  <c r="G164" i="21" s="1"/>
  <c r="I177" i="4"/>
  <c r="K26" i="3"/>
  <c r="J129" i="4"/>
  <c r="J234" i="3"/>
  <c r="F332" i="3"/>
  <c r="S332" i="3" s="1"/>
  <c r="N343" i="3"/>
  <c r="R343" i="3" s="1"/>
  <c r="F107" i="16"/>
  <c r="F112" i="3"/>
  <c r="S112" i="3" s="1"/>
  <c r="G344" i="4"/>
  <c r="E154" i="20" s="1"/>
  <c r="G168" i="3"/>
  <c r="F104" i="4"/>
  <c r="M273" i="3"/>
  <c r="M191" i="3"/>
  <c r="J287" i="3"/>
  <c r="H166" i="21" s="1"/>
  <c r="F232" i="3"/>
  <c r="S232" i="3" s="1"/>
  <c r="F186" i="3"/>
  <c r="S186" i="3" s="1"/>
  <c r="G186" i="3"/>
  <c r="J24" i="3"/>
  <c r="H20" i="21" s="1"/>
  <c r="N264" i="3"/>
  <c r="R264" i="3" s="1"/>
  <c r="I36" i="3"/>
  <c r="G32" i="21" s="1"/>
  <c r="H15" i="4"/>
  <c r="F11" i="20" s="1"/>
  <c r="F226" i="3"/>
  <c r="S226" i="3" s="1"/>
  <c r="H73" i="4"/>
  <c r="F72" i="20" s="1"/>
  <c r="H71" i="17"/>
  <c r="J75" i="3"/>
  <c r="H71" i="21" s="1"/>
  <c r="G166" i="3"/>
  <c r="L47" i="4"/>
  <c r="J46" i="20" s="1"/>
  <c r="I264" i="3"/>
  <c r="H20" i="3"/>
  <c r="F16" i="21" s="1"/>
  <c r="K164" i="3"/>
  <c r="N144" i="4"/>
  <c r="R144" i="4" s="1"/>
  <c r="F92" i="3"/>
  <c r="S92" i="3" s="1"/>
  <c r="N153" i="4"/>
  <c r="R153" i="4" s="1"/>
  <c r="H144" i="4"/>
  <c r="M27" i="3"/>
  <c r="K23" i="21" s="1"/>
  <c r="N273" i="3"/>
  <c r="R273" i="3" s="1"/>
  <c r="I15" i="3"/>
  <c r="G11" i="21" s="1"/>
  <c r="G312" i="3"/>
  <c r="E191" i="21" s="1"/>
  <c r="J146" i="3"/>
  <c r="F101" i="4"/>
  <c r="S101" i="4" s="1"/>
  <c r="G37" i="3"/>
  <c r="E33" i="21" s="1"/>
  <c r="K244" i="3"/>
  <c r="I231" i="3"/>
  <c r="F349" i="3"/>
  <c r="S349" i="3" s="1"/>
  <c r="I138" i="3"/>
  <c r="M297" i="3"/>
  <c r="K176" i="21" s="1"/>
  <c r="M144" i="4"/>
  <c r="M332" i="3"/>
  <c r="L326" i="3"/>
  <c r="H266" i="3"/>
  <c r="F338" i="3"/>
  <c r="S338" i="3" s="1"/>
  <c r="M210" i="3"/>
  <c r="H338" i="4"/>
  <c r="H341" i="4"/>
  <c r="F151" i="20" s="1"/>
  <c r="M288" i="3"/>
  <c r="K167" i="21" s="1"/>
  <c r="J12" i="4"/>
  <c r="H8" i="20" s="1"/>
  <c r="F339" i="4"/>
  <c r="H166" i="4"/>
  <c r="G76" i="3"/>
  <c r="E72" i="21" s="1"/>
  <c r="L186" i="3"/>
  <c r="N333" i="3"/>
  <c r="R333" i="3" s="1"/>
  <c r="H105" i="4"/>
  <c r="J299" i="3"/>
  <c r="H178" i="21" s="1"/>
  <c r="N62" i="3"/>
  <c r="F221" i="3"/>
  <c r="S221" i="3" s="1"/>
  <c r="K14" i="3"/>
  <c r="M15" i="3"/>
  <c r="K11" i="21" s="1"/>
  <c r="H192" i="3"/>
  <c r="G146" i="3"/>
  <c r="N244" i="3"/>
  <c r="R244" i="3" s="1"/>
  <c r="F218" i="3"/>
  <c r="S218" i="3" s="1"/>
  <c r="J127" i="3"/>
  <c r="J324" i="4"/>
  <c r="H134" i="20" s="1"/>
  <c r="N288" i="3"/>
  <c r="M171" i="3"/>
  <c r="M224" i="3"/>
  <c r="F151" i="3"/>
  <c r="S151" i="3" s="1"/>
  <c r="F144" i="16"/>
  <c r="K131" i="3"/>
  <c r="N327" i="4"/>
  <c r="F348" i="4"/>
  <c r="M260" i="3"/>
  <c r="J342" i="3"/>
  <c r="G171" i="3"/>
  <c r="F326" i="3"/>
  <c r="S326" i="3" s="1"/>
  <c r="G324" i="4"/>
  <c r="E134" i="20" s="1"/>
  <c r="L293" i="3"/>
  <c r="J172" i="21" s="1"/>
  <c r="F66" i="4"/>
  <c r="H322" i="4"/>
  <c r="F132" i="20" s="1"/>
  <c r="M335" i="4"/>
  <c r="M54" i="3"/>
  <c r="K50" i="21" s="1"/>
  <c r="L36" i="4"/>
  <c r="J32" i="20" s="1"/>
  <c r="N216" i="3"/>
  <c r="R216" i="3" s="1"/>
  <c r="M234" i="3"/>
  <c r="F229" i="4"/>
  <c r="S229" i="4" s="1"/>
  <c r="F32" i="4"/>
  <c r="N164" i="4"/>
  <c r="R164" i="4" s="1"/>
  <c r="L34" i="4"/>
  <c r="L320" i="3"/>
  <c r="H221" i="3"/>
  <c r="J192" i="4"/>
  <c r="F341" i="4"/>
  <c r="L217" i="3"/>
  <c r="N171" i="4"/>
  <c r="R171" i="4" s="1"/>
  <c r="F225" i="4"/>
  <c r="S225" i="4" s="1"/>
  <c r="J149" i="3"/>
  <c r="K63" i="3"/>
  <c r="I59" i="21" s="1"/>
  <c r="F401" i="4"/>
  <c r="S401" i="4" s="1"/>
  <c r="J427" i="4"/>
  <c r="H293" i="3"/>
  <c r="F172" i="21" s="1"/>
  <c r="H164" i="3"/>
  <c r="N271" i="3"/>
  <c r="R271" i="3" s="1"/>
  <c r="L59" i="4"/>
  <c r="J58" i="20" s="1"/>
  <c r="G271" i="3"/>
  <c r="H207" i="3"/>
  <c r="L281" i="3"/>
  <c r="J160" i="21" s="1"/>
  <c r="L332" i="4"/>
  <c r="J142" i="20" s="1"/>
  <c r="H344" i="3"/>
  <c r="H75" i="4"/>
  <c r="F74" i="20" s="1"/>
  <c r="H222" i="4"/>
  <c r="I400" i="4"/>
  <c r="F335" i="3"/>
  <c r="S335" i="3" s="1"/>
  <c r="F204" i="4"/>
  <c r="S204" i="4" s="1"/>
  <c r="G140" i="4"/>
  <c r="G138" i="4"/>
  <c r="I164" i="4"/>
  <c r="J63" i="3"/>
  <c r="H59" i="21" s="1"/>
  <c r="I426" i="4"/>
  <c r="F88" i="4"/>
  <c r="S88" i="4" s="1"/>
  <c r="G300" i="3"/>
  <c r="E179" i="21" s="1"/>
  <c r="H168" i="4"/>
  <c r="F70" i="4"/>
  <c r="G231" i="4"/>
  <c r="I344" i="4"/>
  <c r="G154" i="20" s="1"/>
  <c r="M149" i="3"/>
  <c r="H23" i="4"/>
  <c r="F338" i="4"/>
  <c r="L188" i="4"/>
  <c r="K70" i="3"/>
  <c r="I66" i="21" s="1"/>
  <c r="J419" i="4"/>
  <c r="K102" i="3"/>
  <c r="M140" i="3"/>
  <c r="F116" i="4"/>
  <c r="S116" i="4" s="1"/>
  <c r="H138" i="4"/>
  <c r="F182" i="3"/>
  <c r="F195" i="3"/>
  <c r="S195" i="3" s="1"/>
  <c r="I323" i="3"/>
  <c r="G116" i="4"/>
  <c r="F105" i="3"/>
  <c r="S105" i="3" s="1"/>
  <c r="M266" i="3"/>
  <c r="L185" i="4"/>
  <c r="N143" i="4"/>
  <c r="R143" i="4" s="1"/>
  <c r="M249" i="3"/>
  <c r="H70" i="3"/>
  <c r="F66" i="21" s="1"/>
  <c r="N272" i="3"/>
  <c r="R272" i="3" s="1"/>
  <c r="F186" i="4"/>
  <c r="S186" i="4" s="1"/>
  <c r="G183" i="3"/>
  <c r="H39" i="4"/>
  <c r="F35" i="20" s="1"/>
  <c r="J300" i="3"/>
  <c r="H179" i="21" s="1"/>
  <c r="M178" i="4"/>
  <c r="M302" i="3"/>
  <c r="K181" i="21" s="1"/>
  <c r="G144" i="3"/>
  <c r="N132" i="3"/>
  <c r="R132" i="3" s="1"/>
  <c r="F218" i="4"/>
  <c r="S218" i="4" s="1"/>
  <c r="K400" i="4"/>
  <c r="F139" i="3"/>
  <c r="S139" i="3" s="1"/>
  <c r="H404" i="4"/>
  <c r="H59" i="4"/>
  <c r="F58" i="20" s="1"/>
  <c r="F311" i="3"/>
  <c r="N68" i="3"/>
  <c r="M242" i="3"/>
  <c r="L164" i="3"/>
  <c r="K413" i="4"/>
  <c r="G69" i="4"/>
  <c r="E68" i="20" s="1"/>
  <c r="G322" i="4"/>
  <c r="E132" i="20" s="1"/>
  <c r="G221" i="3"/>
  <c r="G349" i="3"/>
  <c r="J215" i="3"/>
  <c r="I226" i="4"/>
  <c r="M23" i="4"/>
  <c r="H186" i="4"/>
  <c r="M271" i="3"/>
  <c r="L147" i="4"/>
  <c r="J272" i="3"/>
  <c r="M10" i="3"/>
  <c r="K6" i="21" s="1"/>
  <c r="L149" i="3"/>
  <c r="I182" i="4"/>
  <c r="K188" i="4"/>
  <c r="H127" i="4"/>
  <c r="J30" i="4"/>
  <c r="H26" i="20" s="1"/>
  <c r="L23" i="4"/>
  <c r="G350" i="3"/>
  <c r="H339" i="4"/>
  <c r="F149" i="20" s="1"/>
  <c r="H424" i="4"/>
  <c r="H406" i="17"/>
  <c r="K336" i="3"/>
  <c r="G427" i="4"/>
  <c r="H327" i="4"/>
  <c r="F137" i="20" s="1"/>
  <c r="J404" i="4"/>
  <c r="J90" i="3"/>
  <c r="H104" i="4"/>
  <c r="K285" i="3"/>
  <c r="I164" i="21" s="1"/>
  <c r="J420" i="4"/>
  <c r="F217" i="4"/>
  <c r="S217" i="4" s="1"/>
  <c r="K254" i="3"/>
  <c r="M71" i="4"/>
  <c r="K70" i="20" s="1"/>
  <c r="M188" i="3"/>
  <c r="M70" i="4"/>
  <c r="K69" i="20" s="1"/>
  <c r="H323" i="4"/>
  <c r="F133" i="20" s="1"/>
  <c r="J341" i="4"/>
  <c r="H151" i="20" s="1"/>
  <c r="I168" i="4"/>
  <c r="H224" i="4"/>
  <c r="K270" i="3"/>
  <c r="M86" i="3"/>
  <c r="I335" i="4"/>
  <c r="M153" i="4"/>
  <c r="M32" i="3"/>
  <c r="K28" i="21" s="1"/>
  <c r="J343" i="3"/>
  <c r="F39" i="3"/>
  <c r="F54" i="4"/>
  <c r="L110" i="3"/>
  <c r="K139" i="3"/>
  <c r="K260" i="3"/>
  <c r="K10" i="20"/>
  <c r="I29" i="4"/>
  <c r="G25" i="20" s="1"/>
  <c r="F413" i="4"/>
  <c r="S413" i="4" s="1"/>
  <c r="J138" i="3"/>
  <c r="I166" i="4"/>
  <c r="I417" i="4"/>
  <c r="K302" i="3"/>
  <c r="I181" i="21" s="1"/>
  <c r="H151" i="4"/>
  <c r="H145" i="17"/>
  <c r="H108" i="17"/>
  <c r="H112" i="4"/>
  <c r="F257" i="3"/>
  <c r="S257" i="3" s="1"/>
  <c r="K257" i="3"/>
  <c r="H299" i="3"/>
  <c r="F178" i="21" s="1"/>
  <c r="I187" i="3"/>
  <c r="F335" i="4"/>
  <c r="L147" i="3"/>
  <c r="H422" i="4"/>
  <c r="I12" i="4"/>
  <c r="G8" i="20" s="1"/>
  <c r="J49" i="3"/>
  <c r="H45" i="21" s="1"/>
  <c r="F36" i="4"/>
  <c r="L146" i="4"/>
  <c r="G256" i="3"/>
  <c r="J205" i="3"/>
  <c r="F350" i="4"/>
  <c r="F188" i="3"/>
  <c r="S188" i="3" s="1"/>
  <c r="F272" i="3"/>
  <c r="S272" i="3" s="1"/>
  <c r="F194" i="4"/>
  <c r="S194" i="4" s="1"/>
  <c r="G245" i="3"/>
  <c r="G150" i="4"/>
  <c r="M137" i="3"/>
  <c r="G182" i="4"/>
  <c r="F49" i="3"/>
  <c r="I70" i="3"/>
  <c r="G66" i="21" s="1"/>
  <c r="K93" i="4"/>
  <c r="G204" i="3"/>
  <c r="F332" i="4"/>
  <c r="G203" i="4"/>
  <c r="I69" i="4"/>
  <c r="G68" i="20" s="1"/>
  <c r="H71" i="4"/>
  <c r="F70" i="20" s="1"/>
  <c r="G227" i="3"/>
  <c r="L297" i="3"/>
  <c r="J176" i="21" s="1"/>
  <c r="F322" i="4"/>
  <c r="F114" i="3"/>
  <c r="S114" i="3" s="1"/>
  <c r="G234" i="3"/>
  <c r="H429" i="4"/>
  <c r="N54" i="4"/>
  <c r="F49" i="4"/>
  <c r="N338" i="3"/>
  <c r="R338" i="3" s="1"/>
  <c r="G405" i="4"/>
  <c r="H27" i="3"/>
  <c r="F23" i="21" s="1"/>
  <c r="F333" i="4"/>
  <c r="K70" i="4"/>
  <c r="I69" i="20" s="1"/>
  <c r="F37" i="4"/>
  <c r="G15" i="4"/>
  <c r="E11" i="20" s="1"/>
  <c r="M47" i="4"/>
  <c r="K46" i="20" s="1"/>
  <c r="L348" i="4"/>
  <c r="J158" i="20" s="1"/>
  <c r="F30" i="4"/>
  <c r="K149" i="4"/>
  <c r="G177" i="4"/>
  <c r="J69" i="4"/>
  <c r="H68" i="20" s="1"/>
  <c r="H177" i="4"/>
  <c r="G410" i="4"/>
  <c r="K132" i="4"/>
  <c r="N71" i="3"/>
  <c r="G47" i="3"/>
  <c r="E43" i="21" s="1"/>
  <c r="I402" i="4"/>
  <c r="H93" i="4"/>
  <c r="H398" i="4"/>
  <c r="G321" i="3"/>
  <c r="F215" i="4"/>
  <c r="S215" i="4" s="1"/>
  <c r="M186" i="4"/>
  <c r="I86" i="4"/>
  <c r="G132" i="4"/>
  <c r="L287" i="3"/>
  <c r="J166" i="21" s="1"/>
  <c r="F73" i="4"/>
  <c r="K320" i="3"/>
  <c r="M49" i="4"/>
  <c r="K48" i="20" s="1"/>
  <c r="N294" i="3"/>
  <c r="J98" i="4"/>
  <c r="I178" i="4"/>
  <c r="F221" i="4"/>
  <c r="S221" i="4" s="1"/>
  <c r="G137" i="4"/>
  <c r="M34" i="4"/>
  <c r="K30" i="20" s="1"/>
  <c r="G105" i="3"/>
  <c r="G333" i="4"/>
  <c r="E143" i="20" s="1"/>
  <c r="F125" i="4"/>
  <c r="S125" i="4" s="1"/>
  <c r="H88" i="4"/>
  <c r="N127" i="4"/>
  <c r="R127" i="4" s="1"/>
  <c r="G411" i="4"/>
  <c r="M179" i="4"/>
  <c r="G86" i="4"/>
  <c r="I125" i="4"/>
  <c r="M333" i="3"/>
  <c r="K420" i="4"/>
  <c r="K341" i="4"/>
  <c r="I151" i="20" s="1"/>
  <c r="J71" i="4"/>
  <c r="H70" i="20" s="1"/>
  <c r="M164" i="4"/>
  <c r="F10" i="20"/>
  <c r="G283" i="3"/>
  <c r="E162" i="21" s="1"/>
  <c r="G31" i="4"/>
  <c r="E27" i="20" s="1"/>
  <c r="I144" i="4"/>
  <c r="I93" i="3"/>
  <c r="I248" i="3"/>
  <c r="F400" i="4"/>
  <c r="S400" i="4" s="1"/>
  <c r="H54" i="4"/>
  <c r="F53" i="20" s="1"/>
  <c r="L339" i="4"/>
  <c r="J149" i="20" s="1"/>
  <c r="J93" i="4"/>
  <c r="H182" i="4"/>
  <c r="G338" i="3"/>
  <c r="G338" i="4"/>
  <c r="M176" i="4"/>
  <c r="G285" i="3"/>
  <c r="E164" i="21" s="1"/>
  <c r="G422" i="4"/>
  <c r="J88" i="4"/>
  <c r="N147" i="4"/>
  <c r="R147" i="4" s="1"/>
  <c r="J326" i="3"/>
  <c r="N71" i="4"/>
  <c r="M30" i="4"/>
  <c r="K26" i="20" s="1"/>
  <c r="I332" i="4"/>
  <c r="G142" i="20" s="1"/>
  <c r="M166" i="3"/>
  <c r="N338" i="4"/>
  <c r="J322" i="3"/>
  <c r="H129" i="4"/>
  <c r="I305" i="3"/>
  <c r="G184" i="21" s="1"/>
  <c r="N75" i="4"/>
  <c r="N27" i="4"/>
  <c r="M182" i="3"/>
  <c r="K405" i="4"/>
  <c r="I31" i="3"/>
  <c r="G27" i="21" s="1"/>
  <c r="L131" i="3"/>
  <c r="K36" i="4"/>
  <c r="I32" i="20" s="1"/>
  <c r="M59" i="4"/>
  <c r="K58" i="20" s="1"/>
  <c r="G126" i="3"/>
  <c r="G90" i="3"/>
  <c r="J398" i="4"/>
  <c r="G262" i="3"/>
  <c r="I344" i="3"/>
  <c r="L29" i="4"/>
  <c r="J25" i="20" s="1"/>
  <c r="G143" i="3"/>
  <c r="L177" i="3"/>
  <c r="H231" i="4"/>
  <c r="G342" i="3"/>
  <c r="F227" i="4"/>
  <c r="S227" i="4" s="1"/>
  <c r="M54" i="4"/>
  <c r="K53" i="20" s="1"/>
  <c r="N8" i="4"/>
  <c r="I183" i="4"/>
  <c r="F75" i="4"/>
  <c r="L54" i="4"/>
  <c r="J53" i="20" s="1"/>
  <c r="G429" i="4"/>
  <c r="I327" i="4"/>
  <c r="G137" i="20" s="1"/>
  <c r="J147" i="4"/>
  <c r="G110" i="4"/>
  <c r="G73" i="4"/>
  <c r="E72" i="20" s="1"/>
  <c r="I62" i="4"/>
  <c r="G61" i="20" s="1"/>
  <c r="F424" i="4"/>
  <c r="S424" i="4" s="1"/>
  <c r="M63" i="3"/>
  <c r="K59" i="21" s="1"/>
  <c r="J59" i="3"/>
  <c r="H55" i="21" s="1"/>
  <c r="J27" i="4"/>
  <c r="H23" i="20" s="1"/>
  <c r="M349" i="3"/>
  <c r="H419" i="4"/>
  <c r="F321" i="4"/>
  <c r="K171" i="4"/>
  <c r="I71" i="4"/>
  <c r="G70" i="20" s="1"/>
  <c r="N229" i="3"/>
  <c r="R229" i="3" s="1"/>
  <c r="I20" i="4"/>
  <c r="G16" i="20" s="1"/>
  <c r="F87" i="4"/>
  <c r="S87" i="4" s="1"/>
  <c r="M182" i="4"/>
  <c r="N62" i="4"/>
  <c r="I398" i="4"/>
  <c r="H341" i="3"/>
  <c r="H234" i="3"/>
  <c r="M342" i="4"/>
  <c r="K152" i="20" s="1"/>
  <c r="J114" i="3"/>
  <c r="J146" i="4"/>
  <c r="K410" i="4"/>
  <c r="H179" i="4"/>
  <c r="K320" i="4"/>
  <c r="I130" i="20" s="1"/>
  <c r="G224" i="4"/>
  <c r="F256" i="3"/>
  <c r="S256" i="3" s="1"/>
  <c r="J320" i="4"/>
  <c r="H130" i="20" s="1"/>
  <c r="I342" i="4"/>
  <c r="G152" i="20" s="1"/>
  <c r="K105" i="4"/>
  <c r="J265" i="3"/>
  <c r="N92" i="3"/>
  <c r="R92" i="3" s="1"/>
  <c r="J110" i="3"/>
  <c r="F90" i="3"/>
  <c r="S90" i="3" s="1"/>
  <c r="H195" i="3"/>
  <c r="N349" i="3"/>
  <c r="R349" i="3" s="1"/>
  <c r="F205" i="3"/>
  <c r="S205" i="3" s="1"/>
  <c r="H426" i="4"/>
  <c r="F233" i="4"/>
  <c r="S233" i="4" s="1"/>
  <c r="K207" i="3"/>
  <c r="L224" i="3"/>
  <c r="N24" i="4"/>
  <c r="F164" i="3"/>
  <c r="S164" i="3" s="1"/>
  <c r="I128" i="4"/>
  <c r="K112" i="4"/>
  <c r="I422" i="4"/>
  <c r="N140" i="3"/>
  <c r="R140" i="3" s="1"/>
  <c r="L68" i="4"/>
  <c r="I146" i="3"/>
  <c r="F176" i="4"/>
  <c r="S176" i="4" s="1"/>
  <c r="L109" i="3"/>
  <c r="G15" i="3"/>
  <c r="E11" i="21" s="1"/>
  <c r="I287" i="3"/>
  <c r="G166" i="21" s="1"/>
  <c r="F47" i="3"/>
  <c r="F398" i="4"/>
  <c r="S398" i="4" s="1"/>
  <c r="H333" i="4"/>
  <c r="F143" i="20" s="1"/>
  <c r="G151" i="4"/>
  <c r="J339" i="4"/>
  <c r="H149" i="20" s="1"/>
  <c r="G101" i="4"/>
  <c r="H227" i="4"/>
  <c r="J179" i="4"/>
  <c r="G32" i="4"/>
  <c r="E28" i="20" s="1"/>
  <c r="J127" i="4"/>
  <c r="F20" i="4"/>
  <c r="H30" i="4"/>
  <c r="F26" i="20" s="1"/>
  <c r="K71" i="3"/>
  <c r="I67" i="21" s="1"/>
  <c r="G62" i="3"/>
  <c r="E58" i="21" s="1"/>
  <c r="K283" i="3"/>
  <c r="I162" i="21" s="1"/>
  <c r="H70" i="4"/>
  <c r="F69" i="20" s="1"/>
  <c r="N66" i="4"/>
  <c r="L341" i="3"/>
  <c r="M26" i="4"/>
  <c r="F183" i="4"/>
  <c r="S183" i="4" s="1"/>
  <c r="G222" i="4"/>
  <c r="I429" i="4"/>
  <c r="G428" i="4"/>
  <c r="H320" i="3"/>
  <c r="G10" i="20"/>
  <c r="F12" i="4"/>
  <c r="G233" i="4"/>
  <c r="L179" i="4"/>
  <c r="K140" i="4"/>
  <c r="G210" i="4"/>
  <c r="H405" i="4"/>
  <c r="J327" i="4"/>
  <c r="H137" i="20" s="1"/>
  <c r="H324" i="4"/>
  <c r="F134" i="20" s="1"/>
  <c r="G29" i="4"/>
  <c r="E25" i="20" s="1"/>
  <c r="K153" i="4"/>
  <c r="K105" i="3"/>
  <c r="I147" i="4"/>
  <c r="I185" i="4"/>
  <c r="G323" i="4"/>
  <c r="E133" i="20" s="1"/>
  <c r="K348" i="4"/>
  <c r="I158" i="20" s="1"/>
  <c r="I137" i="4"/>
  <c r="L168" i="4"/>
  <c r="K73" i="4"/>
  <c r="I72" i="20" s="1"/>
  <c r="J30" i="3"/>
  <c r="N232" i="3"/>
  <c r="R232" i="3" s="1"/>
  <c r="L210" i="3"/>
  <c r="G217" i="4"/>
  <c r="L66" i="4"/>
  <c r="J65" i="20" s="1"/>
  <c r="J102" i="3"/>
  <c r="H402" i="4"/>
  <c r="J88" i="3"/>
  <c r="L32" i="3"/>
  <c r="J28" i="21" s="1"/>
  <c r="L349" i="3"/>
  <c r="H51" i="4"/>
  <c r="F50" i="20" s="1"/>
  <c r="H339" i="3"/>
  <c r="H110" i="4"/>
  <c r="G126" i="4"/>
  <c r="F146" i="3"/>
  <c r="S146" i="3" s="1"/>
  <c r="G105" i="4"/>
  <c r="G12" i="4"/>
  <c r="E8" i="20" s="1"/>
  <c r="G168" i="4"/>
  <c r="G420" i="4"/>
  <c r="F188" i="4"/>
  <c r="S188" i="4" s="1"/>
  <c r="K29" i="4"/>
  <c r="I25" i="20" s="1"/>
  <c r="K404" i="4"/>
  <c r="L12" i="4"/>
  <c r="J8" i="20" s="1"/>
  <c r="L244" i="3"/>
  <c r="K248" i="3"/>
  <c r="J188" i="4"/>
  <c r="L178" i="4"/>
  <c r="H335" i="4"/>
  <c r="F47" i="4"/>
  <c r="I320" i="4"/>
  <c r="G130" i="20" s="1"/>
  <c r="G335" i="4"/>
  <c r="F93" i="4"/>
  <c r="S93" i="4" s="1"/>
  <c r="G87" i="4"/>
  <c r="G339" i="4"/>
  <c r="E149" i="20" s="1"/>
  <c r="N68" i="4"/>
  <c r="G349" i="4"/>
  <c r="E159" i="20" s="1"/>
  <c r="L326" i="4"/>
  <c r="J136" i="20" s="1"/>
  <c r="I104" i="4"/>
  <c r="F168" i="4"/>
  <c r="S168" i="4" s="1"/>
  <c r="G71" i="4"/>
  <c r="E70" i="20" s="1"/>
  <c r="K335" i="3"/>
  <c r="L192" i="4"/>
  <c r="H171" i="4"/>
  <c r="I215" i="4"/>
  <c r="H207" i="4"/>
  <c r="H114" i="4"/>
  <c r="I405" i="4"/>
  <c r="K192" i="4"/>
  <c r="I348" i="4"/>
  <c r="G158" i="20" s="1"/>
  <c r="I227" i="4"/>
  <c r="N185" i="4"/>
  <c r="R185" i="4" s="1"/>
  <c r="F62" i="4"/>
  <c r="M26" i="3"/>
  <c r="L86" i="3"/>
  <c r="G75" i="4"/>
  <c r="E74" i="20" s="1"/>
  <c r="F402" i="4"/>
  <c r="S402" i="4" s="1"/>
  <c r="N342" i="3"/>
  <c r="R342" i="3" s="1"/>
  <c r="L182" i="3"/>
  <c r="G59" i="4"/>
  <c r="E58" i="20" s="1"/>
  <c r="I146" i="4"/>
  <c r="G348" i="4"/>
  <c r="E158" i="20" s="1"/>
  <c r="N186" i="4"/>
  <c r="R186" i="4" s="1"/>
  <c r="F105" i="4"/>
  <c r="S105" i="4" s="1"/>
  <c r="L53" i="3"/>
  <c r="J49" i="21" s="1"/>
  <c r="K71" i="4"/>
  <c r="I70" i="20" s="1"/>
  <c r="F420" i="4"/>
  <c r="S420" i="4" s="1"/>
  <c r="K326" i="3"/>
  <c r="H108" i="4"/>
  <c r="K151" i="3"/>
  <c r="L127" i="4"/>
  <c r="F410" i="4"/>
  <c r="S410" i="4" s="1"/>
  <c r="G288" i="3"/>
  <c r="E167" i="21" s="1"/>
  <c r="N99" i="3"/>
  <c r="R99" i="3" s="1"/>
  <c r="H150" i="4"/>
  <c r="J416" i="4"/>
  <c r="N322" i="4"/>
  <c r="N26" i="3"/>
  <c r="J405" i="4"/>
  <c r="N30" i="4"/>
  <c r="J110" i="4"/>
  <c r="L183" i="3"/>
  <c r="G413" i="4"/>
  <c r="G321" i="4"/>
  <c r="E131" i="20" s="1"/>
  <c r="M75" i="4"/>
  <c r="K74" i="20" s="1"/>
  <c r="F27" i="3"/>
  <c r="M326" i="4"/>
  <c r="K136" i="20" s="1"/>
  <c r="M188" i="4"/>
  <c r="F427" i="4"/>
  <c r="S427" i="4" s="1"/>
  <c r="I65" i="4"/>
  <c r="G64" i="20" s="1"/>
  <c r="F144" i="4"/>
  <c r="S144" i="4" s="1"/>
  <c r="F342" i="4"/>
  <c r="M47" i="3"/>
  <c r="K43" i="21" s="1"/>
  <c r="H205" i="4"/>
  <c r="I24" i="3"/>
  <c r="G20" i="21" s="1"/>
  <c r="I338" i="4"/>
  <c r="F8" i="4"/>
  <c r="H346" i="4"/>
  <c r="F156" i="20" s="1"/>
  <c r="H332" i="17"/>
  <c r="J348" i="4"/>
  <c r="H158" i="20" s="1"/>
  <c r="F107" i="4"/>
  <c r="S107" i="4" s="1"/>
  <c r="M322" i="4"/>
  <c r="K132" i="20" s="1"/>
  <c r="G117" i="4"/>
  <c r="I300" i="3"/>
  <c r="G179" i="21" s="1"/>
  <c r="F405" i="4"/>
  <c r="S405" i="4" s="1"/>
  <c r="I293" i="3"/>
  <c r="G172" i="21" s="1"/>
  <c r="H218" i="4"/>
  <c r="G218" i="4"/>
  <c r="M132" i="4"/>
  <c r="G112" i="4"/>
  <c r="K342" i="4"/>
  <c r="I152" i="20" s="1"/>
  <c r="F150" i="4"/>
  <c r="S150" i="4" s="1"/>
  <c r="H156" i="4"/>
  <c r="H68" i="4"/>
  <c r="H413" i="4"/>
  <c r="H37" i="4"/>
  <c r="F33" i="20" s="1"/>
  <c r="M32" i="4"/>
  <c r="K28" i="20" s="1"/>
  <c r="I66" i="4"/>
  <c r="G65" i="20" s="1"/>
  <c r="K338" i="4"/>
  <c r="H351" i="4"/>
  <c r="F161" i="20" s="1"/>
  <c r="F344" i="4"/>
  <c r="J92" i="4"/>
  <c r="G320" i="4"/>
  <c r="E130" i="20" s="1"/>
  <c r="H140" i="4"/>
  <c r="H127" i="3"/>
  <c r="F222" i="4"/>
  <c r="S222" i="4" s="1"/>
  <c r="F312" i="3"/>
  <c r="L31" i="4"/>
  <c r="J27" i="20" s="1"/>
  <c r="I302" i="3"/>
  <c r="G181" i="21" s="1"/>
  <c r="G327" i="4"/>
  <c r="E137" i="20" s="1"/>
  <c r="M143" i="4"/>
  <c r="H349" i="4"/>
  <c r="F159" i="20" s="1"/>
  <c r="M348" i="4"/>
  <c r="K158" i="20" s="1"/>
  <c r="I75" i="4"/>
  <c r="G74" i="20" s="1"/>
  <c r="K151" i="4"/>
  <c r="F143" i="4"/>
  <c r="S143" i="4" s="1"/>
  <c r="J183" i="4"/>
  <c r="N146" i="4"/>
  <c r="R146" i="4" s="1"/>
  <c r="H137" i="4"/>
  <c r="I222" i="4"/>
  <c r="I51" i="4"/>
  <c r="G50" i="20" s="1"/>
  <c r="I171" i="4"/>
  <c r="K185" i="4"/>
  <c r="J114" i="4"/>
  <c r="L164" i="4"/>
  <c r="H178" i="4"/>
  <c r="I323" i="4"/>
  <c r="G133" i="20" s="1"/>
  <c r="J59" i="4"/>
  <c r="H58" i="20" s="1"/>
  <c r="H427" i="4"/>
  <c r="F138" i="4"/>
  <c r="S138" i="4" s="1"/>
  <c r="H417" i="4"/>
  <c r="G155" i="4"/>
  <c r="M341" i="4"/>
  <c r="K151" i="20" s="1"/>
  <c r="J26" i="4"/>
  <c r="G229" i="4"/>
  <c r="L178" i="3"/>
  <c r="L344" i="4"/>
  <c r="J154" i="20" s="1"/>
  <c r="H98" i="4"/>
  <c r="F69" i="4"/>
  <c r="M146" i="4"/>
  <c r="G232" i="4"/>
  <c r="I49" i="4"/>
  <c r="G48" i="20" s="1"/>
  <c r="G417" i="4"/>
  <c r="K168" i="4"/>
  <c r="G76" i="4"/>
  <c r="E75" i="20" s="1"/>
  <c r="L338" i="4"/>
  <c r="J164" i="4"/>
  <c r="J176" i="4"/>
  <c r="F262" i="3"/>
  <c r="S262" i="3" s="1"/>
  <c r="G108" i="4"/>
  <c r="G424" i="4"/>
  <c r="J338" i="4"/>
  <c r="K324" i="4"/>
  <c r="I134" i="20" s="1"/>
  <c r="K332" i="4"/>
  <c r="I142" i="20" s="1"/>
  <c r="F417" i="4"/>
  <c r="S417" i="4" s="1"/>
  <c r="I115" i="4"/>
  <c r="G426" i="4"/>
  <c r="G416" i="4"/>
  <c r="L24" i="4"/>
  <c r="J20" i="20" s="1"/>
  <c r="N179" i="4"/>
  <c r="R179" i="4" s="1"/>
  <c r="J104" i="4"/>
  <c r="G401" i="4"/>
  <c r="N148" i="3"/>
  <c r="R148" i="3" s="1"/>
  <c r="F34" i="4"/>
  <c r="H20" i="4"/>
  <c r="F16" i="20" s="1"/>
  <c r="L49" i="4"/>
  <c r="J48" i="20" s="1"/>
  <c r="K190" i="4"/>
  <c r="F343" i="3"/>
  <c r="S343" i="3" s="1"/>
  <c r="J336" i="3"/>
  <c r="H188" i="4"/>
  <c r="H270" i="3"/>
  <c r="J10" i="20"/>
  <c r="H76" i="4"/>
  <c r="F75" i="20" s="1"/>
  <c r="G419" i="4"/>
  <c r="H333" i="3"/>
  <c r="K419" i="4"/>
  <c r="H420" i="4"/>
  <c r="I324" i="4"/>
  <c r="G134" i="20" s="1"/>
  <c r="I150" i="4"/>
  <c r="H86" i="4"/>
  <c r="F38" i="4"/>
  <c r="K426" i="4"/>
  <c r="I132" i="4"/>
  <c r="L327" i="4"/>
  <c r="J137" i="20" s="1"/>
  <c r="J344" i="3"/>
  <c r="K339" i="4"/>
  <c r="I149" i="20" s="1"/>
  <c r="K344" i="4"/>
  <c r="I154" i="20" s="1"/>
  <c r="M344" i="4"/>
  <c r="K154" i="20" s="1"/>
  <c r="F429" i="4"/>
  <c r="S429" i="4" s="1"/>
  <c r="N69" i="4"/>
  <c r="L69" i="4"/>
  <c r="J68" i="20" s="1"/>
  <c r="I411" i="4"/>
  <c r="F351" i="3"/>
  <c r="S351" i="3" s="1"/>
  <c r="M338" i="4"/>
  <c r="J125" i="4"/>
  <c r="F185" i="4"/>
  <c r="S185" i="4" s="1"/>
  <c r="I224" i="4"/>
  <c r="F404" i="4"/>
  <c r="S404" i="4" s="1"/>
  <c r="M8" i="4"/>
  <c r="M41" i="4" s="1"/>
  <c r="H49" i="4"/>
  <c r="F48" i="20" s="1"/>
  <c r="F59" i="4"/>
  <c r="J68" i="4"/>
  <c r="J429" i="4"/>
  <c r="H195" i="4"/>
  <c r="F171" i="4"/>
  <c r="S171" i="4" s="1"/>
  <c r="F146" i="4"/>
  <c r="S146" i="4" s="1"/>
  <c r="L32" i="4"/>
  <c r="J28" i="20" s="1"/>
  <c r="F411" i="4"/>
  <c r="S411" i="4" s="1"/>
  <c r="F399" i="4"/>
  <c r="S399" i="4" s="1"/>
  <c r="I416" i="4"/>
  <c r="G207" i="4"/>
  <c r="I21" i="4"/>
  <c r="G17" i="20" s="1"/>
  <c r="M339" i="4"/>
  <c r="K149" i="20" s="1"/>
  <c r="F190" i="4"/>
  <c r="S190" i="4" s="1"/>
  <c r="F99" i="4"/>
  <c r="S99" i="4" s="1"/>
  <c r="H192" i="4"/>
  <c r="L125" i="4"/>
  <c r="F422" i="4"/>
  <c r="S422" i="4" s="1"/>
  <c r="I322" i="4"/>
  <c r="G132" i="20" s="1"/>
  <c r="K137" i="4"/>
  <c r="M125" i="4"/>
  <c r="F351" i="4"/>
  <c r="F147" i="4"/>
  <c r="S147" i="4" s="1"/>
  <c r="F320" i="4"/>
  <c r="F164" i="4"/>
  <c r="S164" i="4" s="1"/>
  <c r="K183" i="4"/>
  <c r="G73" i="3"/>
  <c r="E69" i="21" s="1"/>
  <c r="I34" i="4"/>
  <c r="G30" i="20" s="1"/>
  <c r="G151" i="3"/>
  <c r="G144" i="16"/>
  <c r="G60" i="3"/>
  <c r="E56" i="21" s="1"/>
  <c r="S8" i="3"/>
  <c r="I108" i="17"/>
  <c r="J112" i="4" s="1"/>
  <c r="I112" i="4"/>
  <c r="I424" i="4"/>
  <c r="I406" i="17"/>
  <c r="J424" i="4" s="1"/>
  <c r="I151" i="4"/>
  <c r="I145" i="17"/>
  <c r="J151" i="4" s="1"/>
  <c r="G329" i="16"/>
  <c r="G346" i="3"/>
  <c r="H297" i="3"/>
  <c r="F176" i="21" s="1"/>
  <c r="I296" i="4"/>
  <c r="I311" i="4"/>
  <c r="I304" i="4"/>
  <c r="I301" i="4"/>
  <c r="I294" i="4"/>
  <c r="I297" i="4"/>
  <c r="I302" i="4"/>
  <c r="I303" i="4"/>
  <c r="L380" i="4"/>
  <c r="L365" i="4"/>
  <c r="L374" i="4"/>
  <c r="L359" i="4"/>
  <c r="L390" i="4"/>
  <c r="L363" i="4"/>
  <c r="J266" i="4"/>
  <c r="J257" i="4"/>
  <c r="J270" i="4"/>
  <c r="J265" i="4"/>
  <c r="J264" i="4"/>
  <c r="J244" i="4"/>
  <c r="J249" i="4"/>
  <c r="J256" i="4"/>
  <c r="J246" i="4"/>
  <c r="J263" i="4"/>
  <c r="J254" i="4"/>
  <c r="L384" i="4"/>
  <c r="L371" i="4"/>
  <c r="L383" i="4"/>
  <c r="J261" i="4"/>
  <c r="J260" i="4"/>
  <c r="J269" i="4"/>
  <c r="J255" i="4"/>
  <c r="J242" i="4"/>
  <c r="I281" i="4"/>
  <c r="I309" i="4"/>
  <c r="I293" i="4"/>
  <c r="I285" i="4"/>
  <c r="I305" i="4"/>
  <c r="I287" i="4"/>
  <c r="I300" i="4"/>
  <c r="I295" i="4"/>
  <c r="I299" i="4"/>
  <c r="I288" i="4"/>
  <c r="I283" i="4"/>
  <c r="L388" i="4"/>
  <c r="L381" i="4"/>
  <c r="L361" i="4"/>
  <c r="L378" i="4"/>
  <c r="L387" i="4"/>
  <c r="L382" i="4"/>
  <c r="L366" i="4"/>
  <c r="L377" i="4"/>
  <c r="I385" i="4"/>
  <c r="I369" i="17"/>
  <c r="J385" i="4" s="1"/>
  <c r="I268" i="17"/>
  <c r="J268" i="17" s="1"/>
  <c r="J231" i="17"/>
  <c r="L342" i="17"/>
  <c r="I41" i="4" l="1"/>
  <c r="J41" i="4"/>
  <c r="L41" i="4"/>
  <c r="H41" i="4"/>
  <c r="N41" i="4"/>
  <c r="K41" i="4"/>
  <c r="G41" i="4"/>
  <c r="K56" i="21"/>
  <c r="K75" i="21" s="1"/>
  <c r="K76" i="21" s="1"/>
  <c r="I56" i="21"/>
  <c r="H56" i="21"/>
  <c r="J56" i="21"/>
  <c r="H67" i="20"/>
  <c r="K4" i="20"/>
  <c r="K148" i="20"/>
  <c r="H148" i="20"/>
  <c r="J148" i="20"/>
  <c r="H22" i="20"/>
  <c r="I148" i="20"/>
  <c r="F67" i="20"/>
  <c r="F78" i="20" s="1"/>
  <c r="F80" i="20" s="1"/>
  <c r="G148" i="20"/>
  <c r="K22" i="21"/>
  <c r="E145" i="20"/>
  <c r="F145" i="20"/>
  <c r="K22" i="20"/>
  <c r="J67" i="20"/>
  <c r="L4" i="20"/>
  <c r="E148" i="20"/>
  <c r="G145" i="20"/>
  <c r="J19" i="20"/>
  <c r="K19" i="20"/>
  <c r="F19" i="20"/>
  <c r="K145" i="20"/>
  <c r="K162" i="20" s="1"/>
  <c r="K164" i="20" s="1"/>
  <c r="F148" i="20"/>
  <c r="I22" i="21"/>
  <c r="G56" i="21"/>
  <c r="I4" i="20"/>
  <c r="H19" i="21"/>
  <c r="G4" i="20"/>
  <c r="F19" i="21"/>
  <c r="G19" i="20"/>
  <c r="K67" i="20"/>
  <c r="I19" i="21"/>
  <c r="I22" i="20"/>
  <c r="F22" i="21"/>
  <c r="G67" i="20"/>
  <c r="J22" i="21"/>
  <c r="G22" i="20"/>
  <c r="E22" i="20"/>
  <c r="I67" i="20"/>
  <c r="H22" i="21"/>
  <c r="E4" i="20"/>
  <c r="G22" i="21"/>
  <c r="H145" i="20"/>
  <c r="F22" i="20"/>
  <c r="I145" i="20"/>
  <c r="I19" i="20"/>
  <c r="J19" i="21"/>
  <c r="H19" i="20"/>
  <c r="H4" i="20"/>
  <c r="J145" i="20"/>
  <c r="J162" i="20" s="1"/>
  <c r="J164" i="20" s="1"/>
  <c r="K19" i="21"/>
  <c r="E19" i="20"/>
  <c r="J22" i="20"/>
  <c r="E19" i="21"/>
  <c r="J4" i="20"/>
  <c r="G19" i="21"/>
  <c r="D22" i="21"/>
  <c r="F4" i="20"/>
  <c r="E22" i="21"/>
  <c r="K10" i="21"/>
  <c r="E10" i="21"/>
  <c r="J10" i="21"/>
  <c r="I10" i="21"/>
  <c r="F10" i="21"/>
  <c r="H10" i="21"/>
  <c r="G10" i="21"/>
  <c r="E67" i="20"/>
  <c r="S143" i="3"/>
  <c r="D61" i="21"/>
  <c r="J186" i="21"/>
  <c r="J30" i="20"/>
  <c r="S182" i="3"/>
  <c r="D148" i="20"/>
  <c r="S312" i="3"/>
  <c r="D191" i="21"/>
  <c r="S39" i="3"/>
  <c r="D35" i="21"/>
  <c r="S71" i="3"/>
  <c r="D67" i="21"/>
  <c r="R31" i="3"/>
  <c r="L27" i="21"/>
  <c r="S310" i="3"/>
  <c r="D189" i="21"/>
  <c r="S68" i="3"/>
  <c r="D64" i="21"/>
  <c r="R75" i="3"/>
  <c r="L71" i="21"/>
  <c r="R8" i="3"/>
  <c r="L4" i="21"/>
  <c r="R49" i="3"/>
  <c r="L45" i="21"/>
  <c r="S49" i="3"/>
  <c r="D45" i="21"/>
  <c r="S293" i="3"/>
  <c r="D172" i="21"/>
  <c r="R29" i="3"/>
  <c r="L25" i="21"/>
  <c r="R297" i="3"/>
  <c r="L176" i="21"/>
  <c r="S66" i="3"/>
  <c r="D62" i="21"/>
  <c r="S10" i="3"/>
  <c r="D6" i="21"/>
  <c r="R24" i="3"/>
  <c r="L20" i="21"/>
  <c r="R36" i="3"/>
  <c r="L32" i="21"/>
  <c r="S283" i="3"/>
  <c r="D162" i="21"/>
  <c r="S73" i="3"/>
  <c r="D69" i="21"/>
  <c r="S32" i="3"/>
  <c r="D28" i="21"/>
  <c r="R63" i="3"/>
  <c r="L59" i="21"/>
  <c r="R283" i="3"/>
  <c r="L162" i="21"/>
  <c r="R281" i="3"/>
  <c r="L160" i="21"/>
  <c r="S21" i="3"/>
  <c r="D17" i="21"/>
  <c r="R300" i="3"/>
  <c r="L179" i="21"/>
  <c r="S38" i="3"/>
  <c r="D34" i="21"/>
  <c r="S304" i="3"/>
  <c r="D183" i="21"/>
  <c r="S60" i="3"/>
  <c r="D56" i="21"/>
  <c r="R27" i="3"/>
  <c r="L23" i="21"/>
  <c r="S285" i="3"/>
  <c r="D164" i="21"/>
  <c r="S302" i="3"/>
  <c r="D181" i="21"/>
  <c r="S27" i="3"/>
  <c r="D23" i="21"/>
  <c r="R68" i="3"/>
  <c r="L64" i="21"/>
  <c r="R288" i="3"/>
  <c r="L167" i="21"/>
  <c r="R66" i="3"/>
  <c r="L62" i="21"/>
  <c r="S59" i="3"/>
  <c r="D55" i="21"/>
  <c r="S76" i="3"/>
  <c r="D72" i="21"/>
  <c r="S294" i="3"/>
  <c r="D173" i="21"/>
  <c r="R54" i="3"/>
  <c r="L50" i="21"/>
  <c r="S15" i="3"/>
  <c r="D11" i="21"/>
  <c r="R287" i="3"/>
  <c r="L166" i="21"/>
  <c r="R10" i="3"/>
  <c r="L6" i="21"/>
  <c r="S20" i="3"/>
  <c r="D16" i="21"/>
  <c r="R305" i="3"/>
  <c r="L184" i="21"/>
  <c r="S31" i="3"/>
  <c r="D27" i="21"/>
  <c r="S70" i="3"/>
  <c r="D66" i="21"/>
  <c r="S288" i="3"/>
  <c r="D167" i="21"/>
  <c r="S281" i="3"/>
  <c r="D160" i="21"/>
  <c r="S36" i="3"/>
  <c r="D32" i="21"/>
  <c r="R309" i="3"/>
  <c r="L188" i="21"/>
  <c r="S47" i="3"/>
  <c r="D43" i="21"/>
  <c r="S300" i="3"/>
  <c r="D179" i="21"/>
  <c r="S51" i="3"/>
  <c r="D47" i="21"/>
  <c r="S37" i="3"/>
  <c r="D33" i="21"/>
  <c r="S307" i="3"/>
  <c r="D186" i="21"/>
  <c r="R71" i="3"/>
  <c r="L67" i="21"/>
  <c r="S311" i="3"/>
  <c r="D190" i="21"/>
  <c r="S309" i="3"/>
  <c r="D188" i="21"/>
  <c r="S78" i="3"/>
  <c r="D74" i="21"/>
  <c r="S54" i="3"/>
  <c r="D50" i="21"/>
  <c r="R70" i="3"/>
  <c r="L66" i="21"/>
  <c r="S77" i="3"/>
  <c r="D73" i="21"/>
  <c r="S12" i="3"/>
  <c r="D8" i="21"/>
  <c r="S305" i="3"/>
  <c r="D184" i="21"/>
  <c r="R15" i="3"/>
  <c r="L11" i="21"/>
  <c r="R302" i="3"/>
  <c r="L181" i="21"/>
  <c r="S29" i="3"/>
  <c r="D25" i="21"/>
  <c r="R32" i="3"/>
  <c r="L28" i="21"/>
  <c r="S287" i="3"/>
  <c r="D166" i="21"/>
  <c r="S75" i="3"/>
  <c r="D71" i="21"/>
  <c r="R304" i="3"/>
  <c r="L183" i="21"/>
  <c r="S320" i="4"/>
  <c r="D130" i="20"/>
  <c r="S34" i="4"/>
  <c r="D30" i="20"/>
  <c r="S342" i="4"/>
  <c r="D152" i="20"/>
  <c r="R30" i="4"/>
  <c r="L26" i="20"/>
  <c r="S12" i="4"/>
  <c r="D8" i="20"/>
  <c r="S75" i="4"/>
  <c r="D74" i="20"/>
  <c r="S73" i="4"/>
  <c r="D72" i="20"/>
  <c r="K78" i="20"/>
  <c r="K80" i="20" s="1"/>
  <c r="S333" i="4"/>
  <c r="D143" i="20"/>
  <c r="S49" i="4"/>
  <c r="D48" i="20"/>
  <c r="S332" i="4"/>
  <c r="D142" i="20"/>
  <c r="S350" i="4"/>
  <c r="D160" i="20"/>
  <c r="S36" i="4"/>
  <c r="D32" i="20"/>
  <c r="S54" i="4"/>
  <c r="D53" i="20"/>
  <c r="S70" i="4"/>
  <c r="D69" i="20"/>
  <c r="S32" i="4"/>
  <c r="D28" i="20"/>
  <c r="S66" i="4"/>
  <c r="D65" i="20"/>
  <c r="R327" i="4"/>
  <c r="L137" i="20"/>
  <c r="R70" i="4"/>
  <c r="L69" i="20"/>
  <c r="S324" i="4"/>
  <c r="D134" i="20"/>
  <c r="S76" i="4"/>
  <c r="D75" i="20"/>
  <c r="S69" i="4"/>
  <c r="D68" i="20"/>
  <c r="R66" i="4"/>
  <c r="L65" i="20"/>
  <c r="R24" i="4"/>
  <c r="L20" i="20"/>
  <c r="R27" i="4"/>
  <c r="L23" i="20"/>
  <c r="R54" i="4"/>
  <c r="L53" i="20"/>
  <c r="S322" i="4"/>
  <c r="D132" i="20"/>
  <c r="R341" i="4"/>
  <c r="L151" i="20"/>
  <c r="R14" i="4"/>
  <c r="L10" i="20"/>
  <c r="R339" i="4"/>
  <c r="L149" i="20"/>
  <c r="R31" i="4"/>
  <c r="L27" i="20"/>
  <c r="S31" i="4"/>
  <c r="D27" i="20"/>
  <c r="S351" i="4"/>
  <c r="D161" i="20"/>
  <c r="R69" i="4"/>
  <c r="L68" i="20"/>
  <c r="R75" i="4"/>
  <c r="L74" i="20"/>
  <c r="R71" i="4"/>
  <c r="L70" i="20"/>
  <c r="S30" i="4"/>
  <c r="D26" i="20"/>
  <c r="S37" i="4"/>
  <c r="D33" i="20"/>
  <c r="S341" i="4"/>
  <c r="D151" i="20"/>
  <c r="S346" i="4"/>
  <c r="D156" i="20"/>
  <c r="R348" i="4"/>
  <c r="L158" i="20"/>
  <c r="R29" i="4"/>
  <c r="L25" i="20"/>
  <c r="I78" i="20"/>
  <c r="I80" i="20" s="1"/>
  <c r="S68" i="4"/>
  <c r="D67" i="20"/>
  <c r="R32" i="4"/>
  <c r="L28" i="20"/>
  <c r="S327" i="4"/>
  <c r="D137" i="20"/>
  <c r="S10" i="4"/>
  <c r="D6" i="20"/>
  <c r="S29" i="4"/>
  <c r="D25" i="20"/>
  <c r="R344" i="4"/>
  <c r="L154" i="20"/>
  <c r="S21" i="4"/>
  <c r="D17" i="20"/>
  <c r="S59" i="4"/>
  <c r="D58" i="20"/>
  <c r="S38" i="4"/>
  <c r="D34" i="20"/>
  <c r="S344" i="4"/>
  <c r="D154" i="20"/>
  <c r="R322" i="4"/>
  <c r="L132" i="20"/>
  <c r="S20" i="4"/>
  <c r="D16" i="20"/>
  <c r="S14" i="4"/>
  <c r="D10" i="20"/>
  <c r="S348" i="4"/>
  <c r="D158" i="20"/>
  <c r="S339" i="4"/>
  <c r="D149" i="20"/>
  <c r="S51" i="4"/>
  <c r="D50" i="20"/>
  <c r="S27" i="4"/>
  <c r="D23" i="20"/>
  <c r="R15" i="4"/>
  <c r="L11" i="20"/>
  <c r="R36" i="4"/>
  <c r="L32" i="20"/>
  <c r="R49" i="4"/>
  <c r="L48" i="20"/>
  <c r="S15" i="4"/>
  <c r="D11" i="20"/>
  <c r="S349" i="4"/>
  <c r="D159" i="20"/>
  <c r="S71" i="4"/>
  <c r="D70" i="20"/>
  <c r="R342" i="4"/>
  <c r="L152" i="20"/>
  <c r="R294" i="3"/>
  <c r="L173" i="21"/>
  <c r="I192" i="21"/>
  <c r="R307" i="3"/>
  <c r="L186" i="21"/>
  <c r="S296" i="3"/>
  <c r="D175" i="21"/>
  <c r="S299" i="3"/>
  <c r="D178" i="21"/>
  <c r="R296" i="3"/>
  <c r="L175" i="21"/>
  <c r="R299" i="3"/>
  <c r="L178" i="21"/>
  <c r="J36" i="21"/>
  <c r="S282" i="3"/>
  <c r="D161" i="21"/>
  <c r="K192" i="21"/>
  <c r="R326" i="4"/>
  <c r="L136" i="20"/>
  <c r="S14" i="3"/>
  <c r="D10" i="21"/>
  <c r="S326" i="4"/>
  <c r="D136" i="20"/>
  <c r="R14" i="3"/>
  <c r="L10" i="21"/>
  <c r="R53" i="3"/>
  <c r="L49" i="21"/>
  <c r="S53" i="3"/>
  <c r="D49" i="21"/>
  <c r="I75" i="21"/>
  <c r="I76" i="21" s="1"/>
  <c r="J75" i="21"/>
  <c r="J76" i="21" s="1"/>
  <c r="R26" i="3"/>
  <c r="L22" i="21"/>
  <c r="S321" i="4"/>
  <c r="D131" i="20"/>
  <c r="R338" i="4"/>
  <c r="L148" i="20"/>
  <c r="S335" i="4"/>
  <c r="D145" i="20"/>
  <c r="R62" i="3"/>
  <c r="L58" i="21"/>
  <c r="S323" i="4"/>
  <c r="D133" i="20"/>
  <c r="R335" i="4"/>
  <c r="L145" i="20"/>
  <c r="S62" i="3"/>
  <c r="D58" i="21"/>
  <c r="S48" i="3"/>
  <c r="D44" i="21"/>
  <c r="R65" i="3"/>
  <c r="L61" i="21"/>
  <c r="S23" i="3"/>
  <c r="D19" i="21"/>
  <c r="R23" i="3"/>
  <c r="L19" i="21"/>
  <c r="R60" i="3"/>
  <c r="L56" i="21"/>
  <c r="S9" i="3"/>
  <c r="D5" i="21"/>
  <c r="R34" i="4"/>
  <c r="L30" i="20"/>
  <c r="S9" i="4"/>
  <c r="D5" i="20"/>
  <c r="S26" i="4"/>
  <c r="D22" i="20"/>
  <c r="S47" i="4"/>
  <c r="D46" i="20"/>
  <c r="R68" i="4"/>
  <c r="L67" i="20"/>
  <c r="J78" i="20"/>
  <c r="J80" i="20" s="1"/>
  <c r="R26" i="4"/>
  <c r="L22" i="20"/>
  <c r="S65" i="4"/>
  <c r="D64" i="20"/>
  <c r="R23" i="4"/>
  <c r="L19" i="20"/>
  <c r="S8" i="4"/>
  <c r="D4" i="20"/>
  <c r="S62" i="4"/>
  <c r="D61" i="20"/>
  <c r="R62" i="4"/>
  <c r="L61" i="20"/>
  <c r="S23" i="4"/>
  <c r="D19" i="20"/>
  <c r="S323" i="3"/>
  <c r="S284" i="3"/>
  <c r="S245" i="3"/>
  <c r="S209" i="3"/>
  <c r="S131" i="3"/>
  <c r="S104" i="4"/>
  <c r="S230" i="4"/>
  <c r="S26" i="3"/>
  <c r="S65" i="3"/>
  <c r="S390" i="4"/>
  <c r="S155" i="4"/>
  <c r="S338" i="4"/>
  <c r="S182" i="4"/>
  <c r="S269" i="4"/>
  <c r="F216" i="3"/>
  <c r="F297" i="3"/>
  <c r="D176" i="21" s="1"/>
  <c r="S86" i="3"/>
  <c r="S77" i="4"/>
  <c r="S39" i="4"/>
  <c r="G219" i="4"/>
  <c r="M196" i="4"/>
  <c r="L118" i="3"/>
  <c r="M40" i="3"/>
  <c r="K352" i="3"/>
  <c r="K196" i="3"/>
  <c r="K40" i="3"/>
  <c r="J40" i="4"/>
  <c r="K235" i="4"/>
  <c r="H313" i="4"/>
  <c r="M352" i="4"/>
  <c r="M157" i="4"/>
  <c r="L196" i="4"/>
  <c r="I118" i="4"/>
  <c r="J118" i="4"/>
  <c r="K196" i="4"/>
  <c r="L79" i="4"/>
  <c r="K118" i="4"/>
  <c r="G79" i="4"/>
  <c r="K40" i="4"/>
  <c r="M118" i="4"/>
  <c r="M430" i="4"/>
  <c r="L235" i="4"/>
  <c r="K391" i="4"/>
  <c r="J391" i="4"/>
  <c r="J430" i="4"/>
  <c r="N235" i="4"/>
  <c r="L157" i="4"/>
  <c r="M40" i="4"/>
  <c r="I391" i="4"/>
  <c r="J157" i="4"/>
  <c r="I430" i="4"/>
  <c r="I40" i="4"/>
  <c r="F235" i="4"/>
  <c r="F313" i="4"/>
  <c r="M313" i="3"/>
  <c r="M196" i="3"/>
  <c r="L196" i="3"/>
  <c r="I274" i="3"/>
  <c r="L40" i="3"/>
  <c r="L274" i="3"/>
  <c r="K274" i="3"/>
  <c r="N40" i="3"/>
  <c r="M274" i="3"/>
  <c r="K118" i="3"/>
  <c r="L352" i="3"/>
  <c r="L157" i="3"/>
  <c r="M352" i="3"/>
  <c r="L313" i="3"/>
  <c r="N157" i="3"/>
  <c r="N313" i="3"/>
  <c r="N352" i="3"/>
  <c r="M118" i="3"/>
  <c r="N274" i="3"/>
  <c r="M79" i="3"/>
  <c r="K313" i="3"/>
  <c r="M235" i="3"/>
  <c r="K79" i="3"/>
  <c r="M157" i="3"/>
  <c r="K235" i="3"/>
  <c r="M79" i="4"/>
  <c r="N196" i="4"/>
  <c r="K157" i="3"/>
  <c r="L352" i="4"/>
  <c r="K430" i="4"/>
  <c r="K352" i="4"/>
  <c r="H79" i="4"/>
  <c r="J274" i="3"/>
  <c r="L235" i="3"/>
  <c r="L79" i="3"/>
  <c r="L430" i="4"/>
  <c r="L118" i="4"/>
  <c r="M235" i="4"/>
  <c r="K79" i="4"/>
  <c r="K157" i="4"/>
  <c r="L40" i="4"/>
  <c r="G313" i="4"/>
  <c r="R205" i="3"/>
  <c r="N235" i="3"/>
  <c r="F79" i="4"/>
  <c r="G112" i="3"/>
  <c r="G107" i="16"/>
  <c r="I157" i="4"/>
  <c r="N79" i="4"/>
  <c r="I346" i="4"/>
  <c r="I332" i="17"/>
  <c r="J346" i="4" s="1"/>
  <c r="G190" i="3"/>
  <c r="G181" i="16"/>
  <c r="I190" i="4"/>
  <c r="I196" i="4" s="1"/>
  <c r="I182" i="17"/>
  <c r="J190" i="4" s="1"/>
  <c r="J196" i="4" s="1"/>
  <c r="N196" i="3"/>
  <c r="R164" i="3"/>
  <c r="N118" i="3"/>
  <c r="R86" i="3"/>
  <c r="N157" i="4"/>
  <c r="R125" i="4"/>
  <c r="N118" i="4"/>
  <c r="R86" i="4"/>
  <c r="F414" i="4"/>
  <c r="N40" i="4"/>
  <c r="R8" i="4"/>
  <c r="I71" i="17"/>
  <c r="J73" i="4" s="1"/>
  <c r="I73" i="4"/>
  <c r="F99" i="3"/>
  <c r="S99" i="3" s="1"/>
  <c r="G99" i="3"/>
  <c r="G33" i="16"/>
  <c r="G34" i="3"/>
  <c r="N352" i="4"/>
  <c r="R320" i="4"/>
  <c r="G177" i="3"/>
  <c r="F177" i="3"/>
  <c r="I229" i="4"/>
  <c r="I220" i="17"/>
  <c r="J229" i="4" s="1"/>
  <c r="J235" i="4" s="1"/>
  <c r="G219" i="16"/>
  <c r="G229" i="3"/>
  <c r="N79" i="3"/>
  <c r="R47" i="3"/>
  <c r="G292" i="16"/>
  <c r="G307" i="3"/>
  <c r="S216" i="3"/>
  <c r="F375" i="4"/>
  <c r="F102" i="3"/>
  <c r="F258" i="4"/>
  <c r="F258" i="3"/>
  <c r="F102" i="4"/>
  <c r="H144" i="16"/>
  <c r="H151" i="3"/>
  <c r="F24" i="3"/>
  <c r="D20" i="21" s="1"/>
  <c r="F24" i="4"/>
  <c r="F336" i="3"/>
  <c r="F219" i="3"/>
  <c r="S219" i="3" s="1"/>
  <c r="H329" i="16"/>
  <c r="H346" i="3"/>
  <c r="F180" i="4"/>
  <c r="F180" i="3"/>
  <c r="F141" i="3"/>
  <c r="H70" i="16"/>
  <c r="H73" i="3"/>
  <c r="L391" i="4"/>
  <c r="S219" i="4"/>
  <c r="K302" i="4"/>
  <c r="K283" i="4"/>
  <c r="J295" i="4"/>
  <c r="J303" i="4"/>
  <c r="K297" i="4"/>
  <c r="K296" i="4"/>
  <c r="K303" i="4"/>
  <c r="K311" i="4"/>
  <c r="K294" i="4"/>
  <c r="K293" i="4"/>
  <c r="K300" i="4"/>
  <c r="K285" i="4"/>
  <c r="K295" i="4"/>
  <c r="K281" i="4"/>
  <c r="K264" i="4"/>
  <c r="K244" i="4"/>
  <c r="K242" i="4"/>
  <c r="K265" i="4"/>
  <c r="K269" i="4"/>
  <c r="K263" i="4"/>
  <c r="K266" i="4"/>
  <c r="K256" i="4"/>
  <c r="K261" i="4"/>
  <c r="J297" i="4"/>
  <c r="J304" i="4"/>
  <c r="J287" i="4"/>
  <c r="J293" i="4"/>
  <c r="J294" i="4"/>
  <c r="J300" i="4"/>
  <c r="M380" i="4"/>
  <c r="M365" i="4"/>
  <c r="M374" i="4"/>
  <c r="M387" i="4"/>
  <c r="M388" i="4"/>
  <c r="M371" i="4"/>
  <c r="M359" i="4"/>
  <c r="M377" i="4"/>
  <c r="M378" i="4"/>
  <c r="K312" i="4"/>
  <c r="K305" i="4"/>
  <c r="K287" i="4"/>
  <c r="K288" i="4"/>
  <c r="K301" i="4"/>
  <c r="K304" i="4"/>
  <c r="K299" i="4"/>
  <c r="M366" i="4"/>
  <c r="M382" i="4"/>
  <c r="M383" i="4"/>
  <c r="M384" i="4"/>
  <c r="M390" i="4"/>
  <c r="M361" i="4"/>
  <c r="M363" i="4"/>
  <c r="M381" i="4"/>
  <c r="J288" i="4"/>
  <c r="J285" i="4"/>
  <c r="J301" i="4"/>
  <c r="J305" i="4"/>
  <c r="J302" i="4"/>
  <c r="J311" i="4"/>
  <c r="J299" i="4"/>
  <c r="J283" i="4"/>
  <c r="J312" i="4"/>
  <c r="J281" i="4"/>
  <c r="J296" i="4"/>
  <c r="K257" i="4"/>
  <c r="K255" i="4"/>
  <c r="K270" i="4"/>
  <c r="K246" i="4"/>
  <c r="K249" i="4"/>
  <c r="K260" i="4"/>
  <c r="K254" i="4"/>
  <c r="K231" i="17"/>
  <c r="M342" i="17"/>
  <c r="K268" i="17"/>
  <c r="I36" i="20" l="1"/>
  <c r="K36" i="20"/>
  <c r="K38" i="20" s="1"/>
  <c r="Q41" i="4"/>
  <c r="G36" i="20"/>
  <c r="G37" i="20" s="1"/>
  <c r="I162" i="20"/>
  <c r="I164" i="20" s="1"/>
  <c r="H36" i="20"/>
  <c r="H38" i="20" s="1"/>
  <c r="E78" i="20"/>
  <c r="E80" i="20" s="1"/>
  <c r="I37" i="20"/>
  <c r="I38" i="20"/>
  <c r="K37" i="20"/>
  <c r="I36" i="21"/>
  <c r="K36" i="21"/>
  <c r="J192" i="21"/>
  <c r="L162" i="20"/>
  <c r="L164" i="20" s="1"/>
  <c r="J163" i="20"/>
  <c r="J166" i="20"/>
  <c r="K163" i="20"/>
  <c r="K166" i="20"/>
  <c r="J81" i="20"/>
  <c r="J82" i="20" s="1"/>
  <c r="J79" i="20"/>
  <c r="I81" i="20"/>
  <c r="I82" i="20" s="1"/>
  <c r="I79" i="20"/>
  <c r="K81" i="20"/>
  <c r="K82" i="20" s="1"/>
  <c r="K79" i="20"/>
  <c r="J36" i="20"/>
  <c r="F81" i="20"/>
  <c r="F82" i="20" s="1"/>
  <c r="F79" i="20"/>
  <c r="L36" i="20"/>
  <c r="G313" i="3"/>
  <c r="E186" i="21"/>
  <c r="E30" i="21"/>
  <c r="F69" i="21"/>
  <c r="D36" i="21"/>
  <c r="L36" i="21"/>
  <c r="D20" i="20"/>
  <c r="I352" i="4"/>
  <c r="G156" i="20"/>
  <c r="G162" i="20" s="1"/>
  <c r="G164" i="20" s="1"/>
  <c r="G72" i="20"/>
  <c r="G78" i="20" s="1"/>
  <c r="G80" i="20" s="1"/>
  <c r="I235" i="4"/>
  <c r="J79" i="4"/>
  <c r="H72" i="20"/>
  <c r="H78" i="20" s="1"/>
  <c r="H80" i="20" s="1"/>
  <c r="J352" i="4"/>
  <c r="H156" i="20"/>
  <c r="H162" i="20" s="1"/>
  <c r="H164" i="20" s="1"/>
  <c r="D192" i="21"/>
  <c r="L192" i="21"/>
  <c r="L75" i="21"/>
  <c r="L76" i="21" s="1"/>
  <c r="L78" i="20"/>
  <c r="L80" i="20" s="1"/>
  <c r="D78" i="20"/>
  <c r="D80" i="20" s="1"/>
  <c r="S297" i="3"/>
  <c r="F313" i="3"/>
  <c r="J276" i="3"/>
  <c r="G276" i="3"/>
  <c r="K276" i="3"/>
  <c r="N276" i="3"/>
  <c r="I276" i="3"/>
  <c r="M276" i="3"/>
  <c r="S275" i="3"/>
  <c r="O276" i="3"/>
  <c r="Q275" i="3"/>
  <c r="R275" i="3"/>
  <c r="L276" i="3"/>
  <c r="H276" i="3"/>
  <c r="S177" i="3"/>
  <c r="H219" i="4"/>
  <c r="H235" i="4" s="1"/>
  <c r="F118" i="3"/>
  <c r="K81" i="4"/>
  <c r="L81" i="4"/>
  <c r="H81" i="4"/>
  <c r="N81" i="4"/>
  <c r="J81" i="4"/>
  <c r="G81" i="4"/>
  <c r="Q80" i="4"/>
  <c r="R80" i="4"/>
  <c r="S80" i="4"/>
  <c r="O81" i="4"/>
  <c r="I81" i="4"/>
  <c r="M81" i="4"/>
  <c r="I79" i="4"/>
  <c r="I237" i="4"/>
  <c r="G237" i="4"/>
  <c r="R236" i="4"/>
  <c r="Q236" i="4"/>
  <c r="O237" i="4"/>
  <c r="S236" i="4"/>
  <c r="N237" i="4"/>
  <c r="M237" i="4"/>
  <c r="K237" i="4"/>
  <c r="H237" i="4"/>
  <c r="J237" i="4"/>
  <c r="L237" i="4"/>
  <c r="S414" i="4"/>
  <c r="G235" i="4"/>
  <c r="F430" i="4"/>
  <c r="F235" i="3"/>
  <c r="F63" i="3"/>
  <c r="D59" i="21" s="1"/>
  <c r="D75" i="21" s="1"/>
  <c r="D76" i="21" s="1"/>
  <c r="G414" i="4"/>
  <c r="H414" i="4"/>
  <c r="H430" i="4" s="1"/>
  <c r="F141" i="4"/>
  <c r="H107" i="16"/>
  <c r="H112" i="3"/>
  <c r="H307" i="3"/>
  <c r="H292" i="16"/>
  <c r="H219" i="16"/>
  <c r="H229" i="3"/>
  <c r="H33" i="16"/>
  <c r="H34" i="3"/>
  <c r="H190" i="3"/>
  <c r="H181" i="16"/>
  <c r="S141" i="3"/>
  <c r="F157" i="3"/>
  <c r="S336" i="3"/>
  <c r="F352" i="3"/>
  <c r="S24" i="3"/>
  <c r="F40" i="3"/>
  <c r="S180" i="3"/>
  <c r="F196" i="3"/>
  <c r="S258" i="3"/>
  <c r="F274" i="3"/>
  <c r="S102" i="3"/>
  <c r="I329" i="16"/>
  <c r="J346" i="3" s="1"/>
  <c r="J352" i="3" s="1"/>
  <c r="I346" i="3"/>
  <c r="F274" i="4"/>
  <c r="S258" i="4"/>
  <c r="G180" i="4"/>
  <c r="H180" i="4"/>
  <c r="H196" i="4" s="1"/>
  <c r="G258" i="4"/>
  <c r="H258" i="4"/>
  <c r="H274" i="4" s="1"/>
  <c r="H375" i="4"/>
  <c r="H391" i="4" s="1"/>
  <c r="G375" i="4"/>
  <c r="F196" i="4"/>
  <c r="S180" i="4"/>
  <c r="G24" i="3"/>
  <c r="H24" i="3"/>
  <c r="H180" i="3"/>
  <c r="G180" i="3"/>
  <c r="G196" i="3" s="1"/>
  <c r="G219" i="3"/>
  <c r="G235" i="3" s="1"/>
  <c r="H219" i="3"/>
  <c r="F40" i="4"/>
  <c r="S24" i="4"/>
  <c r="H102" i="4"/>
  <c r="H118" i="4" s="1"/>
  <c r="G102" i="4"/>
  <c r="H258" i="3"/>
  <c r="H274" i="3" s="1"/>
  <c r="G258" i="3"/>
  <c r="G274" i="3" s="1"/>
  <c r="G102" i="3"/>
  <c r="G118" i="3" s="1"/>
  <c r="H102" i="3"/>
  <c r="G141" i="3"/>
  <c r="G157" i="3" s="1"/>
  <c r="H141" i="3"/>
  <c r="H157" i="3" s="1"/>
  <c r="G336" i="3"/>
  <c r="G352" i="3" s="1"/>
  <c r="H336" i="3"/>
  <c r="H352" i="3" s="1"/>
  <c r="F391" i="4"/>
  <c r="S375" i="4"/>
  <c r="I70" i="16"/>
  <c r="J73" i="3" s="1"/>
  <c r="I73" i="3"/>
  <c r="H24" i="4"/>
  <c r="G24" i="4"/>
  <c r="E20" i="20" s="1"/>
  <c r="I144" i="16"/>
  <c r="J151" i="3" s="1"/>
  <c r="J157" i="3" s="1"/>
  <c r="I151" i="3"/>
  <c r="F118" i="4"/>
  <c r="S102" i="4"/>
  <c r="J313" i="4"/>
  <c r="K313" i="4"/>
  <c r="M391" i="4"/>
  <c r="N378" i="4"/>
  <c r="R378" i="4" s="1"/>
  <c r="N365" i="4"/>
  <c r="R365" i="4" s="1"/>
  <c r="L293" i="4"/>
  <c r="L294" i="4"/>
  <c r="L304" i="4"/>
  <c r="L305" i="4"/>
  <c r="L300" i="4"/>
  <c r="L297" i="4"/>
  <c r="L285" i="4"/>
  <c r="L311" i="4"/>
  <c r="L283" i="4"/>
  <c r="L295" i="4"/>
  <c r="L302" i="4"/>
  <c r="L287" i="4"/>
  <c r="N371" i="4"/>
  <c r="R371" i="4" s="1"/>
  <c r="N359" i="4"/>
  <c r="N374" i="4"/>
  <c r="R374" i="4" s="1"/>
  <c r="N366" i="4"/>
  <c r="R366" i="4" s="1"/>
  <c r="L312" i="4"/>
  <c r="L301" i="4"/>
  <c r="N381" i="4"/>
  <c r="R381" i="4" s="1"/>
  <c r="L288" i="4"/>
  <c r="L281" i="4"/>
  <c r="L303" i="4"/>
  <c r="L296" i="4"/>
  <c r="L299" i="4"/>
  <c r="L260" i="4"/>
  <c r="L261" i="4"/>
  <c r="L256" i="4"/>
  <c r="L244" i="4"/>
  <c r="L264" i="4"/>
  <c r="L263" i="4"/>
  <c r="L242" i="4"/>
  <c r="L246" i="4"/>
  <c r="L257" i="4"/>
  <c r="L269" i="4"/>
  <c r="L249" i="4"/>
  <c r="L265" i="4"/>
  <c r="L266" i="4"/>
  <c r="L255" i="4"/>
  <c r="L270" i="4"/>
  <c r="L254" i="4"/>
  <c r="N390" i="4"/>
  <c r="R390" i="4" s="1"/>
  <c r="N382" i="4"/>
  <c r="R382" i="4" s="1"/>
  <c r="N387" i="4"/>
  <c r="N380" i="4"/>
  <c r="R380" i="4" s="1"/>
  <c r="N363" i="4"/>
  <c r="R363" i="4" s="1"/>
  <c r="N383" i="4"/>
  <c r="R383" i="4" s="1"/>
  <c r="N388" i="4"/>
  <c r="R388" i="4" s="1"/>
  <c r="N361" i="4"/>
  <c r="R361" i="4" s="1"/>
  <c r="N377" i="4"/>
  <c r="R377" i="4" s="1"/>
  <c r="N384" i="4"/>
  <c r="R384" i="4" s="1"/>
  <c r="L231" i="17"/>
  <c r="L268" i="17"/>
  <c r="N342" i="17"/>
  <c r="O342" i="17" s="1"/>
  <c r="G38" i="20" l="1"/>
  <c r="I163" i="20"/>
  <c r="I166" i="20"/>
  <c r="E79" i="20"/>
  <c r="E81" i="20"/>
  <c r="E82" i="20" s="1"/>
  <c r="H37" i="20"/>
  <c r="L37" i="20"/>
  <c r="L38" i="20"/>
  <c r="J37" i="20"/>
  <c r="J38" i="20"/>
  <c r="G163" i="20"/>
  <c r="G166" i="20"/>
  <c r="H166" i="20"/>
  <c r="H163" i="20"/>
  <c r="L163" i="20"/>
  <c r="L166" i="20"/>
  <c r="E36" i="20"/>
  <c r="D36" i="20"/>
  <c r="G81" i="20"/>
  <c r="G82" i="20" s="1"/>
  <c r="G79" i="20"/>
  <c r="L81" i="20"/>
  <c r="L82" i="20" s="1"/>
  <c r="L79" i="20"/>
  <c r="H81" i="20"/>
  <c r="H82" i="20" s="1"/>
  <c r="H79" i="20"/>
  <c r="D81" i="20"/>
  <c r="D82" i="20" s="1"/>
  <c r="D79" i="20"/>
  <c r="L41" i="20"/>
  <c r="E41" i="20"/>
  <c r="M41" i="20"/>
  <c r="H41" i="20"/>
  <c r="J41" i="20"/>
  <c r="F41" i="20"/>
  <c r="I41" i="20"/>
  <c r="K41" i="20"/>
  <c r="G41" i="20"/>
  <c r="D41" i="20"/>
  <c r="N159" i="3"/>
  <c r="L159" i="3"/>
  <c r="I159" i="3"/>
  <c r="G159" i="3"/>
  <c r="J159" i="3"/>
  <c r="H159" i="3"/>
  <c r="M159" i="3"/>
  <c r="K159" i="3"/>
  <c r="Q158" i="3"/>
  <c r="O159" i="3"/>
  <c r="R158" i="3"/>
  <c r="S158" i="3"/>
  <c r="I157" i="3"/>
  <c r="I79" i="3"/>
  <c r="G69" i="21"/>
  <c r="G75" i="21" s="1"/>
  <c r="G76" i="21" s="1"/>
  <c r="H40" i="3"/>
  <c r="F20" i="21"/>
  <c r="I352" i="3"/>
  <c r="H313" i="3"/>
  <c r="F186" i="21"/>
  <c r="J79" i="3"/>
  <c r="H69" i="21"/>
  <c r="H75" i="21" s="1"/>
  <c r="H76" i="21" s="1"/>
  <c r="E192" i="21"/>
  <c r="G40" i="3"/>
  <c r="E20" i="21"/>
  <c r="F30" i="21"/>
  <c r="D40" i="20"/>
  <c r="D211" i="20" s="1"/>
  <c r="L40" i="20"/>
  <c r="L211" i="20" s="1"/>
  <c r="K40" i="20"/>
  <c r="K211" i="20" s="1"/>
  <c r="I40" i="20"/>
  <c r="I211" i="20" s="1"/>
  <c r="J40" i="20"/>
  <c r="J211" i="20" s="1"/>
  <c r="H40" i="20"/>
  <c r="H211" i="20" s="1"/>
  <c r="G40" i="20"/>
  <c r="G211" i="20" s="1"/>
  <c r="E40" i="20"/>
  <c r="E211" i="20" s="1"/>
  <c r="M40" i="20"/>
  <c r="M211" i="20" s="1"/>
  <c r="F40" i="20"/>
  <c r="F211" i="20" s="1"/>
  <c r="H40" i="4"/>
  <c r="F20" i="20"/>
  <c r="N159" i="4"/>
  <c r="L159" i="4"/>
  <c r="H159" i="4"/>
  <c r="K159" i="4"/>
  <c r="I159" i="4"/>
  <c r="J159" i="4"/>
  <c r="G159" i="4"/>
  <c r="S158" i="4"/>
  <c r="Q158" i="4"/>
  <c r="O159" i="4"/>
  <c r="R158" i="4"/>
  <c r="M159" i="4"/>
  <c r="M42" i="4"/>
  <c r="H42" i="4"/>
  <c r="G42" i="4"/>
  <c r="J42" i="4"/>
  <c r="N42" i="4"/>
  <c r="L42" i="4"/>
  <c r="K42" i="4"/>
  <c r="I42" i="4"/>
  <c r="O42" i="4"/>
  <c r="S41" i="4"/>
  <c r="R41" i="4"/>
  <c r="G40" i="4"/>
  <c r="J120" i="4"/>
  <c r="Q119" i="4"/>
  <c r="S119" i="4"/>
  <c r="O120" i="4"/>
  <c r="R119" i="4"/>
  <c r="G120" i="4"/>
  <c r="M120" i="4"/>
  <c r="N120" i="4"/>
  <c r="H120" i="4"/>
  <c r="I120" i="4"/>
  <c r="L120" i="4"/>
  <c r="K120" i="4"/>
  <c r="I198" i="4"/>
  <c r="N198" i="4"/>
  <c r="H198" i="4"/>
  <c r="J198" i="4"/>
  <c r="K198" i="4"/>
  <c r="L198" i="4"/>
  <c r="M198" i="4"/>
  <c r="Q197" i="4"/>
  <c r="S197" i="4"/>
  <c r="R197" i="4"/>
  <c r="G198" i="4"/>
  <c r="H432" i="4"/>
  <c r="J432" i="4"/>
  <c r="R431" i="4"/>
  <c r="O432" i="4"/>
  <c r="Q431" i="4"/>
  <c r="S431" i="4"/>
  <c r="I432" i="4"/>
  <c r="G432" i="4"/>
  <c r="M432" i="4"/>
  <c r="L432" i="4"/>
  <c r="N432" i="4"/>
  <c r="K432" i="4"/>
  <c r="G118" i="4"/>
  <c r="G274" i="4"/>
  <c r="G196" i="4"/>
  <c r="G391" i="4"/>
  <c r="G430" i="4"/>
  <c r="H118" i="3"/>
  <c r="H235" i="3"/>
  <c r="S63" i="3"/>
  <c r="F79" i="3"/>
  <c r="H196" i="3"/>
  <c r="I229" i="3"/>
  <c r="I219" i="16"/>
  <c r="J229" i="3" s="1"/>
  <c r="J235" i="3" s="1"/>
  <c r="I107" i="16"/>
  <c r="J112" i="3" s="1"/>
  <c r="J118" i="3" s="1"/>
  <c r="I112" i="3"/>
  <c r="I181" i="16"/>
  <c r="J190" i="3" s="1"/>
  <c r="J196" i="3" s="1"/>
  <c r="I190" i="3"/>
  <c r="I292" i="16"/>
  <c r="J307" i="3" s="1"/>
  <c r="I307" i="3"/>
  <c r="F157" i="4"/>
  <c r="S141" i="4"/>
  <c r="I34" i="3"/>
  <c r="I33" i="16"/>
  <c r="J34" i="3" s="1"/>
  <c r="G141" i="4"/>
  <c r="G157" i="4" s="1"/>
  <c r="H141" i="4"/>
  <c r="H157" i="4" s="1"/>
  <c r="G63" i="3"/>
  <c r="H63" i="3"/>
  <c r="L274" i="4"/>
  <c r="N391" i="4"/>
  <c r="L313" i="4"/>
  <c r="K393" i="4"/>
  <c r="J393" i="4"/>
  <c r="Q392" i="4"/>
  <c r="S392" i="4"/>
  <c r="R392" i="4"/>
  <c r="O393" i="4"/>
  <c r="I393" i="4"/>
  <c r="N393" i="4"/>
  <c r="M393" i="4"/>
  <c r="G393" i="4"/>
  <c r="H393" i="4"/>
  <c r="L393" i="4"/>
  <c r="R387" i="4"/>
  <c r="R359" i="4"/>
  <c r="M301" i="4"/>
  <c r="M285" i="4"/>
  <c r="M294" i="4"/>
  <c r="M302" i="4"/>
  <c r="M312" i="4"/>
  <c r="M311" i="4"/>
  <c r="M304" i="4"/>
  <c r="M303" i="4"/>
  <c r="M287" i="4"/>
  <c r="M299" i="4"/>
  <c r="M295" i="4"/>
  <c r="M283" i="4"/>
  <c r="M297" i="4"/>
  <c r="M293" i="4"/>
  <c r="M305" i="4"/>
  <c r="M296" i="4"/>
  <c r="M281" i="4"/>
  <c r="M300" i="4"/>
  <c r="M288" i="4"/>
  <c r="M263" i="4"/>
  <c r="M266" i="4"/>
  <c r="M270" i="4"/>
  <c r="M254" i="4"/>
  <c r="M261" i="4"/>
  <c r="M242" i="4"/>
  <c r="M265" i="4"/>
  <c r="M269" i="4"/>
  <c r="M246" i="4"/>
  <c r="M260" i="4"/>
  <c r="M244" i="4"/>
  <c r="M256" i="4"/>
  <c r="M264" i="4"/>
  <c r="M255" i="4"/>
  <c r="M257" i="4"/>
  <c r="M249" i="4"/>
  <c r="M231" i="17"/>
  <c r="M268" i="17"/>
  <c r="E37" i="20" l="1"/>
  <c r="E38" i="20"/>
  <c r="D37" i="20"/>
  <c r="D38" i="20"/>
  <c r="E36" i="21"/>
  <c r="F36" i="20"/>
  <c r="M237" i="3"/>
  <c r="I237" i="3"/>
  <c r="G237" i="3"/>
  <c r="L237" i="3"/>
  <c r="K237" i="3"/>
  <c r="I42" i="3"/>
  <c r="J42" i="3"/>
  <c r="K42" i="3"/>
  <c r="M42" i="3"/>
  <c r="G42" i="3"/>
  <c r="N42" i="3"/>
  <c r="L42" i="3"/>
  <c r="H42" i="3"/>
  <c r="S236" i="3"/>
  <c r="R236" i="3"/>
  <c r="Q236" i="3"/>
  <c r="O237" i="3"/>
  <c r="N237" i="3"/>
  <c r="H237" i="3"/>
  <c r="J237" i="3"/>
  <c r="J315" i="3"/>
  <c r="N315" i="3"/>
  <c r="G315" i="3"/>
  <c r="L315" i="3"/>
  <c r="M315" i="3"/>
  <c r="K315" i="3"/>
  <c r="S314" i="3"/>
  <c r="Q314" i="3"/>
  <c r="R314" i="3"/>
  <c r="O315" i="3"/>
  <c r="I315" i="3"/>
  <c r="H315" i="3"/>
  <c r="L120" i="3"/>
  <c r="J120" i="3"/>
  <c r="H120" i="3"/>
  <c r="N120" i="3"/>
  <c r="M120" i="3"/>
  <c r="G120" i="3"/>
  <c r="K120" i="3"/>
  <c r="I120" i="3"/>
  <c r="Q119" i="3"/>
  <c r="R119" i="3"/>
  <c r="S119" i="3"/>
  <c r="I118" i="3"/>
  <c r="F36" i="21"/>
  <c r="I235" i="3"/>
  <c r="I196" i="3"/>
  <c r="O42" i="3"/>
  <c r="Q41" i="3"/>
  <c r="R41" i="3"/>
  <c r="S41" i="3"/>
  <c r="H79" i="3"/>
  <c r="F59" i="21"/>
  <c r="F75" i="21" s="1"/>
  <c r="F76" i="21" s="1"/>
  <c r="G79" i="3"/>
  <c r="E59" i="21"/>
  <c r="E75" i="21" s="1"/>
  <c r="E76" i="21" s="1"/>
  <c r="J40" i="3"/>
  <c r="H30" i="21"/>
  <c r="I40" i="3"/>
  <c r="G30" i="21"/>
  <c r="I313" i="3"/>
  <c r="G186" i="21"/>
  <c r="J313" i="3"/>
  <c r="H186" i="21"/>
  <c r="F192" i="21"/>
  <c r="M313" i="4"/>
  <c r="M274" i="4"/>
  <c r="N281" i="4"/>
  <c r="N283" i="4"/>
  <c r="R283" i="4" s="1"/>
  <c r="N294" i="4"/>
  <c r="R294" i="4" s="1"/>
  <c r="N311" i="4"/>
  <c r="R311" i="4" s="1"/>
  <c r="N299" i="4"/>
  <c r="R299" i="4" s="1"/>
  <c r="N300" i="4"/>
  <c r="R300" i="4" s="1"/>
  <c r="N305" i="4"/>
  <c r="N288" i="4"/>
  <c r="R288" i="4" s="1"/>
  <c r="N287" i="4"/>
  <c r="R287" i="4" s="1"/>
  <c r="N312" i="4"/>
  <c r="R312" i="4" s="1"/>
  <c r="N303" i="4"/>
  <c r="R303" i="4" s="1"/>
  <c r="N297" i="4"/>
  <c r="R297" i="4" s="1"/>
  <c r="N295" i="4"/>
  <c r="R295" i="4" s="1"/>
  <c r="N301" i="4"/>
  <c r="R301" i="4" s="1"/>
  <c r="N304" i="4"/>
  <c r="R304" i="4" s="1"/>
  <c r="N302" i="4"/>
  <c r="R302" i="4" s="1"/>
  <c r="N293" i="4"/>
  <c r="R293" i="4" s="1"/>
  <c r="N296" i="4"/>
  <c r="R296" i="4" s="1"/>
  <c r="N285" i="4"/>
  <c r="R285" i="4" s="1"/>
  <c r="N270" i="4"/>
  <c r="N264" i="4"/>
  <c r="R264" i="4" s="1"/>
  <c r="N242" i="4"/>
  <c r="N246" i="4"/>
  <c r="R246" i="4" s="1"/>
  <c r="N260" i="4"/>
  <c r="R260" i="4" s="1"/>
  <c r="N269" i="4"/>
  <c r="R269" i="4" s="1"/>
  <c r="N265" i="4"/>
  <c r="N261" i="4"/>
  <c r="R261" i="4" s="1"/>
  <c r="N249" i="4"/>
  <c r="R249" i="4" s="1"/>
  <c r="N263" i="4"/>
  <c r="R263" i="4" s="1"/>
  <c r="N244" i="4"/>
  <c r="R244" i="4" s="1"/>
  <c r="N266" i="4"/>
  <c r="R266" i="4" s="1"/>
  <c r="N231" i="17"/>
  <c r="O231" i="17" s="1"/>
  <c r="N268" i="17"/>
  <c r="O268" i="17" s="1"/>
  <c r="F37" i="20" l="1"/>
  <c r="F38" i="20"/>
  <c r="H192" i="21"/>
  <c r="H36" i="21"/>
  <c r="D38" i="21"/>
  <c r="G38" i="21"/>
  <c r="I38" i="21"/>
  <c r="L38" i="21"/>
  <c r="J38" i="21"/>
  <c r="E38" i="21"/>
  <c r="M38" i="21"/>
  <c r="H38" i="21"/>
  <c r="F38" i="21"/>
  <c r="K38" i="21"/>
  <c r="G192" i="21"/>
  <c r="G36" i="21"/>
  <c r="R265" i="4"/>
  <c r="H198" i="3"/>
  <c r="L198" i="3"/>
  <c r="I198" i="3"/>
  <c r="N198" i="3"/>
  <c r="G198" i="3"/>
  <c r="K198" i="3"/>
  <c r="M198" i="3"/>
  <c r="J198" i="3"/>
  <c r="R197" i="3"/>
  <c r="O198" i="3"/>
  <c r="S197" i="3"/>
  <c r="Q197" i="3"/>
  <c r="N274" i="4"/>
  <c r="N313" i="4"/>
  <c r="R270" i="4"/>
  <c r="R305" i="4"/>
  <c r="R242" i="4"/>
  <c r="R281" i="4"/>
  <c r="L81" i="3" l="1"/>
  <c r="N81" i="3"/>
  <c r="Q80" i="3"/>
  <c r="S80" i="3"/>
  <c r="J81" i="3"/>
  <c r="I81" i="3"/>
  <c r="G81" i="3"/>
  <c r="H81" i="3"/>
  <c r="K81" i="3"/>
  <c r="M81" i="3"/>
  <c r="G7" i="3" l="1"/>
  <c r="H7" i="3" s="1"/>
  <c r="I7" i="3" s="1"/>
  <c r="J7" i="3" s="1"/>
  <c r="K7" i="3" s="1"/>
  <c r="L7" i="3" s="1"/>
  <c r="M7" i="3" s="1"/>
  <c r="N7" i="3" s="1"/>
  <c r="O7" i="3" s="1"/>
  <c r="G46" i="3"/>
  <c r="H46" i="3" s="1"/>
  <c r="I46" i="3" s="1"/>
  <c r="J46" i="3" s="1"/>
  <c r="K46" i="3" s="1"/>
  <c r="L46" i="3" s="1"/>
  <c r="M46" i="3" s="1"/>
  <c r="N46" i="3" s="1"/>
  <c r="O46" i="3" s="1"/>
  <c r="P46" i="3" s="1"/>
  <c r="G85" i="3"/>
  <c r="H85" i="3" s="1"/>
  <c r="I85" i="3" s="1"/>
  <c r="J85" i="3" s="1"/>
  <c r="K85" i="3" s="1"/>
  <c r="L85" i="3" s="1"/>
  <c r="M85" i="3" s="1"/>
  <c r="N85" i="3" s="1"/>
  <c r="O85" i="3" s="1"/>
  <c r="P85" i="3" s="1"/>
  <c r="G124" i="3"/>
  <c r="H124" i="3" s="1"/>
  <c r="I124" i="3" s="1"/>
  <c r="J124" i="3" s="1"/>
  <c r="K124" i="3" s="1"/>
  <c r="L124" i="3" s="1"/>
  <c r="M124" i="3" s="1"/>
  <c r="N124" i="3" s="1"/>
  <c r="O124" i="3" s="1"/>
  <c r="P124" i="3" s="1"/>
  <c r="G163" i="3"/>
  <c r="H163" i="3" s="1"/>
  <c r="I163" i="3" s="1"/>
  <c r="J163" i="3" s="1"/>
  <c r="K163" i="3" s="1"/>
  <c r="L163" i="3" s="1"/>
  <c r="M163" i="3" s="1"/>
  <c r="N163" i="3" s="1"/>
  <c r="O163" i="3" s="1"/>
  <c r="P163" i="3" s="1"/>
  <c r="G202" i="3"/>
  <c r="H202" i="3" s="1"/>
  <c r="I202" i="3" s="1"/>
  <c r="J202" i="3" s="1"/>
  <c r="K202" i="3" s="1"/>
  <c r="L202" i="3" s="1"/>
  <c r="M202" i="3" s="1"/>
  <c r="N202" i="3" s="1"/>
  <c r="O202" i="3" s="1"/>
  <c r="P202" i="3" s="1"/>
  <c r="G241" i="3"/>
  <c r="H241" i="3" s="1"/>
  <c r="I241" i="3" s="1"/>
  <c r="J241" i="3" s="1"/>
  <c r="K241" i="3" s="1"/>
  <c r="L241" i="3" s="1"/>
  <c r="M241" i="3" s="1"/>
  <c r="N241" i="3" s="1"/>
  <c r="O241" i="3" s="1"/>
  <c r="P241" i="3" s="1"/>
  <c r="G280" i="3"/>
  <c r="H280" i="3" s="1"/>
  <c r="I280" i="3" s="1"/>
  <c r="J280" i="3" s="1"/>
  <c r="K280" i="3" s="1"/>
  <c r="L280" i="3" s="1"/>
  <c r="M280" i="3" s="1"/>
  <c r="N280" i="3" s="1"/>
  <c r="O280" i="3" s="1"/>
  <c r="P280" i="3" s="1"/>
  <c r="G319" i="3"/>
  <c r="H319" i="3" s="1"/>
  <c r="I319" i="3" s="1"/>
  <c r="J319" i="3" s="1"/>
  <c r="K319" i="3" s="1"/>
  <c r="L319" i="3" s="1"/>
  <c r="M319" i="3" s="1"/>
  <c r="N319" i="3" s="1"/>
  <c r="O319" i="3" s="1"/>
  <c r="P319" i="3" s="1"/>
  <c r="F355" i="3"/>
  <c r="G355" i="3" s="1"/>
  <c r="H355" i="3" s="1"/>
  <c r="I355" i="3" s="1"/>
  <c r="J355" i="3" s="1"/>
  <c r="K355" i="3" s="1"/>
  <c r="L355" i="3" s="1"/>
  <c r="M355" i="3" s="1"/>
  <c r="N355" i="3" s="1"/>
  <c r="O355" i="3" s="1"/>
  <c r="G397" i="4"/>
  <c r="H397" i="4" s="1"/>
  <c r="I397" i="4" s="1"/>
  <c r="J397" i="4" s="1"/>
  <c r="K397" i="4" s="1"/>
  <c r="L397" i="4" s="1"/>
  <c r="M397" i="4" s="1"/>
  <c r="N397" i="4" s="1"/>
  <c r="O397" i="4" s="1"/>
  <c r="P397" i="4" s="1"/>
  <c r="G358" i="4"/>
  <c r="H358" i="4" s="1"/>
  <c r="I358" i="4" s="1"/>
  <c r="J358" i="4" s="1"/>
  <c r="K358" i="4" s="1"/>
  <c r="L358" i="4" s="1"/>
  <c r="M358" i="4" s="1"/>
  <c r="N358" i="4" s="1"/>
  <c r="O358" i="4" s="1"/>
  <c r="P358" i="4" s="1"/>
  <c r="G319" i="4"/>
  <c r="H319" i="4" s="1"/>
  <c r="I319" i="4" s="1"/>
  <c r="J319" i="4" s="1"/>
  <c r="K319" i="4" s="1"/>
  <c r="L319" i="4" s="1"/>
  <c r="M319" i="4" s="1"/>
  <c r="N319" i="4" s="1"/>
  <c r="O319" i="4" s="1"/>
  <c r="P319" i="4" s="1"/>
  <c r="G280" i="4"/>
  <c r="H280" i="4" s="1"/>
  <c r="I280" i="4" s="1"/>
  <c r="J280" i="4" s="1"/>
  <c r="K280" i="4" s="1"/>
  <c r="L280" i="4" s="1"/>
  <c r="M280" i="4" s="1"/>
  <c r="N280" i="4" s="1"/>
  <c r="O280" i="4" s="1"/>
  <c r="P280" i="4" s="1"/>
  <c r="G241" i="4"/>
  <c r="H241" i="4" s="1"/>
  <c r="I241" i="4" s="1"/>
  <c r="J241" i="4" s="1"/>
  <c r="K241" i="4" s="1"/>
  <c r="L241" i="4" s="1"/>
  <c r="M241" i="4" s="1"/>
  <c r="N241" i="4" s="1"/>
  <c r="O241" i="4" s="1"/>
  <c r="P241" i="4" s="1"/>
  <c r="G202" i="4"/>
  <c r="H202" i="4" s="1"/>
  <c r="I202" i="4" s="1"/>
  <c r="J202" i="4" s="1"/>
  <c r="K202" i="4" s="1"/>
  <c r="L202" i="4" s="1"/>
  <c r="M202" i="4" s="1"/>
  <c r="N202" i="4" s="1"/>
  <c r="O202" i="4" s="1"/>
  <c r="P202" i="4" s="1"/>
  <c r="G163" i="4"/>
  <c r="H163" i="4" s="1"/>
  <c r="I163" i="4" s="1"/>
  <c r="J163" i="4" s="1"/>
  <c r="K163" i="4" s="1"/>
  <c r="L163" i="4" s="1"/>
  <c r="M163" i="4" s="1"/>
  <c r="N163" i="4" s="1"/>
  <c r="O163" i="4" s="1"/>
  <c r="P163" i="4" s="1"/>
  <c r="G124" i="4"/>
  <c r="H124" i="4" s="1"/>
  <c r="I124" i="4" s="1"/>
  <c r="J124" i="4" s="1"/>
  <c r="K124" i="4" s="1"/>
  <c r="L124" i="4" s="1"/>
  <c r="M124" i="4" s="1"/>
  <c r="N124" i="4" s="1"/>
  <c r="O124" i="4" s="1"/>
  <c r="P124" i="4" s="1"/>
  <c r="G85" i="4"/>
  <c r="H85" i="4" s="1"/>
  <c r="I85" i="4" s="1"/>
  <c r="J85" i="4" s="1"/>
  <c r="K85" i="4" s="1"/>
  <c r="L85" i="4" s="1"/>
  <c r="M85" i="4" s="1"/>
  <c r="N85" i="4" s="1"/>
  <c r="O85" i="4" s="1"/>
  <c r="P85" i="4" s="1"/>
  <c r="G46" i="4"/>
  <c r="H46" i="4" s="1"/>
  <c r="I46" i="4" s="1"/>
  <c r="J46" i="4" s="1"/>
  <c r="K46" i="4" s="1"/>
  <c r="L46" i="4" s="1"/>
  <c r="M46" i="4" s="1"/>
  <c r="N46" i="4" s="1"/>
  <c r="O46" i="4" s="1"/>
  <c r="P46" i="4" s="1"/>
  <c r="G7" i="4"/>
  <c r="H7" i="4" s="1"/>
  <c r="I7" i="4" s="1"/>
  <c r="J7" i="4" s="1"/>
  <c r="K7" i="4" s="1"/>
  <c r="L7" i="4" s="1"/>
  <c r="M7" i="4" s="1"/>
  <c r="N7" i="4" s="1"/>
  <c r="O7" i="4" s="1"/>
  <c r="H258" i="17" l="1"/>
  <c r="I258" i="17" s="1"/>
  <c r="J268" i="4" s="1"/>
  <c r="J274" i="4" s="1"/>
  <c r="K268" i="4"/>
  <c r="K274" i="4" s="1"/>
  <c r="H336" i="4"/>
  <c r="G336" i="4"/>
  <c r="F336" i="4"/>
  <c r="D146" i="20" l="1"/>
  <c r="G352" i="4"/>
  <c r="E146" i="20"/>
  <c r="H352" i="4"/>
  <c r="F146" i="20"/>
  <c r="H354" i="4"/>
  <c r="M354" i="4"/>
  <c r="I354" i="4"/>
  <c r="K354" i="4"/>
  <c r="J354" i="4"/>
  <c r="S353" i="4"/>
  <c r="R353" i="4"/>
  <c r="Q353" i="4"/>
  <c r="O354" i="4"/>
  <c r="N354" i="4"/>
  <c r="L354" i="4"/>
  <c r="G354" i="4"/>
  <c r="S336" i="4"/>
  <c r="F352" i="4"/>
  <c r="I268" i="4"/>
  <c r="F162" i="20" l="1"/>
  <c r="F164" i="20" s="1"/>
  <c r="E162" i="20"/>
  <c r="E164" i="20" s="1"/>
  <c r="D162" i="20"/>
  <c r="D166" i="20" s="1"/>
  <c r="M276" i="4"/>
  <c r="N276" i="4"/>
  <c r="I276" i="4"/>
  <c r="Q275" i="4"/>
  <c r="R275" i="4"/>
  <c r="S275" i="4"/>
  <c r="O276" i="4"/>
  <c r="L276" i="4"/>
  <c r="H276" i="4"/>
  <c r="J276" i="4"/>
  <c r="K276" i="4"/>
  <c r="G276" i="4"/>
  <c r="I274" i="4"/>
  <c r="I310" i="4"/>
  <c r="E166" i="20" l="1"/>
  <c r="D163" i="20"/>
  <c r="F166" i="20"/>
  <c r="F163" i="20"/>
  <c r="E163" i="20"/>
  <c r="D164" i="20"/>
  <c r="N315" i="4"/>
  <c r="L315" i="4"/>
  <c r="S314" i="4"/>
  <c r="O315" i="4"/>
  <c r="R314" i="4"/>
  <c r="Q314" i="4"/>
  <c r="M315" i="4"/>
  <c r="G315" i="4"/>
  <c r="I315" i="4"/>
  <c r="K315" i="4"/>
  <c r="J315" i="4"/>
  <c r="H315" i="4"/>
  <c r="I313" i="4"/>
  <c r="N424" i="4" l="1"/>
  <c r="R424" i="4" s="1"/>
  <c r="N430" i="4" l="1"/>
  <c r="Q353" i="3" l="1"/>
  <c r="O388" i="3"/>
  <c r="R353" i="3"/>
  <c r="S353" i="3"/>
  <c r="G388" i="3"/>
  <c r="N388" i="3"/>
  <c r="I388" i="3"/>
  <c r="H388" i="3"/>
  <c r="K388" i="3"/>
  <c r="J388" i="3"/>
  <c r="L388" i="3"/>
  <c r="M388" i="3"/>
  <c r="J113" i="21" l="1"/>
  <c r="J114" i="21" s="1"/>
  <c r="K113" i="21"/>
  <c r="K114" i="21" s="1"/>
  <c r="M153" i="21"/>
  <c r="I113" i="21"/>
  <c r="I114" i="21" s="1"/>
  <c r="L113" i="21"/>
  <c r="L114" i="21" s="1"/>
  <c r="F113" i="21"/>
  <c r="F114" i="21" s="1"/>
  <c r="E113" i="21"/>
  <c r="E114" i="21" s="1"/>
  <c r="H113" i="21"/>
  <c r="H114" i="21" s="1"/>
  <c r="G113" i="21"/>
  <c r="G114" i="21" s="1"/>
  <c r="M155" i="21" l="1"/>
  <c r="M154" i="21"/>
  <c r="H115" i="21"/>
  <c r="K115" i="21"/>
  <c r="E115" i="21"/>
  <c r="L115" i="21"/>
  <c r="J115" i="21"/>
  <c r="I115" i="21"/>
  <c r="D113" i="21"/>
  <c r="D114" i="21" s="1"/>
  <c r="G115" i="21"/>
  <c r="F115" i="21"/>
  <c r="M113" i="21"/>
  <c r="M114" i="21" s="1"/>
  <c r="G153" i="21"/>
  <c r="K153" i="21"/>
  <c r="J153" i="21"/>
  <c r="E153" i="21"/>
  <c r="I153" i="21"/>
  <c r="D153" i="21"/>
  <c r="H153" i="21"/>
  <c r="F153" i="21"/>
  <c r="L153" i="21"/>
  <c r="L155" i="21" l="1"/>
  <c r="L154" i="21"/>
  <c r="F155" i="21"/>
  <c r="F154" i="21"/>
  <c r="H155" i="21"/>
  <c r="H154" i="21"/>
  <c r="D155" i="21"/>
  <c r="D154" i="21"/>
  <c r="I155" i="21"/>
  <c r="I154" i="21"/>
  <c r="E155" i="21"/>
  <c r="E154" i="21"/>
  <c r="J155" i="21"/>
  <c r="J154" i="21"/>
  <c r="K155" i="21"/>
  <c r="K154" i="21"/>
  <c r="G155" i="21"/>
  <c r="G154" i="21"/>
  <c r="M115" i="21"/>
  <c r="G116" i="21"/>
  <c r="G196" i="21" s="1"/>
  <c r="I116" i="21"/>
  <c r="I196" i="21" s="1"/>
  <c r="L116" i="21"/>
  <c r="L196" i="21" s="1"/>
  <c r="K116" i="21"/>
  <c r="K196" i="21" s="1"/>
  <c r="F116" i="21"/>
  <c r="F196" i="21" s="1"/>
  <c r="D115" i="21"/>
  <c r="J116" i="21"/>
  <c r="J196" i="21" s="1"/>
  <c r="E116" i="21"/>
  <c r="E196" i="21" s="1"/>
  <c r="H116" i="21"/>
  <c r="H196" i="21" s="1"/>
  <c r="D116" i="21" l="1"/>
  <c r="D196" i="21" s="1"/>
  <c r="M116" i="21"/>
  <c r="M196" i="21" s="1"/>
</calcChain>
</file>

<file path=xl/comments1.xml><?xml version="1.0" encoding="utf-8"?>
<comments xmlns="http://schemas.openxmlformats.org/spreadsheetml/2006/main">
  <authors>
    <author>Juuko Alozious</author>
  </authors>
  <commentList>
    <comment ref="N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4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5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6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6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6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6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8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8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9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0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0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0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2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2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3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3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4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4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5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6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7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7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7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7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9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0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0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1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1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1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3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3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4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5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5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5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6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7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8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8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8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9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0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1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1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2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2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2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</commentList>
</comments>
</file>

<file path=xl/comments2.xml><?xml version="1.0" encoding="utf-8"?>
<comments xmlns="http://schemas.openxmlformats.org/spreadsheetml/2006/main">
  <authors>
    <author>Juuko Alozious</author>
  </authors>
  <commentList>
    <comment ref="N1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4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5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6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6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6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8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8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9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0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0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2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2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3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4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5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6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7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8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9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0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1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1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3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3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5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5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7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7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9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0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1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2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3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4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5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6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6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8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8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9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40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</commentList>
</comments>
</file>

<file path=xl/sharedStrings.xml><?xml version="1.0" encoding="utf-8"?>
<sst xmlns="http://schemas.openxmlformats.org/spreadsheetml/2006/main" count="2185" uniqueCount="226">
  <si>
    <t>National currency, million</t>
  </si>
  <si>
    <t>GB</t>
  </si>
  <si>
    <t>TR</t>
  </si>
  <si>
    <t xml:space="preserve">SK </t>
  </si>
  <si>
    <t>SI</t>
  </si>
  <si>
    <t>SE</t>
  </si>
  <si>
    <t>RO</t>
  </si>
  <si>
    <t>PT</t>
  </si>
  <si>
    <t>PL</t>
  </si>
  <si>
    <t>NO</t>
  </si>
  <si>
    <t>NL</t>
  </si>
  <si>
    <t>MT</t>
  </si>
  <si>
    <t>LV</t>
  </si>
  <si>
    <t>LU</t>
  </si>
  <si>
    <t>LI</t>
  </si>
  <si>
    <t>IT</t>
  </si>
  <si>
    <t>IS</t>
  </si>
  <si>
    <t>IE</t>
  </si>
  <si>
    <t>HU</t>
  </si>
  <si>
    <t>HR</t>
  </si>
  <si>
    <t>GR</t>
  </si>
  <si>
    <t>FR</t>
  </si>
  <si>
    <t>FI</t>
  </si>
  <si>
    <t>ES</t>
  </si>
  <si>
    <t>EE</t>
  </si>
  <si>
    <t>DK</t>
  </si>
  <si>
    <t>DE</t>
  </si>
  <si>
    <t xml:space="preserve">CZ </t>
  </si>
  <si>
    <t>CY</t>
  </si>
  <si>
    <t>CH</t>
  </si>
  <si>
    <t>BG</t>
  </si>
  <si>
    <t>BE</t>
  </si>
  <si>
    <t>AT</t>
  </si>
  <si>
    <t>needs to be divided by 1000?</t>
  </si>
  <si>
    <t>DATA REPRESENTATIVENESS</t>
  </si>
  <si>
    <t>B. TECHNICAL ACCOUNTS: NON-LIFE</t>
  </si>
  <si>
    <t>A. TECHNICAL ACCOUNTS: LIFE</t>
  </si>
  <si>
    <r>
      <t>A.1. WRITTEN PREMIUMS,</t>
    </r>
    <r>
      <rPr>
        <b/>
        <i/>
        <sz val="14"/>
        <color theme="5"/>
        <rFont val="Calibri"/>
        <family val="2"/>
        <scheme val="minor"/>
      </rPr>
      <t xml:space="preserve"> net of reinsurance</t>
    </r>
  </si>
  <si>
    <t>A.1.a. GROSS DIRECT PREMIUMS WRITTEN ON DOMESTIC MARKET</t>
  </si>
  <si>
    <t>A.1.b. CEDED REINSURANCE</t>
  </si>
  <si>
    <t>A.2. INVESTMENT INCOME</t>
  </si>
  <si>
    <r>
      <t xml:space="preserve">A.3. CLAIMS INCURRED, </t>
    </r>
    <r>
      <rPr>
        <b/>
        <i/>
        <sz val="14"/>
        <color theme="5"/>
        <rFont val="Calibri"/>
        <family val="2"/>
        <scheme val="minor"/>
      </rPr>
      <t>net of reinsurance</t>
    </r>
  </si>
  <si>
    <r>
      <t xml:space="preserve">A.3.a. CLAIMS PAID, </t>
    </r>
    <r>
      <rPr>
        <b/>
        <i/>
        <sz val="14"/>
        <color theme="5"/>
        <rFont val="Calibri"/>
        <family val="2"/>
        <scheme val="minor"/>
      </rPr>
      <t>net of reinsurance</t>
    </r>
  </si>
  <si>
    <r>
      <t>A.3.b. CHANGE IN THE PROVISIONS FOR CLAIMS</t>
    </r>
    <r>
      <rPr>
        <b/>
        <i/>
        <sz val="14"/>
        <color theme="5"/>
        <rFont val="Calibri"/>
        <family val="2"/>
        <scheme val="minor"/>
      </rPr>
      <t>, net of reinsurance</t>
    </r>
  </si>
  <si>
    <r>
      <t xml:space="preserve">A.4. BONUSES AND REBATES, </t>
    </r>
    <r>
      <rPr>
        <b/>
        <i/>
        <sz val="14"/>
        <color theme="5"/>
        <rFont val="Calibri"/>
        <family val="2"/>
        <scheme val="minor"/>
      </rPr>
      <t>net of reinsurance</t>
    </r>
  </si>
  <si>
    <t>A.5. NET OPERATING EXPENSES</t>
  </si>
  <si>
    <t>6. INVESTMENT CHARGES</t>
  </si>
  <si>
    <t>A.7. BALANCE ON LIFE TECHNICAL ACCOUNT</t>
  </si>
  <si>
    <r>
      <t xml:space="preserve">B.1. EARNED PREMIUMS, </t>
    </r>
    <r>
      <rPr>
        <b/>
        <i/>
        <sz val="14"/>
        <color theme="5"/>
        <rFont val="Calibri"/>
        <family val="2"/>
        <scheme val="minor"/>
      </rPr>
      <t>net of reinsurance</t>
    </r>
  </si>
  <si>
    <t>B.1.a. GROSS EARNED PREMIUMS, DOMESTIC MARKET</t>
  </si>
  <si>
    <t>B.1.b. CEDED REINSURANCE</t>
  </si>
  <si>
    <r>
      <t xml:space="preserve">B.2. CLAIMS INCURRED, </t>
    </r>
    <r>
      <rPr>
        <b/>
        <i/>
        <sz val="14"/>
        <color theme="5"/>
        <rFont val="Calibri"/>
        <family val="2"/>
        <scheme val="minor"/>
      </rPr>
      <t>net of reinsurance</t>
    </r>
  </si>
  <si>
    <r>
      <t xml:space="preserve">B.2.a. CLAIMS PAID, </t>
    </r>
    <r>
      <rPr>
        <b/>
        <i/>
        <sz val="14"/>
        <color theme="5"/>
        <rFont val="Calibri"/>
        <family val="2"/>
        <scheme val="minor"/>
      </rPr>
      <t>net of reinsurance</t>
    </r>
  </si>
  <si>
    <r>
      <t xml:space="preserve">B.2.b. CHANGE IN THE PROVISIONS FOR CLAIMS, </t>
    </r>
    <r>
      <rPr>
        <b/>
        <i/>
        <sz val="14"/>
        <color theme="5"/>
        <rFont val="Calibri"/>
        <family val="2"/>
        <scheme val="minor"/>
      </rPr>
      <t>net of reinsurance</t>
    </r>
  </si>
  <si>
    <r>
      <t xml:space="preserve">B.3. BONUSES AND REBATES, </t>
    </r>
    <r>
      <rPr>
        <b/>
        <i/>
        <sz val="14"/>
        <color theme="5"/>
        <rFont val="Calibri"/>
        <family val="2"/>
        <scheme val="minor"/>
      </rPr>
      <t>net of reinsurance</t>
    </r>
  </si>
  <si>
    <t>B.4. NET OPERATING EXPENSES</t>
  </si>
  <si>
    <t>B.5. BALANCE ON THE NON-LIFE TA</t>
  </si>
  <si>
    <t>UK</t>
  </si>
  <si>
    <t>Link to N.Q's</t>
  </si>
  <si>
    <t>Exchange rates</t>
  </si>
  <si>
    <t>Info on the entry to the euro area</t>
  </si>
  <si>
    <t xml:space="preserve">Historical data for euro area countries' pre-euro exchange rates: </t>
  </si>
  <si>
    <t>ert_h_eur_a</t>
  </si>
  <si>
    <t>Euro/ECU exchange rates - annual data [ert_bil_eur_a]</t>
  </si>
  <si>
    <t>Source</t>
  </si>
  <si>
    <t>Value at the end of the period</t>
  </si>
  <si>
    <t>National currency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</si>
  <si>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</si>
  <si>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</si>
  <si>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</si>
  <si>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</si>
  <si>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</si>
  <si>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</si>
  <si>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</si>
  <si>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</si>
  <si>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</si>
  <si>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</si>
  <si>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</si>
  <si>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</si>
  <si>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</si>
  <si>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</si>
  <si>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</si>
  <si>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</si>
  <si>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</si>
  <si>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</si>
  <si>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</si>
  <si>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</si>
  <si>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</si>
  <si>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</si>
  <si>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</si>
  <si>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CZ</t>
  </si>
  <si>
    <t>:</t>
  </si>
  <si>
    <t>SK</t>
  </si>
  <si>
    <t>Please Choose</t>
  </si>
  <si>
    <t>National Currency</t>
  </si>
  <si>
    <t>Current Exchange rate</t>
  </si>
  <si>
    <t>Constant Exchange rate</t>
  </si>
  <si>
    <t>Ins. Europe</t>
  </si>
  <si>
    <t>Sample</t>
  </si>
  <si>
    <t>% Change</t>
  </si>
  <si>
    <t>Market Share</t>
  </si>
  <si>
    <t>%2012/2013</t>
  </si>
  <si>
    <t>%2004/2013</t>
  </si>
  <si>
    <r>
      <t xml:space="preserve"> EARNED PREMIUMS, </t>
    </r>
    <r>
      <rPr>
        <b/>
        <i/>
        <sz val="14"/>
        <color rgb="FF002060"/>
        <rFont val="Calibri"/>
        <family val="2"/>
        <scheme val="minor"/>
      </rPr>
      <t>net of reinsurance</t>
    </r>
  </si>
  <si>
    <t xml:space="preserve"> CEDED REINSURANCE</t>
  </si>
  <si>
    <t xml:space="preserve"> GROSS EARNED PREMIUMS, DOMESTIC MARKET</t>
  </si>
  <si>
    <r>
      <t xml:space="preserve"> CLAIMS INCURRED, </t>
    </r>
    <r>
      <rPr>
        <b/>
        <i/>
        <sz val="14"/>
        <color rgb="FF002060"/>
        <rFont val="Calibri"/>
        <family val="2"/>
        <scheme val="minor"/>
      </rPr>
      <t>net of reinsurance</t>
    </r>
  </si>
  <si>
    <r>
      <t xml:space="preserve"> CLAIMS PAID, </t>
    </r>
    <r>
      <rPr>
        <b/>
        <i/>
        <sz val="14"/>
        <color rgb="FF002060"/>
        <rFont val="Calibri"/>
        <family val="2"/>
        <scheme val="minor"/>
      </rPr>
      <t>net of reinsurance</t>
    </r>
  </si>
  <si>
    <r>
      <t xml:space="preserve"> CHANGE IN THE PROVISIONS FOR CLAIMS, </t>
    </r>
    <r>
      <rPr>
        <b/>
        <i/>
        <sz val="14"/>
        <color rgb="FF002060"/>
        <rFont val="Calibri"/>
        <family val="2"/>
        <scheme val="minor"/>
      </rPr>
      <t>net of reinsurance</t>
    </r>
  </si>
  <si>
    <r>
      <t xml:space="preserve"> BONUSES AND REBATES, </t>
    </r>
    <r>
      <rPr>
        <b/>
        <i/>
        <sz val="14"/>
        <color rgb="FF002060"/>
        <rFont val="Calibri"/>
        <family val="2"/>
        <scheme val="minor"/>
      </rPr>
      <t>net of reinsurance</t>
    </r>
  </si>
  <si>
    <t xml:space="preserve"> NET OPERATING EXPENSES</t>
  </si>
  <si>
    <t>% 2012/2013</t>
  </si>
  <si>
    <t>% 2004/2013</t>
  </si>
  <si>
    <r>
      <t xml:space="preserve"> WRITTEN PREMIUMS,</t>
    </r>
    <r>
      <rPr>
        <b/>
        <i/>
        <sz val="14"/>
        <color rgb="FF002060"/>
        <rFont val="Calibri"/>
        <family val="2"/>
        <scheme val="minor"/>
      </rPr>
      <t xml:space="preserve"> net of reinsurance</t>
    </r>
  </si>
  <si>
    <t xml:space="preserve"> GROSS DIRECT PREMIUMS WRITTEN ON DOMESTIC MARKET</t>
  </si>
  <si>
    <t xml:space="preserve"> INVESTMENT INCOME</t>
  </si>
  <si>
    <r>
      <t xml:space="preserve"> CHANGE IN THE PROVISIONS FOR CLAIMS</t>
    </r>
    <r>
      <rPr>
        <b/>
        <i/>
        <sz val="14"/>
        <color rgb="FF002060"/>
        <rFont val="Calibri"/>
        <family val="2"/>
        <scheme val="minor"/>
      </rPr>
      <t>, net of reinsurance</t>
    </r>
  </si>
  <si>
    <t xml:space="preserve"> BALANCE ON LIFE TECHNICAL ACCOUNT</t>
  </si>
  <si>
    <t xml:space="preserve"> INVESTMENT CHARGES</t>
  </si>
  <si>
    <t>Trend</t>
  </si>
  <si>
    <t>Investment income.</t>
  </si>
  <si>
    <t>Table 2.</t>
  </si>
  <si>
    <t>Table 1.</t>
  </si>
  <si>
    <t>Table 4.</t>
  </si>
  <si>
    <t>TECHNICAL ACCOUNTS: LIFE</t>
  </si>
  <si>
    <t xml:space="preserve"> TECHNICAL ACCOUNTS: NON-LIFE</t>
  </si>
  <si>
    <t>TECHNICAL ACCOUNTS: NON-LIFE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</si>
  <si>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</si>
  <si>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</si>
  <si>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</si>
  <si>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</si>
  <si>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</si>
  <si>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</si>
  <si>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</si>
  <si>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</si>
  <si>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</si>
  <si>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</si>
  <si>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Table 11</t>
  </si>
  <si>
    <t>Written Life premiums, net of reinsurance.</t>
  </si>
  <si>
    <t>Gross direct premiums written on domestic market.</t>
  </si>
  <si>
    <t>Non-life claims incured of which claims paid, net of reinsurance.</t>
  </si>
  <si>
    <t>General comments.</t>
  </si>
  <si>
    <t>For DE, figures are for the total market including "Pensionskassen" and pension funds.</t>
  </si>
  <si>
    <t>Table 7.</t>
  </si>
  <si>
    <t>OLD link P31</t>
  </si>
  <si>
    <t>New Link Q38</t>
  </si>
  <si>
    <t>Old link P 33.</t>
  </si>
  <si>
    <t>New Link Q40</t>
  </si>
  <si>
    <t>Old Link P34</t>
  </si>
  <si>
    <t>New Link Q41</t>
  </si>
  <si>
    <t>Old Link P35</t>
  </si>
  <si>
    <t>New Link Q42</t>
  </si>
  <si>
    <t>New Link Q43</t>
  </si>
  <si>
    <t>Old link P 36</t>
  </si>
  <si>
    <t>New Link Q44</t>
  </si>
  <si>
    <t>Old Link P37</t>
  </si>
  <si>
    <t>Link to AEIM Questionnaire</t>
  </si>
  <si>
    <t xml:space="preserve">Sample </t>
  </si>
  <si>
    <t>Ins.Eu</t>
  </si>
  <si>
    <t>excluded from the sample: BG, CY,HR,IE, IS,LI,RO,SK,UK</t>
  </si>
  <si>
    <t>Life BENEFITS PAID</t>
  </si>
  <si>
    <t>TOTAL DIRECT LIFE PREMIUMS WRITTEN ON DOMESTIC MARKET BY DOMESTIC COMPANIES</t>
  </si>
  <si>
    <t>excluded from the sample: BG, CH, CY, DE, HR, IE, IS, LI, RO, SK, UK</t>
  </si>
  <si>
    <t>Ins. EU</t>
  </si>
  <si>
    <t>Ins.EU</t>
  </si>
  <si>
    <t>NON-LIFE TOTAL - GROSS CLAIMS EXPENDITURE (excluding Health)</t>
  </si>
  <si>
    <t>TOTAL DIRECT NON-LIFE PREMIUMS WRITTEN BY DOMESTIC COMPANIES (excluding Health premiums)</t>
  </si>
  <si>
    <t>Excluded from the sample: BG, CY, DE, HR, IE, IS, LI, MT, NL, RO, SK, UK</t>
  </si>
  <si>
    <t>Ins.Europe</t>
  </si>
  <si>
    <t>Exluded from the sample: BG, CH, CY,DE, HR, IE, IS, LI, MT, NL, RO, SK, UK</t>
  </si>
  <si>
    <t>Sample - DE-CH</t>
  </si>
  <si>
    <t>For combined ratio</t>
  </si>
  <si>
    <t>Life Loss ratio - DE -CH</t>
  </si>
  <si>
    <t>Sample -DE - CH</t>
  </si>
  <si>
    <t>Sample - CH</t>
  </si>
  <si>
    <t>Sample -CH</t>
  </si>
  <si>
    <t>Non -life loss ratio -CH</t>
  </si>
  <si>
    <t>Put link</t>
  </si>
  <si>
    <t xml:space="preserve">Put link </t>
  </si>
  <si>
    <t>-</t>
  </si>
  <si>
    <t>sample-DE-MT-NL</t>
  </si>
  <si>
    <t>excluded from the sample: BG, CY, DE, HR,IE, IS,LI,MT,NL,RO,SK,UK</t>
  </si>
  <si>
    <t>Sample -DE-MT-NL</t>
  </si>
  <si>
    <t>Ins.europe - NL</t>
  </si>
  <si>
    <t>Ins.Europe-NL</t>
  </si>
  <si>
    <t>Sample for total ratio</t>
  </si>
  <si>
    <t>excluded from the sample: BG, CY, DE, HR,IE, IS,LI,MT,NL,RO,SK,UK (for total loss ratio)</t>
  </si>
  <si>
    <t>Sample for total loss ratio</t>
  </si>
  <si>
    <t>Sample for total expense  ratio</t>
  </si>
  <si>
    <t>Ins. Europe-DE</t>
  </si>
  <si>
    <t>For Expense ratio</t>
  </si>
  <si>
    <t>Ins.Europe-DE-NL</t>
  </si>
  <si>
    <t>For total expense ratio</t>
  </si>
  <si>
    <t>Ins. EU-DE-NL</t>
  </si>
  <si>
    <t>For expense ratio</t>
  </si>
  <si>
    <t>Exluded from the sample: BG, CH, CY,DE, HR, IE, IS, LI, MT, NL, RO, SK, UK (used for total expense ratio and combined ratio)</t>
  </si>
  <si>
    <t>For total combined ratios</t>
  </si>
  <si>
    <t>Exluded from the sample: BG, CH, CY,DE, HR, IE, IS, LI, MT, NL, RO, SK, UK (used for total expense ratio AND non-life expense ratio)</t>
  </si>
  <si>
    <t>For total reinsurance retention rates</t>
  </si>
  <si>
    <t>(Used for sample total retention ratio)</t>
  </si>
  <si>
    <t>excluded from the sample: BG, CY, DE, HR,IE, IS,LI,MT,NL,RO,SK,UK, (used for total reinsurance retention)</t>
  </si>
  <si>
    <t>Ins. EU-DE-NL-IE</t>
  </si>
  <si>
    <t>Table 9.</t>
  </si>
  <si>
    <t>Table 8.</t>
  </si>
  <si>
    <t>Net operating expenses</t>
  </si>
  <si>
    <t>For BE, figures are for Life and Non - Life insurance covering the domestic market, but excluding foreign activities of the domestic companies.</t>
  </si>
  <si>
    <t>For PT, there is a difference between the financial reporting and the technical information due to some life insurance contracts being classified as investment contracts.</t>
  </si>
  <si>
    <t>For DE, figures exclude "Pensionskassen" pension funds.</t>
  </si>
  <si>
    <t>For GR, figures include only commissions.</t>
  </si>
  <si>
    <t>For BE, figures are for the domestic market excluding foreign activity of domestic companies.</t>
  </si>
  <si>
    <t>For DE, figures are for P&amp;C branches: gross claims expenditure (i.e. claims paid + provision for claims). Due to lack of claims paid in these branches, these values have been used to calculate total claims paid.</t>
  </si>
  <si>
    <t>For CZ, figures are from the Czech National Bank (the national regulator).</t>
  </si>
  <si>
    <t>For EE, figures are available for companies which are licensed in Estonia, including data from branches (i.e. Latvia, Lithuania).</t>
  </si>
  <si>
    <t>For HU, 2010 - 2013 figures are provisional. Also, figures are from the Hungarian Central Bank.</t>
  </si>
  <si>
    <t>For NL, figures are for the total business (i.e. direct+indirect).</t>
  </si>
  <si>
    <t>Insurance Europe totals include all the figures reported in that year. Sample totals include only countries reporting figures for the entire series (2004-2014, 2007-2014 for claims).</t>
  </si>
  <si>
    <t xml:space="preserve">Figures in grey are estimates based on Insurance Europe's calculations.
</t>
  </si>
  <si>
    <t>Technical Account explanatory notes and comments</t>
  </si>
  <si>
    <t xml:space="preserve"> </t>
  </si>
  <si>
    <r>
      <t xml:space="preserve">Unless otherwise stated, figures refer to </t>
    </r>
    <r>
      <rPr>
        <b/>
        <sz val="12"/>
        <color rgb="FF002060"/>
        <rFont val="Calibri"/>
        <family val="2"/>
        <scheme val="minor"/>
      </rPr>
      <t>Domestic market</t>
    </r>
    <r>
      <rPr>
        <sz val="12"/>
        <color theme="1" tint="0.249977111117893"/>
        <rFont val="Calibri"/>
        <family val="2"/>
        <scheme val="minor"/>
      </rPr>
      <t>, ie domestic companies (including subsidiaries) and branches of non EU/EEA countries companies.</t>
    </r>
  </si>
  <si>
    <t>Table 6.</t>
  </si>
  <si>
    <t>Gross earned premiums written on domestic market.</t>
  </si>
  <si>
    <t>Claims incurred, net of reinsurance.</t>
  </si>
  <si>
    <t>Claims paid, net of reinsurance.</t>
  </si>
  <si>
    <t>For DE, figures exclude "Pensionskassen" and pension funds.</t>
  </si>
  <si>
    <t xml:space="preserve"> BALANCE ON THE NON-LIFE TECHNICAL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</si>
</sst>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%"/>
    <numFmt numFmtId="165" formatCode="0.0"/>
    <numFmt numFmtId="166" formatCode="_-* #,##0_-;\-* #,##0_-;_-* &quot;-&quot;??_-;_-@_-"/>
  </numFmts>
  <fonts count="45" x14ac:knownFonts="1">
    <font>
      <sz val="8"/>
      <color theme="1"/>
      <name val="Verdana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4"/>
      <color theme="5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color theme="5"/>
      <name val="Calibri"/>
      <family val="2"/>
      <scheme val="minor"/>
    </font>
    <font>
      <sz val="9"/>
      <color theme="1" tint="0.499984740745262"/>
      <name val="Verdana"/>
      <family val="2"/>
    </font>
    <font>
      <sz val="8"/>
      <color rgb="FFFF0000"/>
      <name val="Verdana"/>
      <family val="2"/>
    </font>
    <font>
      <b/>
      <sz val="9"/>
      <color theme="1" tint="0.499984740745262"/>
      <name val="Verdana"/>
      <family val="2"/>
    </font>
    <font>
      <sz val="8"/>
      <color theme="1"/>
      <name val="Verdana"/>
      <family val="2"/>
    </font>
    <font>
      <b/>
      <sz val="11"/>
      <name val="Calibri"/>
      <family val="2"/>
      <scheme val="minor"/>
    </font>
    <font>
      <b/>
      <sz val="12"/>
      <color theme="1"/>
      <name val="Verdana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6" tint="-0.249977111117893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Bookman Old Style"/>
      <family val="1"/>
    </font>
    <font>
      <u/>
      <sz val="10"/>
      <color indexed="1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i/>
      <sz val="11"/>
      <name val="Calibri"/>
      <family val="2"/>
      <scheme val="minor"/>
    </font>
    <font>
      <b/>
      <sz val="8"/>
      <color theme="1"/>
      <name val="Verdana"/>
      <family val="2"/>
    </font>
    <font>
      <sz val="8"/>
      <color theme="0"/>
      <name val="Verdana"/>
      <family val="2"/>
    </font>
    <font>
      <b/>
      <sz val="12"/>
      <color rgb="FF002060"/>
      <name val="Verdana"/>
      <family val="2"/>
    </font>
    <font>
      <sz val="12"/>
      <color theme="1" tint="0.249977111117893"/>
      <name val="Verdana"/>
      <family val="2"/>
    </font>
    <font>
      <b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8"/>
      <name val="Verdana"/>
      <family val="2"/>
    </font>
    <font>
      <b/>
      <sz val="11"/>
      <color theme="1"/>
      <name val="Verdana"/>
      <family val="2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/>
      </top>
      <bottom/>
      <diagonal/>
    </border>
    <border>
      <left style="thin">
        <color theme="4" tint="0.59996337778862885"/>
      </left>
      <right style="thin">
        <color theme="4" tint="0.59996337778862885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/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4" tint="0.59996337778862885"/>
      </left>
      <right style="thin">
        <color theme="4"/>
      </right>
      <top style="thin">
        <color theme="4"/>
      </top>
      <bottom/>
      <diagonal/>
    </border>
    <border>
      <left style="thin">
        <color theme="4" tint="0.59996337778862885"/>
      </left>
      <right style="thin">
        <color theme="4"/>
      </right>
      <top/>
      <bottom/>
      <diagonal/>
    </border>
    <border>
      <left style="thin">
        <color theme="4" tint="0.59996337778862885"/>
      </left>
      <right style="thin">
        <color theme="4"/>
      </right>
      <top/>
      <bottom style="thin">
        <color theme="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theme="4"/>
      </bottom>
      <diagonal/>
    </border>
    <border>
      <left/>
      <right style="thin">
        <color rgb="FF0070C0"/>
      </right>
      <top style="thin">
        <color theme="4"/>
      </top>
      <bottom style="thin">
        <color theme="4"/>
      </bottom>
      <diagonal/>
    </border>
    <border>
      <left style="thin">
        <color rgb="FF0070C0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rgb="FF0070C0"/>
      </right>
      <top style="thin">
        <color theme="4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theme="4"/>
      </left>
      <right/>
      <top style="thin">
        <color theme="4"/>
      </top>
      <bottom style="thin">
        <color rgb="FF0070C0"/>
      </bottom>
      <diagonal/>
    </border>
    <border>
      <left style="thin">
        <color theme="4"/>
      </left>
      <right style="thin">
        <color rgb="FF0070C0"/>
      </right>
      <top style="thin">
        <color theme="4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 style="thin">
        <color rgb="FF0070C0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/>
      <top style="thin">
        <color auto="1"/>
      </top>
      <bottom style="thin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theme="4"/>
      </bottom>
      <diagonal/>
    </border>
    <border>
      <left style="thin">
        <color rgb="FF0070C0"/>
      </left>
      <right/>
      <top/>
      <bottom/>
      <diagonal/>
    </border>
  </borders>
  <cellStyleXfs count="8">
    <xf numFmtId="0" fontId="0" fillId="0" borderId="0"/>
    <xf numFmtId="9" fontId="1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0" fontId="22" fillId="0" borderId="13" applyNumberFormat="0" applyFill="0" applyAlignment="0" applyProtection="0"/>
  </cellStyleXfs>
  <cellXfs count="163">
    <xf numFmtId="0" fontId="0" fillId="0" borderId="0" xfId="0"/>
    <xf numFmtId="0" fontId="3" fillId="0" borderId="0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/>
    <xf numFmtId="3" fontId="4" fillId="0" borderId="7" xfId="0" applyNumberFormat="1" applyFont="1" applyFill="1" applyBorder="1" applyAlignment="1">
      <alignment vertical="center"/>
    </xf>
    <xf numFmtId="0" fontId="9" fillId="0" borderId="0" xfId="0" applyFont="1"/>
    <xf numFmtId="3" fontId="13" fillId="5" borderId="0" xfId="0" applyNumberFormat="1" applyFont="1" applyFill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6" fillId="0" borderId="0" xfId="0" applyFont="1"/>
    <xf numFmtId="0" fontId="17" fillId="0" borderId="0" xfId="0" applyFont="1"/>
    <xf numFmtId="0" fontId="19" fillId="0" borderId="0" xfId="5" applyFont="1" applyAlignment="1" applyProtection="1"/>
    <xf numFmtId="0" fontId="17" fillId="0" borderId="11" xfId="0" applyFont="1" applyBorder="1"/>
    <xf numFmtId="0" fontId="17" fillId="0" borderId="9" xfId="0" applyFont="1" applyBorder="1"/>
    <xf numFmtId="0" fontId="17" fillId="0" borderId="12" xfId="0" applyFont="1" applyBorder="1"/>
    <xf numFmtId="0" fontId="4" fillId="0" borderId="0" xfId="0" applyNumberFormat="1" applyFont="1" applyFill="1" applyBorder="1" applyAlignment="1"/>
    <xf numFmtId="0" fontId="11" fillId="0" borderId="0" xfId="0" applyNumberFormat="1" applyFont="1" applyFill="1" applyBorder="1" applyAlignment="1"/>
    <xf numFmtId="0" fontId="20" fillId="0" borderId="0" xfId="0" applyFont="1" applyFill="1"/>
    <xf numFmtId="0" fontId="17" fillId="0" borderId="0" xfId="0" applyNumberFormat="1" applyFont="1" applyFill="1" applyBorder="1" applyAlignment="1"/>
    <xf numFmtId="0" fontId="20" fillId="2" borderId="0" xfId="0" applyFont="1" applyFill="1"/>
    <xf numFmtId="0" fontId="21" fillId="0" borderId="10" xfId="0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6" borderId="10" xfId="0" applyNumberFormat="1" applyFill="1" applyBorder="1" applyAlignment="1">
      <alignment horizontal="center"/>
    </xf>
    <xf numFmtId="3" fontId="0" fillId="0" borderId="0" xfId="0" applyNumberFormat="1"/>
    <xf numFmtId="3" fontId="13" fillId="0" borderId="0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25" fillId="3" borderId="18" xfId="7" applyFont="1" applyFill="1" applyBorder="1" applyAlignment="1">
      <alignment horizontal="center" vertical="center"/>
    </xf>
    <xf numFmtId="0" fontId="11" fillId="3" borderId="19" xfId="7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2" borderId="21" xfId="7" applyFont="1" applyFill="1" applyBorder="1" applyAlignment="1">
      <alignment horizontal="center" vertical="center"/>
    </xf>
    <xf numFmtId="166" fontId="4" fillId="0" borderId="22" xfId="6" applyNumberFormat="1" applyFont="1" applyFill="1" applyBorder="1" applyAlignment="1">
      <alignment horizontal="center" vertical="top" wrapText="1"/>
    </xf>
    <xf numFmtId="164" fontId="4" fillId="0" borderId="21" xfId="1" applyNumberFormat="1" applyFont="1" applyBorder="1" applyAlignment="1">
      <alignment horizontal="center"/>
    </xf>
    <xf numFmtId="166" fontId="4" fillId="0" borderId="23" xfId="6" applyNumberFormat="1" applyFont="1" applyFill="1" applyBorder="1" applyAlignment="1">
      <alignment horizontal="center" vertical="top" wrapText="1"/>
    </xf>
    <xf numFmtId="166" fontId="4" fillId="0" borderId="25" xfId="6" applyNumberFormat="1" applyFont="1" applyFill="1" applyBorder="1" applyAlignment="1">
      <alignment horizontal="center" vertical="top" wrapText="1"/>
    </xf>
    <xf numFmtId="0" fontId="11" fillId="2" borderId="26" xfId="7" applyFont="1" applyFill="1" applyBorder="1" applyAlignment="1">
      <alignment horizontal="center"/>
    </xf>
    <xf numFmtId="0" fontId="11" fillId="2" borderId="24" xfId="7" applyFont="1" applyFill="1" applyBorder="1" applyAlignment="1">
      <alignment horizontal="center"/>
    </xf>
    <xf numFmtId="164" fontId="26" fillId="0" borderId="28" xfId="7" applyNumberFormat="1" applyFont="1" applyBorder="1" applyAlignment="1">
      <alignment horizontal="center"/>
    </xf>
    <xf numFmtId="164" fontId="27" fillId="0" borderId="21" xfId="1" applyNumberFormat="1" applyFont="1" applyBorder="1" applyAlignment="1">
      <alignment horizontal="center"/>
    </xf>
    <xf numFmtId="0" fontId="28" fillId="0" borderId="0" xfId="0" applyFont="1"/>
    <xf numFmtId="164" fontId="30" fillId="0" borderId="19" xfId="7" applyNumberFormat="1" applyFont="1" applyBorder="1" applyAlignment="1">
      <alignment horizontal="right"/>
    </xf>
    <xf numFmtId="164" fontId="30" fillId="0" borderId="20" xfId="7" applyNumberFormat="1" applyFont="1" applyBorder="1" applyAlignment="1">
      <alignment horizontal="right"/>
    </xf>
    <xf numFmtId="0" fontId="24" fillId="0" borderId="0" xfId="0" applyFont="1" applyBorder="1" applyAlignment="1">
      <alignment horizontal="left" vertical="center"/>
    </xf>
    <xf numFmtId="166" fontId="11" fillId="2" borderId="27" xfId="6" applyNumberFormat="1" applyFont="1" applyFill="1" applyBorder="1" applyAlignment="1">
      <alignment horizontal="center"/>
    </xf>
    <xf numFmtId="0" fontId="31" fillId="0" borderId="0" xfId="0" applyFont="1"/>
    <xf numFmtId="0" fontId="32" fillId="0" borderId="0" xfId="0" applyFont="1"/>
    <xf numFmtId="0" fontId="32" fillId="8" borderId="0" xfId="0" applyFont="1" applyFill="1"/>
    <xf numFmtId="0" fontId="33" fillId="0" borderId="0" xfId="0" applyFont="1"/>
    <xf numFmtId="0" fontId="34" fillId="0" borderId="0" xfId="0" applyFont="1"/>
    <xf numFmtId="0" fontId="0" fillId="0" borderId="0" xfId="0" applyAlignment="1">
      <alignment horizontal="right"/>
    </xf>
    <xf numFmtId="0" fontId="11" fillId="3" borderId="21" xfId="0" applyFont="1" applyFill="1" applyBorder="1" applyAlignment="1">
      <alignment horizontal="right" vertical="center"/>
    </xf>
    <xf numFmtId="0" fontId="11" fillId="3" borderId="20" xfId="0" applyFont="1" applyFill="1" applyBorder="1" applyAlignment="1">
      <alignment horizontal="right" vertical="center"/>
    </xf>
    <xf numFmtId="0" fontId="28" fillId="0" borderId="0" xfId="0" applyFont="1" applyAlignment="1">
      <alignment horizontal="right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3" fontId="4" fillId="9" borderId="0" xfId="0" applyNumberFormat="1" applyFont="1" applyFill="1" applyBorder="1" applyAlignment="1">
      <alignment vertical="center"/>
    </xf>
    <xf numFmtId="3" fontId="13" fillId="9" borderId="0" xfId="0" applyNumberFormat="1" applyFont="1" applyFill="1" applyBorder="1" applyAlignment="1">
      <alignment vertical="center"/>
    </xf>
    <xf numFmtId="3" fontId="4" fillId="9" borderId="1" xfId="0" applyNumberFormat="1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13" fillId="9" borderId="5" xfId="0" applyNumberFormat="1" applyFont="1" applyFill="1" applyBorder="1" applyAlignment="1">
      <alignment vertical="center"/>
    </xf>
    <xf numFmtId="3" fontId="13" fillId="0" borderId="5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7" xfId="0" applyBorder="1"/>
    <xf numFmtId="3" fontId="4" fillId="10" borderId="0" xfId="0" applyNumberFormat="1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3" fontId="4" fillId="3" borderId="5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vertical="center"/>
    </xf>
    <xf numFmtId="0" fontId="0" fillId="10" borderId="7" xfId="0" applyFill="1" applyBorder="1"/>
    <xf numFmtId="0" fontId="0" fillId="3" borderId="32" xfId="0" applyFill="1" applyBorder="1"/>
    <xf numFmtId="0" fontId="31" fillId="10" borderId="7" xfId="0" applyFont="1" applyFill="1" applyBorder="1"/>
    <xf numFmtId="0" fontId="31" fillId="3" borderId="32" xfId="0" applyFont="1" applyFill="1" applyBorder="1"/>
    <xf numFmtId="0" fontId="39" fillId="10" borderId="7" xfId="0" applyFont="1" applyFill="1" applyBorder="1"/>
    <xf numFmtId="0" fontId="39" fillId="3" borderId="32" xfId="0" applyFont="1" applyFill="1" applyBorder="1"/>
    <xf numFmtId="0" fontId="40" fillId="0" borderId="0" xfId="0" applyFont="1"/>
    <xf numFmtId="166" fontId="41" fillId="0" borderId="23" xfId="6" applyNumberFormat="1" applyFont="1" applyFill="1" applyBorder="1" applyAlignment="1">
      <alignment horizontal="center" vertical="top" wrapText="1"/>
    </xf>
    <xf numFmtId="166" fontId="42" fillId="0" borderId="23" xfId="6" applyNumberFormat="1" applyFont="1" applyFill="1" applyBorder="1" applyAlignment="1">
      <alignment horizontal="center" vertical="top" wrapText="1"/>
    </xf>
    <xf numFmtId="166" fontId="4" fillId="0" borderId="33" xfId="6" applyNumberFormat="1" applyFont="1" applyFill="1" applyBorder="1" applyAlignment="1">
      <alignment horizontal="center" vertical="top" wrapText="1"/>
    </xf>
    <xf numFmtId="166" fontId="4" fillId="0" borderId="34" xfId="6" applyNumberFormat="1" applyFont="1" applyFill="1" applyBorder="1" applyAlignment="1">
      <alignment horizontal="center" vertical="top" wrapText="1"/>
    </xf>
    <xf numFmtId="166" fontId="41" fillId="0" borderId="34" xfId="6" applyNumberFormat="1" applyFont="1" applyFill="1" applyBorder="1" applyAlignment="1">
      <alignment horizontal="center" vertical="top" wrapText="1"/>
    </xf>
    <xf numFmtId="166" fontId="4" fillId="0" borderId="35" xfId="6" applyNumberFormat="1" applyFont="1" applyFill="1" applyBorder="1" applyAlignment="1">
      <alignment horizontal="center" vertical="top" wrapText="1"/>
    </xf>
    <xf numFmtId="0" fontId="25" fillId="3" borderId="24" xfId="7" applyFont="1" applyFill="1" applyBorder="1" applyAlignment="1">
      <alignment horizontal="center" vertical="center"/>
    </xf>
    <xf numFmtId="0" fontId="11" fillId="3" borderId="28" xfId="7" applyFont="1" applyFill="1" applyBorder="1" applyAlignment="1">
      <alignment horizontal="center" vertical="center"/>
    </xf>
    <xf numFmtId="166" fontId="11" fillId="2" borderId="26" xfId="6" applyNumberFormat="1" applyFont="1" applyFill="1" applyBorder="1" applyAlignment="1">
      <alignment horizontal="center"/>
    </xf>
    <xf numFmtId="0" fontId="24" fillId="8" borderId="36" xfId="0" applyFont="1" applyFill="1" applyBorder="1" applyAlignment="1">
      <alignment vertical="center"/>
    </xf>
    <xf numFmtId="0" fontId="24" fillId="8" borderId="14" xfId="0" applyFont="1" applyFill="1" applyBorder="1" applyAlignment="1">
      <alignment vertical="center"/>
    </xf>
    <xf numFmtId="0" fontId="25" fillId="3" borderId="37" xfId="7" applyFont="1" applyFill="1" applyBorder="1" applyAlignment="1">
      <alignment horizontal="center" vertical="center"/>
    </xf>
    <xf numFmtId="0" fontId="11" fillId="3" borderId="38" xfId="7" applyFont="1" applyFill="1" applyBorder="1" applyAlignment="1">
      <alignment horizontal="center" vertical="center"/>
    </xf>
    <xf numFmtId="0" fontId="11" fillId="2" borderId="39" xfId="7" applyFont="1" applyFill="1" applyBorder="1" applyAlignment="1">
      <alignment horizontal="center" vertical="center"/>
    </xf>
    <xf numFmtId="166" fontId="4" fillId="0" borderId="40" xfId="6" applyNumberFormat="1" applyFont="1" applyFill="1" applyBorder="1" applyAlignment="1">
      <alignment horizontal="center" vertical="top" wrapText="1"/>
    </xf>
    <xf numFmtId="0" fontId="11" fillId="2" borderId="41" xfId="7" applyFont="1" applyFill="1" applyBorder="1" applyAlignment="1">
      <alignment horizontal="center"/>
    </xf>
    <xf numFmtId="166" fontId="11" fillId="2" borderId="42" xfId="6" applyNumberFormat="1" applyFont="1" applyFill="1" applyBorder="1" applyAlignment="1">
      <alignment horizontal="center"/>
    </xf>
    <xf numFmtId="166" fontId="11" fillId="2" borderId="43" xfId="6" applyNumberFormat="1" applyFont="1" applyFill="1" applyBorder="1" applyAlignment="1">
      <alignment horizontal="center"/>
    </xf>
    <xf numFmtId="0" fontId="11" fillId="3" borderId="44" xfId="0" applyFont="1" applyFill="1" applyBorder="1" applyAlignment="1">
      <alignment horizontal="center" vertical="center"/>
    </xf>
    <xf numFmtId="166" fontId="4" fillId="2" borderId="22" xfId="6" applyNumberFormat="1" applyFont="1" applyFill="1" applyBorder="1" applyAlignment="1">
      <alignment horizontal="center" vertical="top" wrapText="1"/>
    </xf>
    <xf numFmtId="166" fontId="4" fillId="2" borderId="23" xfId="6" applyNumberFormat="1" applyFont="1" applyFill="1" applyBorder="1" applyAlignment="1">
      <alignment horizontal="center" vertical="top" wrapText="1"/>
    </xf>
    <xf numFmtId="166" fontId="4" fillId="2" borderId="25" xfId="6" applyNumberFormat="1" applyFont="1" applyFill="1" applyBorder="1" applyAlignment="1">
      <alignment horizontal="center" vertical="top" wrapText="1"/>
    </xf>
    <xf numFmtId="0" fontId="24" fillId="0" borderId="36" xfId="7" applyFont="1" applyBorder="1" applyAlignment="1">
      <alignment vertical="center"/>
    </xf>
    <xf numFmtId="0" fontId="24" fillId="0" borderId="14" xfId="7" applyFont="1" applyBorder="1" applyAlignment="1">
      <alignment vertical="center"/>
    </xf>
    <xf numFmtId="0" fontId="11" fillId="2" borderId="45" xfId="7" applyFont="1" applyFill="1" applyBorder="1" applyAlignment="1">
      <alignment horizontal="center" vertical="center"/>
    </xf>
    <xf numFmtId="166" fontId="0" fillId="0" borderId="0" xfId="0" applyNumberFormat="1"/>
    <xf numFmtId="0" fontId="25" fillId="3" borderId="46" xfId="7" applyFont="1" applyFill="1" applyBorder="1" applyAlignment="1">
      <alignment horizontal="center" vertical="center"/>
    </xf>
    <xf numFmtId="0" fontId="11" fillId="3" borderId="44" xfId="7" applyFont="1" applyFill="1" applyBorder="1" applyAlignment="1">
      <alignment horizontal="center" vertical="center"/>
    </xf>
    <xf numFmtId="0" fontId="11" fillId="2" borderId="0" xfId="7" applyFont="1" applyFill="1" applyBorder="1" applyAlignment="1">
      <alignment horizontal="center" vertical="center"/>
    </xf>
    <xf numFmtId="0" fontId="11" fillId="2" borderId="47" xfId="7" applyFont="1" applyFill="1" applyBorder="1" applyAlignment="1">
      <alignment horizontal="center" vertical="center"/>
    </xf>
    <xf numFmtId="166" fontId="4" fillId="0" borderId="17" xfId="6" applyNumberFormat="1" applyFont="1" applyFill="1" applyBorder="1" applyAlignment="1">
      <alignment horizontal="center" vertical="top" wrapText="1"/>
    </xf>
    <xf numFmtId="0" fontId="44" fillId="0" borderId="0" xfId="0" applyFont="1"/>
    <xf numFmtId="0" fontId="12" fillId="0" borderId="0" xfId="0" applyFont="1"/>
    <xf numFmtId="0" fontId="24" fillId="0" borderId="0" xfId="7" applyFont="1" applyBorder="1" applyAlignment="1">
      <alignment horizontal="center" vertical="center"/>
    </xf>
    <xf numFmtId="166" fontId="4" fillId="0" borderId="0" xfId="6" applyNumberFormat="1" applyFont="1" applyFill="1" applyBorder="1" applyAlignment="1">
      <alignment horizontal="center" vertical="top" wrapText="1"/>
    </xf>
    <xf numFmtId="166" fontId="11" fillId="2" borderId="47" xfId="6" applyNumberFormat="1" applyFont="1" applyFill="1" applyBorder="1" applyAlignment="1">
      <alignment horizontal="center"/>
    </xf>
    <xf numFmtId="0" fontId="11" fillId="2" borderId="24" xfId="7" applyFont="1" applyFill="1" applyBorder="1" applyAlignment="1">
      <alignment horizontal="center" vertical="center"/>
    </xf>
    <xf numFmtId="0" fontId="11" fillId="2" borderId="48" xfId="7" applyFont="1" applyFill="1" applyBorder="1" applyAlignment="1">
      <alignment horizontal="center"/>
    </xf>
    <xf numFmtId="0" fontId="11" fillId="3" borderId="49" xfId="7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31" fillId="0" borderId="3" xfId="0" applyFont="1" applyBorder="1"/>
    <xf numFmtId="9" fontId="31" fillId="0" borderId="1" xfId="1" applyFont="1" applyBorder="1"/>
    <xf numFmtId="9" fontId="31" fillId="0" borderId="2" xfId="1" applyFont="1" applyBorder="1"/>
    <xf numFmtId="0" fontId="0" fillId="3" borderId="8" xfId="0" applyFill="1" applyBorder="1"/>
    <xf numFmtId="0" fontId="11" fillId="2" borderId="51" xfId="7" applyFont="1" applyFill="1" applyBorder="1" applyAlignment="1">
      <alignment horizontal="center" vertical="center"/>
    </xf>
    <xf numFmtId="0" fontId="11" fillId="3" borderId="50" xfId="7" applyFont="1" applyFill="1" applyBorder="1" applyAlignment="1">
      <alignment horizontal="center" vertical="center"/>
    </xf>
    <xf numFmtId="0" fontId="0" fillId="0" borderId="3" xfId="0" applyFont="1" applyBorder="1"/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6" fontId="4" fillId="0" borderId="18" xfId="6" applyNumberFormat="1" applyFont="1" applyFill="1" applyBorder="1" applyAlignment="1">
      <alignment horizontal="center"/>
    </xf>
    <xf numFmtId="166" fontId="4" fillId="0" borderId="20" xfId="6" applyNumberFormat="1" applyFont="1" applyFill="1" applyBorder="1" applyAlignment="1">
      <alignment horizontal="center"/>
    </xf>
    <xf numFmtId="0" fontId="25" fillId="0" borderId="18" xfId="7" applyFont="1" applyFill="1" applyBorder="1" applyAlignment="1">
      <alignment horizontal="center" vertical="center"/>
    </xf>
    <xf numFmtId="0" fontId="25" fillId="0" borderId="20" xfId="7" applyFont="1" applyFill="1" applyBorder="1" applyAlignment="1">
      <alignment horizontal="center" vertical="center"/>
    </xf>
    <xf numFmtId="0" fontId="11" fillId="3" borderId="18" xfId="7" applyFont="1" applyFill="1" applyBorder="1" applyAlignment="1">
      <alignment horizontal="center" vertical="center"/>
    </xf>
    <xf numFmtId="0" fontId="11" fillId="3" borderId="20" xfId="7" applyFont="1" applyFill="1" applyBorder="1" applyAlignment="1">
      <alignment horizontal="center" vertical="center"/>
    </xf>
    <xf numFmtId="0" fontId="24" fillId="0" borderId="16" xfId="7" applyFont="1" applyBorder="1" applyAlignment="1">
      <alignment horizontal="center" vertical="center"/>
    </xf>
    <xf numFmtId="0" fontId="24" fillId="0" borderId="17" xfId="7" applyFont="1" applyBorder="1" applyAlignment="1">
      <alignment horizontal="center" vertical="center"/>
    </xf>
    <xf numFmtId="0" fontId="23" fillId="7" borderId="0" xfId="0" applyFont="1" applyFill="1" applyBorder="1" applyAlignment="1">
      <alignment horizontal="center" vertical="center"/>
    </xf>
    <xf numFmtId="0" fontId="11" fillId="2" borderId="30" xfId="7" applyFont="1" applyFill="1" applyBorder="1" applyAlignment="1">
      <alignment horizontal="center"/>
    </xf>
    <xf numFmtId="0" fontId="11" fillId="2" borderId="31" xfId="7" applyFont="1" applyFill="1" applyBorder="1" applyAlignment="1">
      <alignment horizontal="center"/>
    </xf>
    <xf numFmtId="0" fontId="11" fillId="2" borderId="27" xfId="7" applyFont="1" applyFill="1" applyBorder="1" applyAlignment="1">
      <alignment horizontal="center"/>
    </xf>
    <xf numFmtId="0" fontId="11" fillId="2" borderId="29" xfId="7" applyFont="1" applyFill="1" applyBorder="1" applyAlignment="1">
      <alignment horizont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8" xfId="7" applyFont="1" applyBorder="1" applyAlignment="1">
      <alignment horizontal="center" vertical="center"/>
    </xf>
    <xf numFmtId="0" fontId="24" fillId="0" borderId="19" xfId="7" applyFont="1" applyBorder="1" applyAlignment="1">
      <alignment horizontal="center" vertical="center"/>
    </xf>
    <xf numFmtId="0" fontId="24" fillId="0" borderId="20" xfId="7" applyFont="1" applyBorder="1" applyAlignment="1">
      <alignment horizontal="center" vertical="center"/>
    </xf>
    <xf numFmtId="0" fontId="24" fillId="0" borderId="36" xfId="7" applyFont="1" applyBorder="1" applyAlignment="1">
      <alignment horizontal="center" vertical="center"/>
    </xf>
    <xf numFmtId="0" fontId="24" fillId="0" borderId="14" xfId="7" applyFont="1" applyBorder="1" applyAlignment="1">
      <alignment horizontal="center" vertical="center"/>
    </xf>
    <xf numFmtId="0" fontId="24" fillId="0" borderId="15" xfId="7" applyFont="1" applyBorder="1" applyAlignment="1">
      <alignment horizontal="center" vertical="center"/>
    </xf>
    <xf numFmtId="0" fontId="43" fillId="0" borderId="36" xfId="7" applyFont="1" applyBorder="1" applyAlignment="1">
      <alignment horizontal="center" vertical="center"/>
    </xf>
    <xf numFmtId="0" fontId="43" fillId="0" borderId="14" xfId="7" applyFont="1" applyBorder="1" applyAlignment="1">
      <alignment horizontal="center" vertical="center"/>
    </xf>
  </cellXfs>
  <cellStyles count="8">
    <cellStyle name="Comma" xfId="6" builtinId="3"/>
    <cellStyle name="Hyperlink" xfId="5" builtinId="8"/>
    <cellStyle name="Normal" xfId="0" builtinId="0"/>
    <cellStyle name="Normal 2" xfId="2"/>
    <cellStyle name="Normal 2 2" xfId="4"/>
    <cellStyle name="Percent" xfId="1" builtinId="5"/>
    <cellStyle name="Percent 2" xfId="3"/>
    <cellStyle name="Total" xfId="7" builtinId="25"/>
  </cellStyles>
  <dxfs count="391"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D2:P370"/>
  <sheetViews>
    <sheetView topLeftCell="D288" zoomScale="90" zoomScaleNormal="90" workbookViewId="0">
      <selection activeCell="P276" sqref="P276"/>
    </sheetView>
  </sheetViews>
  <sheetFormatPr defaultRowHeight="10.5" x14ac:dyDescent="0.15"/>
  <cols>
    <col min="4" max="4" width="4.7109375" customWidth="1"/>
    <col min="5" max="14" width="14.85546875" customWidth="1"/>
  </cols>
  <sheetData>
    <row r="2" spans="4:15" ht="18.75" x14ac:dyDescent="0.15">
      <c r="D2" s="10" t="s">
        <v>35</v>
      </c>
    </row>
    <row r="3" spans="4:15" ht="11.25" x14ac:dyDescent="0.15">
      <c r="D3" s="14" t="s">
        <v>0</v>
      </c>
    </row>
    <row r="4" spans="4:15" ht="11.25" x14ac:dyDescent="0.15">
      <c r="D4" s="11"/>
    </row>
    <row r="5" spans="4:15" ht="18.75" x14ac:dyDescent="0.2">
      <c r="D5" s="136" t="s">
        <v>48</v>
      </c>
      <c r="E5" s="137"/>
      <c r="F5" s="137"/>
      <c r="G5" s="137"/>
      <c r="H5" s="137"/>
      <c r="I5" s="137"/>
      <c r="J5" s="137"/>
      <c r="K5" s="137"/>
      <c r="L5" s="137"/>
      <c r="M5" s="137"/>
      <c r="N5" s="138"/>
      <c r="O5" s="87" t="s">
        <v>156</v>
      </c>
    </row>
    <row r="6" spans="4:15" ht="15" x14ac:dyDescent="0.15">
      <c r="D6" s="8">
        <v>258</v>
      </c>
      <c r="E6" s="7">
        <v>2004</v>
      </c>
      <c r="F6" s="7">
        <f t="shared" ref="F6:O6" si="0">E6+1</f>
        <v>2005</v>
      </c>
      <c r="G6" s="7">
        <f t="shared" si="0"/>
        <v>2006</v>
      </c>
      <c r="H6" s="7">
        <f t="shared" si="0"/>
        <v>2007</v>
      </c>
      <c r="I6" s="7">
        <f t="shared" si="0"/>
        <v>2008</v>
      </c>
      <c r="J6" s="7">
        <f t="shared" si="0"/>
        <v>2009</v>
      </c>
      <c r="K6" s="7">
        <f t="shared" si="0"/>
        <v>2010</v>
      </c>
      <c r="L6" s="7">
        <f t="shared" si="0"/>
        <v>2011</v>
      </c>
      <c r="M6" s="7">
        <f t="shared" si="0"/>
        <v>2012</v>
      </c>
      <c r="N6" s="69">
        <f t="shared" si="0"/>
        <v>2013</v>
      </c>
      <c r="O6" s="69">
        <f t="shared" si="0"/>
        <v>2014</v>
      </c>
    </row>
    <row r="7" spans="4:15" ht="15" x14ac:dyDescent="0.15">
      <c r="D7" s="5" t="s">
        <v>32</v>
      </c>
      <c r="E7" s="66">
        <v>6796</v>
      </c>
      <c r="F7" s="66">
        <v>7241</v>
      </c>
      <c r="G7" s="66">
        <v>7391</v>
      </c>
      <c r="H7" s="66">
        <v>7672</v>
      </c>
      <c r="I7" s="66">
        <v>7864</v>
      </c>
      <c r="J7" s="66">
        <v>7833</v>
      </c>
      <c r="K7" s="66">
        <v>8283</v>
      </c>
      <c r="L7" s="66">
        <v>8717</v>
      </c>
      <c r="M7" s="66">
        <v>8898</v>
      </c>
      <c r="N7" s="70">
        <v>8697</v>
      </c>
      <c r="O7" s="70">
        <v>0</v>
      </c>
    </row>
    <row r="8" spans="4:15" ht="15" x14ac:dyDescent="0.15">
      <c r="D8" s="5" t="s">
        <v>31</v>
      </c>
      <c r="E8" s="4">
        <v>7257.5918970000002</v>
      </c>
      <c r="F8" s="4">
        <v>7483.6369320000003</v>
      </c>
      <c r="G8" s="4">
        <v>7813.7176879999997</v>
      </c>
      <c r="H8" s="4">
        <v>7733.9333109999998</v>
      </c>
      <c r="I8" s="4">
        <v>8021.5894010000002</v>
      </c>
      <c r="J8" s="4">
        <v>8292.883108</v>
      </c>
      <c r="K8" s="4">
        <v>8311.4668939999992</v>
      </c>
      <c r="L8" s="4">
        <v>9106.6628899999996</v>
      </c>
      <c r="M8" s="4">
        <v>9422.4610310000007</v>
      </c>
      <c r="N8" s="70">
        <v>9691.6134579999998</v>
      </c>
      <c r="O8" s="70">
        <v>9862.980716</v>
      </c>
    </row>
    <row r="9" spans="4:15" ht="15" x14ac:dyDescent="0.15">
      <c r="D9" s="5" t="s">
        <v>30</v>
      </c>
      <c r="E9" s="66">
        <v>0</v>
      </c>
      <c r="F9" s="66">
        <v>0</v>
      </c>
      <c r="G9" s="66">
        <v>0</v>
      </c>
      <c r="H9" s="66">
        <v>939.47291067000015</v>
      </c>
      <c r="I9" s="66">
        <v>1173.4886118999998</v>
      </c>
      <c r="J9" s="66">
        <v>1254.1209997199996</v>
      </c>
      <c r="K9" s="66">
        <v>1158.5550000000001</v>
      </c>
      <c r="L9" s="66">
        <v>1121.2398262622867</v>
      </c>
      <c r="M9" s="66">
        <v>1105</v>
      </c>
      <c r="N9" s="71">
        <v>1105</v>
      </c>
      <c r="O9" s="70">
        <v>0</v>
      </c>
    </row>
    <row r="10" spans="4:15" ht="15" x14ac:dyDescent="0.15">
      <c r="D10" s="5" t="s">
        <v>29</v>
      </c>
      <c r="E10" s="4">
        <v>39372.029000000002</v>
      </c>
      <c r="F10" s="4">
        <v>40992.582999999999</v>
      </c>
      <c r="G10" s="4">
        <v>42841.769</v>
      </c>
      <c r="H10" s="4">
        <v>43761.777000000002</v>
      </c>
      <c r="I10" s="4">
        <v>43876.251520999998</v>
      </c>
      <c r="J10" s="4">
        <v>42936.409389</v>
      </c>
      <c r="K10" s="4">
        <v>41267.183292000002</v>
      </c>
      <c r="L10" s="4">
        <v>37833.122637</v>
      </c>
      <c r="M10" s="4">
        <v>40283.716278</v>
      </c>
      <c r="N10" s="70">
        <v>42033.290743999998</v>
      </c>
      <c r="O10" s="70">
        <v>42965.328269999998</v>
      </c>
    </row>
    <row r="11" spans="4:15" ht="15" x14ac:dyDescent="0.15">
      <c r="D11" s="5" t="s">
        <v>28</v>
      </c>
      <c r="E11" s="66">
        <v>100</v>
      </c>
      <c r="F11" s="66">
        <v>115.1</v>
      </c>
      <c r="G11" s="66">
        <v>128.4</v>
      </c>
      <c r="H11" s="66">
        <v>142.6</v>
      </c>
      <c r="I11" s="66">
        <v>271</v>
      </c>
      <c r="J11" s="66">
        <v>289</v>
      </c>
      <c r="K11" s="66">
        <v>309</v>
      </c>
      <c r="L11" s="4">
        <v>0</v>
      </c>
      <c r="M11" s="4">
        <v>0</v>
      </c>
      <c r="N11" s="70">
        <v>0</v>
      </c>
      <c r="O11" s="70">
        <v>0</v>
      </c>
    </row>
    <row r="12" spans="4:15" ht="15" x14ac:dyDescent="0.15">
      <c r="D12" s="5" t="s">
        <v>27</v>
      </c>
      <c r="E12" s="4">
        <v>41986</v>
      </c>
      <c r="F12" s="4">
        <v>44023</v>
      </c>
      <c r="G12" s="4">
        <v>48945</v>
      </c>
      <c r="H12" s="4">
        <v>53655</v>
      </c>
      <c r="I12" s="4">
        <v>58123</v>
      </c>
      <c r="J12" s="4">
        <v>61484</v>
      </c>
      <c r="K12" s="4">
        <v>57045</v>
      </c>
      <c r="L12" s="4">
        <v>55376</v>
      </c>
      <c r="M12" s="4">
        <v>55508</v>
      </c>
      <c r="N12" s="70">
        <v>56642</v>
      </c>
      <c r="O12" s="70">
        <v>58633</v>
      </c>
    </row>
    <row r="13" spans="4:15" ht="15" x14ac:dyDescent="0.15">
      <c r="D13" s="5" t="s">
        <v>26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70">
        <v>0</v>
      </c>
      <c r="O13" s="70">
        <v>0</v>
      </c>
    </row>
    <row r="14" spans="4:15" ht="15" x14ac:dyDescent="0.15">
      <c r="D14" s="5" t="s">
        <v>25</v>
      </c>
      <c r="E14" s="66">
        <v>38036</v>
      </c>
      <c r="F14" s="66">
        <v>39117</v>
      </c>
      <c r="G14" s="66">
        <v>43273</v>
      </c>
      <c r="H14" s="66">
        <v>49378</v>
      </c>
      <c r="I14" s="66">
        <v>50320</v>
      </c>
      <c r="J14" s="66">
        <v>50339.705999999998</v>
      </c>
      <c r="K14" s="66">
        <v>49940.374000000003</v>
      </c>
      <c r="L14" s="66">
        <v>50879</v>
      </c>
      <c r="M14" s="66">
        <v>53125.214</v>
      </c>
      <c r="N14" s="71">
        <v>53125.214</v>
      </c>
      <c r="O14" s="70">
        <v>0</v>
      </c>
    </row>
    <row r="15" spans="4:15" ht="15" x14ac:dyDescent="0.15">
      <c r="D15" s="5" t="s">
        <v>24</v>
      </c>
      <c r="E15" s="4">
        <v>1617.6</v>
      </c>
      <c r="F15" s="4">
        <v>2087.4</v>
      </c>
      <c r="G15" s="4">
        <v>2568.1999999999998</v>
      </c>
      <c r="H15" s="4">
        <v>3056.2</v>
      </c>
      <c r="I15" s="4">
        <v>3421.9</v>
      </c>
      <c r="J15" s="4">
        <v>4018.6889999999999</v>
      </c>
      <c r="K15" s="4">
        <v>3582.86</v>
      </c>
      <c r="L15" s="4">
        <v>226.79</v>
      </c>
      <c r="M15" s="4">
        <v>250.7</v>
      </c>
      <c r="N15" s="70">
        <v>323.68900000000002</v>
      </c>
      <c r="O15" s="70">
        <v>0</v>
      </c>
    </row>
    <row r="16" spans="4:15" ht="15" x14ac:dyDescent="0.15">
      <c r="D16" s="5" t="s">
        <v>23</v>
      </c>
      <c r="E16" s="4">
        <v>22037.146860539997</v>
      </c>
      <c r="F16" s="4">
        <v>23927.772028979998</v>
      </c>
      <c r="G16" s="4">
        <v>25904.014974490001</v>
      </c>
      <c r="H16" s="4">
        <v>26786.163330410003</v>
      </c>
      <c r="I16" s="4">
        <v>27964.642892740005</v>
      </c>
      <c r="J16" s="4">
        <v>27839.073338172228</v>
      </c>
      <c r="K16" s="4">
        <v>26318.27089646809</v>
      </c>
      <c r="L16" s="4">
        <v>28202.982701374105</v>
      </c>
      <c r="M16" s="4">
        <v>28330.75999962374</v>
      </c>
      <c r="N16" s="70">
        <v>27478.528421282608</v>
      </c>
      <c r="O16" s="70">
        <v>27533.252487673035</v>
      </c>
    </row>
    <row r="17" spans="4:16" ht="15" x14ac:dyDescent="0.15">
      <c r="D17" s="5" t="s">
        <v>22</v>
      </c>
      <c r="E17" s="4">
        <v>2541</v>
      </c>
      <c r="F17" s="4">
        <v>2781</v>
      </c>
      <c r="G17" s="4">
        <v>2890</v>
      </c>
      <c r="H17" s="4">
        <v>2875</v>
      </c>
      <c r="I17" s="4">
        <v>2980</v>
      </c>
      <c r="J17" s="4">
        <v>3044</v>
      </c>
      <c r="K17" s="4">
        <v>3125</v>
      </c>
      <c r="L17" s="4">
        <v>3270</v>
      </c>
      <c r="M17" s="4">
        <v>3480</v>
      </c>
      <c r="N17" s="70">
        <v>3952</v>
      </c>
      <c r="O17" s="70">
        <v>4244</v>
      </c>
    </row>
    <row r="18" spans="4:16" ht="15" x14ac:dyDescent="0.2">
      <c r="D18" s="5" t="s">
        <v>21</v>
      </c>
      <c r="E18" s="4">
        <v>51101</v>
      </c>
      <c r="F18" s="4">
        <v>52467</v>
      </c>
      <c r="G18" s="4">
        <v>54874</v>
      </c>
      <c r="H18" s="4">
        <v>56662</v>
      </c>
      <c r="I18" s="4">
        <v>58155</v>
      </c>
      <c r="J18" s="4">
        <v>61011</v>
      </c>
      <c r="K18" s="4">
        <v>63495</v>
      </c>
      <c r="L18" s="4">
        <v>65374</v>
      </c>
      <c r="M18" s="4">
        <v>66176</v>
      </c>
      <c r="N18" s="70">
        <v>68524</v>
      </c>
      <c r="O18" s="70"/>
      <c r="P18" s="120" t="s">
        <v>177</v>
      </c>
    </row>
    <row r="19" spans="4:16" ht="15" x14ac:dyDescent="0.15">
      <c r="D19" s="5" t="s">
        <v>20</v>
      </c>
      <c r="E19" s="66">
        <v>1453</v>
      </c>
      <c r="F19" s="66">
        <v>1537</v>
      </c>
      <c r="G19" s="66">
        <v>1565</v>
      </c>
      <c r="H19" s="66">
        <v>1698</v>
      </c>
      <c r="I19" s="66">
        <v>1794</v>
      </c>
      <c r="J19" s="66">
        <v>1803</v>
      </c>
      <c r="K19" s="66">
        <v>1991</v>
      </c>
      <c r="L19" s="66">
        <v>1890</v>
      </c>
      <c r="M19" s="4">
        <v>2009</v>
      </c>
      <c r="N19" s="70">
        <v>1447</v>
      </c>
      <c r="O19" s="70">
        <v>0</v>
      </c>
    </row>
    <row r="20" spans="4:16" ht="15" x14ac:dyDescent="0.15">
      <c r="D20" s="5" t="s">
        <v>19</v>
      </c>
      <c r="E20" s="66">
        <v>4421.4380000000001</v>
      </c>
      <c r="F20" s="67">
        <f>AVERAGE(E20,G20)</f>
        <v>4794.0614999999998</v>
      </c>
      <c r="G20" s="66">
        <v>5166.6850000000004</v>
      </c>
      <c r="H20" s="66">
        <v>5590.2169999999996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70">
        <v>0</v>
      </c>
      <c r="O20" s="70">
        <v>0</v>
      </c>
    </row>
    <row r="21" spans="4:16" ht="15" x14ac:dyDescent="0.15">
      <c r="D21" s="5" t="s">
        <v>18</v>
      </c>
      <c r="E21" s="4">
        <v>258577</v>
      </c>
      <c r="F21" s="4">
        <v>293882</v>
      </c>
      <c r="G21" s="4">
        <v>321990</v>
      </c>
      <c r="H21" s="4">
        <v>331062</v>
      </c>
      <c r="I21" s="4">
        <v>340858</v>
      </c>
      <c r="J21" s="4">
        <v>313928</v>
      </c>
      <c r="K21" s="4">
        <v>291302</v>
      </c>
      <c r="L21" s="4">
        <v>272038</v>
      </c>
      <c r="M21" s="4">
        <v>263312</v>
      </c>
      <c r="N21" s="70">
        <v>274350</v>
      </c>
      <c r="O21" s="70">
        <v>0</v>
      </c>
    </row>
    <row r="22" spans="4:16" ht="15" x14ac:dyDescent="0.15">
      <c r="D22" s="5" t="s">
        <v>17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70">
        <v>0</v>
      </c>
      <c r="O22" s="70">
        <v>0</v>
      </c>
    </row>
    <row r="23" spans="4:16" ht="15" x14ac:dyDescent="0.15">
      <c r="D23" s="5" t="s">
        <v>16</v>
      </c>
      <c r="E23" s="67"/>
      <c r="F23" s="67"/>
      <c r="G23" s="67"/>
      <c r="H23" s="66">
        <v>29897</v>
      </c>
      <c r="I23" s="66">
        <v>34622</v>
      </c>
      <c r="J23" s="66">
        <v>38343</v>
      </c>
      <c r="K23" s="66">
        <v>39741</v>
      </c>
      <c r="L23" s="66">
        <v>41521</v>
      </c>
      <c r="M23" s="66">
        <v>43975</v>
      </c>
      <c r="N23" s="71">
        <v>43975</v>
      </c>
      <c r="O23" s="70">
        <v>0</v>
      </c>
    </row>
    <row r="24" spans="4:16" ht="15" x14ac:dyDescent="0.15">
      <c r="D24" s="5" t="s">
        <v>15</v>
      </c>
      <c r="E24" s="4">
        <v>34208</v>
      </c>
      <c r="F24" s="4">
        <v>34663</v>
      </c>
      <c r="G24" s="4">
        <v>35458</v>
      </c>
      <c r="H24" s="4">
        <v>35211</v>
      </c>
      <c r="I24" s="4">
        <v>34328</v>
      </c>
      <c r="J24" s="4">
        <v>33791</v>
      </c>
      <c r="K24" s="4">
        <v>32954</v>
      </c>
      <c r="L24" s="4">
        <v>34052</v>
      </c>
      <c r="M24" s="4">
        <v>32763</v>
      </c>
      <c r="N24" s="70">
        <v>31618</v>
      </c>
      <c r="O24" s="70">
        <v>31071</v>
      </c>
    </row>
    <row r="25" spans="4:16" ht="15" x14ac:dyDescent="0.15">
      <c r="D25" s="5" t="s">
        <v>14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70">
        <v>0</v>
      </c>
      <c r="O25" s="70">
        <v>0</v>
      </c>
    </row>
    <row r="26" spans="4:16" ht="15" x14ac:dyDescent="0.15">
      <c r="D26" s="5" t="s">
        <v>13</v>
      </c>
      <c r="E26" s="66">
        <v>838</v>
      </c>
      <c r="F26" s="66">
        <v>1021</v>
      </c>
      <c r="G26" s="66">
        <v>1214</v>
      </c>
      <c r="H26" s="66">
        <v>1125</v>
      </c>
      <c r="I26" s="66">
        <v>1518</v>
      </c>
      <c r="J26" s="66">
        <v>332</v>
      </c>
      <c r="K26" s="66">
        <v>1369</v>
      </c>
      <c r="L26" s="66">
        <v>1364</v>
      </c>
      <c r="M26" s="66">
        <v>1512</v>
      </c>
      <c r="N26" s="71">
        <v>1512</v>
      </c>
      <c r="O26" s="70">
        <v>0</v>
      </c>
    </row>
    <row r="27" spans="4:16" ht="15" x14ac:dyDescent="0.15">
      <c r="D27" s="5" t="s">
        <v>12</v>
      </c>
      <c r="E27" s="4">
        <v>87.09</v>
      </c>
      <c r="F27" s="4">
        <v>103.92</v>
      </c>
      <c r="G27" s="4">
        <v>132.22999999999999</v>
      </c>
      <c r="H27" s="4">
        <v>198.89</v>
      </c>
      <c r="I27" s="4">
        <v>255.2</v>
      </c>
      <c r="J27" s="4">
        <v>210.59</v>
      </c>
      <c r="K27" s="4">
        <v>152.44</v>
      </c>
      <c r="L27" s="4">
        <v>170.28</v>
      </c>
      <c r="M27" s="4">
        <v>193.41</v>
      </c>
      <c r="N27" s="70">
        <v>197.59</v>
      </c>
      <c r="O27" s="70">
        <v>0</v>
      </c>
    </row>
    <row r="28" spans="4:16" ht="15" x14ac:dyDescent="0.15">
      <c r="D28" s="5" t="s">
        <v>11</v>
      </c>
      <c r="E28" s="66">
        <v>0</v>
      </c>
      <c r="F28" s="66">
        <v>0</v>
      </c>
      <c r="G28" s="66">
        <v>0</v>
      </c>
      <c r="H28" s="66">
        <v>0</v>
      </c>
      <c r="I28" s="66">
        <v>322</v>
      </c>
      <c r="J28" s="66">
        <v>390.4</v>
      </c>
      <c r="K28" s="66">
        <v>468.1</v>
      </c>
      <c r="L28" s="66">
        <v>493.9</v>
      </c>
      <c r="M28" s="66">
        <v>710.27238937000607</v>
      </c>
      <c r="N28" s="70">
        <v>73.795275000000004</v>
      </c>
      <c r="O28" s="70">
        <v>0</v>
      </c>
    </row>
    <row r="29" spans="4:16" ht="15" x14ac:dyDescent="0.15">
      <c r="D29" s="5" t="s">
        <v>10</v>
      </c>
      <c r="E29" s="66">
        <v>20534</v>
      </c>
      <c r="F29" s="66">
        <v>20991</v>
      </c>
      <c r="G29" s="66">
        <v>42703</v>
      </c>
      <c r="H29" s="66">
        <v>43564</v>
      </c>
      <c r="I29" s="66">
        <v>47707</v>
      </c>
      <c r="J29" s="66">
        <v>49464</v>
      </c>
      <c r="K29" s="66">
        <v>51611</v>
      </c>
      <c r="L29" s="66">
        <v>51560</v>
      </c>
      <c r="M29" s="66">
        <v>52550</v>
      </c>
      <c r="N29" s="70">
        <v>53838</v>
      </c>
      <c r="O29" s="70">
        <v>53212</v>
      </c>
    </row>
    <row r="30" spans="4:16" ht="15" x14ac:dyDescent="0.15">
      <c r="D30" s="5" t="s">
        <v>9</v>
      </c>
      <c r="E30" s="66">
        <v>38039</v>
      </c>
      <c r="F30" s="66">
        <v>41267</v>
      </c>
      <c r="G30" s="66">
        <v>41101</v>
      </c>
      <c r="H30" s="66">
        <v>41882</v>
      </c>
      <c r="I30" s="66">
        <v>47849</v>
      </c>
      <c r="J30" s="66">
        <v>49356</v>
      </c>
      <c r="K30" s="66">
        <v>51219</v>
      </c>
      <c r="L30" s="66">
        <v>54862</v>
      </c>
      <c r="M30" s="66">
        <v>57514</v>
      </c>
      <c r="N30" s="71">
        <v>57514</v>
      </c>
      <c r="O30" s="70">
        <v>0</v>
      </c>
    </row>
    <row r="31" spans="4:16" ht="15" x14ac:dyDescent="0.15">
      <c r="D31" s="5" t="s">
        <v>8</v>
      </c>
      <c r="E31" s="66">
        <v>11632</v>
      </c>
      <c r="F31" s="66">
        <v>13852</v>
      </c>
      <c r="G31" s="66">
        <v>13684</v>
      </c>
      <c r="H31" s="66">
        <v>14828</v>
      </c>
      <c r="I31" s="66">
        <v>17193</v>
      </c>
      <c r="J31" s="66">
        <v>18359</v>
      </c>
      <c r="K31" s="66">
        <v>18715</v>
      </c>
      <c r="L31" s="66">
        <v>20552</v>
      </c>
      <c r="M31" s="66">
        <v>22231</v>
      </c>
      <c r="N31" s="71">
        <v>22231</v>
      </c>
      <c r="O31" s="70">
        <v>0</v>
      </c>
    </row>
    <row r="32" spans="4:16" ht="15" x14ac:dyDescent="0.15">
      <c r="D32" s="5" t="s">
        <v>7</v>
      </c>
      <c r="E32" s="4">
        <v>3722.1319999999996</v>
      </c>
      <c r="F32" s="4">
        <v>3887.7370000000001</v>
      </c>
      <c r="G32" s="4">
        <v>3818.3619999999996</v>
      </c>
      <c r="H32" s="4">
        <v>4017.0769999999998</v>
      </c>
      <c r="I32" s="4">
        <v>3904.9140000000002</v>
      </c>
      <c r="J32" s="4">
        <v>3502.6320000000001</v>
      </c>
      <c r="K32" s="4">
        <v>3704.304687880579</v>
      </c>
      <c r="L32" s="4">
        <v>3709.1459965646272</v>
      </c>
      <c r="M32" s="4">
        <v>3655.9952737709177</v>
      </c>
      <c r="N32" s="70">
        <v>3526.2605668432097</v>
      </c>
      <c r="O32" s="70">
        <v>5610.4410906976682</v>
      </c>
    </row>
    <row r="33" spans="4:15" ht="15" x14ac:dyDescent="0.15">
      <c r="D33" s="5" t="s">
        <v>6</v>
      </c>
      <c r="E33" s="66">
        <v>1285.4896025999999</v>
      </c>
      <c r="F33" s="67">
        <f>(E33+($E$33*($J$33/$E$33-1)/5))</f>
        <v>1131.0916820799998</v>
      </c>
      <c r="G33" s="67">
        <f t="shared" ref="G33:I33" si="1">(F33+($E$33*($J$33/$E$33-1)/5))</f>
        <v>976.69376155999976</v>
      </c>
      <c r="H33" s="67">
        <f t="shared" si="1"/>
        <v>822.29584103999969</v>
      </c>
      <c r="I33" s="67">
        <f t="shared" si="1"/>
        <v>667.89792051999962</v>
      </c>
      <c r="J33" s="66">
        <v>513.5</v>
      </c>
      <c r="K33" s="4">
        <v>0</v>
      </c>
      <c r="L33" s="4">
        <v>0</v>
      </c>
      <c r="M33" s="4">
        <v>0</v>
      </c>
      <c r="N33" s="70">
        <v>0</v>
      </c>
      <c r="O33" s="70">
        <v>0</v>
      </c>
    </row>
    <row r="34" spans="4:15" ht="15" x14ac:dyDescent="0.15">
      <c r="D34" s="5" t="s">
        <v>5</v>
      </c>
      <c r="E34" s="4">
        <v>78391</v>
      </c>
      <c r="F34" s="4">
        <v>83983</v>
      </c>
      <c r="G34" s="4">
        <v>86779</v>
      </c>
      <c r="H34" s="4">
        <v>86565</v>
      </c>
      <c r="I34" s="4">
        <v>91659</v>
      </c>
      <c r="J34" s="4">
        <v>83109</v>
      </c>
      <c r="K34" s="4">
        <v>80507</v>
      </c>
      <c r="L34" s="4">
        <v>79145</v>
      </c>
      <c r="M34" s="4">
        <v>64181</v>
      </c>
      <c r="N34" s="70">
        <v>71441</v>
      </c>
      <c r="O34" s="70">
        <v>0</v>
      </c>
    </row>
    <row r="35" spans="4:15" ht="15" x14ac:dyDescent="0.15">
      <c r="D35" s="5" t="s">
        <v>4</v>
      </c>
      <c r="E35" s="66">
        <v>205675</v>
      </c>
      <c r="F35" s="66">
        <v>227506</v>
      </c>
      <c r="G35" s="66">
        <v>242377</v>
      </c>
      <c r="H35" s="66">
        <v>1451</v>
      </c>
      <c r="I35" s="66">
        <v>1180</v>
      </c>
      <c r="J35" s="66">
        <v>1237</v>
      </c>
      <c r="K35" s="66">
        <v>1241</v>
      </c>
      <c r="L35" s="66">
        <v>1259</v>
      </c>
      <c r="M35" s="66">
        <v>1261</v>
      </c>
      <c r="N35" s="70">
        <v>1608.5</v>
      </c>
      <c r="O35" s="70">
        <v>0</v>
      </c>
    </row>
    <row r="36" spans="4:15" ht="15" x14ac:dyDescent="0.15">
      <c r="D36" s="5" t="s">
        <v>3</v>
      </c>
      <c r="E36" s="66">
        <v>18645</v>
      </c>
      <c r="F36" s="66">
        <v>18695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70">
        <v>0</v>
      </c>
      <c r="O36" s="70">
        <v>0</v>
      </c>
    </row>
    <row r="37" spans="4:15" ht="15" x14ac:dyDescent="0.15">
      <c r="D37" s="5" t="s">
        <v>2</v>
      </c>
      <c r="E37" s="66">
        <v>2312.4969999999998</v>
      </c>
      <c r="F37" s="66">
        <v>2764</v>
      </c>
      <c r="G37" s="4">
        <v>4945</v>
      </c>
      <c r="H37" s="4">
        <v>5901</v>
      </c>
      <c r="I37" s="4">
        <v>6366</v>
      </c>
      <c r="J37" s="4">
        <v>6940</v>
      </c>
      <c r="K37" s="4">
        <v>8027</v>
      </c>
      <c r="L37" s="4">
        <v>9566</v>
      </c>
      <c r="M37" s="4">
        <v>11270</v>
      </c>
      <c r="N37" s="70">
        <v>13745</v>
      </c>
      <c r="O37" s="70">
        <v>0</v>
      </c>
    </row>
    <row r="38" spans="4:15" ht="15" x14ac:dyDescent="0.15">
      <c r="D38" s="3" t="s">
        <v>1</v>
      </c>
      <c r="E38" s="68">
        <v>73973.933000000005</v>
      </c>
      <c r="F38" s="68">
        <v>73574.971999999994</v>
      </c>
      <c r="G38" s="68">
        <v>54816.565000000002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73">
        <v>0</v>
      </c>
      <c r="O38" s="73">
        <v>0</v>
      </c>
    </row>
    <row r="42" spans="4:15" ht="18.75" x14ac:dyDescent="0.2">
      <c r="D42" s="136" t="s">
        <v>49</v>
      </c>
      <c r="E42" s="137"/>
      <c r="F42" s="137"/>
      <c r="G42" s="137"/>
      <c r="H42" s="137"/>
      <c r="I42" s="137"/>
      <c r="J42" s="137"/>
      <c r="K42" s="137"/>
      <c r="L42" s="137"/>
      <c r="M42" s="137"/>
      <c r="N42" s="138"/>
      <c r="O42" s="87" t="s">
        <v>156</v>
      </c>
    </row>
    <row r="43" spans="4:15" ht="15" x14ac:dyDescent="0.15">
      <c r="D43" s="8">
        <v>259</v>
      </c>
      <c r="E43" s="7">
        <v>2004</v>
      </c>
      <c r="F43" s="7">
        <f t="shared" ref="F43:O43" si="2">E43+1</f>
        <v>2005</v>
      </c>
      <c r="G43" s="7">
        <f t="shared" si="2"/>
        <v>2006</v>
      </c>
      <c r="H43" s="7">
        <f t="shared" si="2"/>
        <v>2007</v>
      </c>
      <c r="I43" s="7">
        <f t="shared" si="2"/>
        <v>2008</v>
      </c>
      <c r="J43" s="7">
        <f t="shared" si="2"/>
        <v>2009</v>
      </c>
      <c r="K43" s="7">
        <f t="shared" si="2"/>
        <v>2010</v>
      </c>
      <c r="L43" s="7">
        <f t="shared" si="2"/>
        <v>2011</v>
      </c>
      <c r="M43" s="7">
        <f t="shared" si="2"/>
        <v>2012</v>
      </c>
      <c r="N43" s="69">
        <f t="shared" si="2"/>
        <v>2013</v>
      </c>
      <c r="O43" s="69">
        <f t="shared" si="2"/>
        <v>2014</v>
      </c>
    </row>
    <row r="44" spans="4:15" ht="15" x14ac:dyDescent="0.15">
      <c r="D44" s="5" t="s">
        <v>32</v>
      </c>
      <c r="E44" s="66">
        <v>9720</v>
      </c>
      <c r="F44" s="66">
        <v>10130</v>
      </c>
      <c r="G44" s="66">
        <v>10333</v>
      </c>
      <c r="H44" s="66">
        <v>10661</v>
      </c>
      <c r="I44" s="66">
        <v>10747</v>
      </c>
      <c r="J44" s="66">
        <v>10710</v>
      </c>
      <c r="K44" s="66">
        <v>11230</v>
      </c>
      <c r="L44" s="66">
        <v>11983</v>
      </c>
      <c r="M44" s="66">
        <v>12255</v>
      </c>
      <c r="N44" s="70">
        <v>12468</v>
      </c>
      <c r="O44" s="70">
        <v>0</v>
      </c>
    </row>
    <row r="45" spans="4:15" ht="15" x14ac:dyDescent="0.15">
      <c r="D45" s="5" t="s">
        <v>31</v>
      </c>
      <c r="E45" s="4">
        <v>8029.7763809999997</v>
      </c>
      <c r="F45" s="4">
        <v>8194.1479930000005</v>
      </c>
      <c r="G45" s="4">
        <v>8532.1640399999997</v>
      </c>
      <c r="H45" s="4">
        <v>8858.5703780000003</v>
      </c>
      <c r="I45" s="4">
        <v>9226.0787290000007</v>
      </c>
      <c r="J45" s="4">
        <v>9542.6664330000003</v>
      </c>
      <c r="K45" s="4">
        <v>9585.4248609999995</v>
      </c>
      <c r="L45" s="4">
        <v>10056.396795000001</v>
      </c>
      <c r="M45" s="4">
        <v>10386.678072000001</v>
      </c>
      <c r="N45" s="70">
        <v>10662.516463</v>
      </c>
      <c r="O45" s="70">
        <v>10850.765265</v>
      </c>
    </row>
    <row r="46" spans="4:15" ht="15" x14ac:dyDescent="0.15">
      <c r="D46" s="5" t="s">
        <v>30</v>
      </c>
      <c r="E46" s="66">
        <v>0</v>
      </c>
      <c r="F46" s="66">
        <v>0</v>
      </c>
      <c r="G46" s="66">
        <v>0</v>
      </c>
      <c r="H46" s="66">
        <v>1269.54584636</v>
      </c>
      <c r="I46" s="66">
        <v>1534.3952254200001</v>
      </c>
      <c r="J46" s="66">
        <v>1459.0639775099999</v>
      </c>
      <c r="K46" s="66">
        <v>1377.377</v>
      </c>
      <c r="L46" s="66">
        <v>1364.9052303744538</v>
      </c>
      <c r="M46" s="66">
        <v>1339</v>
      </c>
      <c r="N46" s="71">
        <v>1339</v>
      </c>
      <c r="O46" s="70">
        <v>0</v>
      </c>
    </row>
    <row r="47" spans="4:15" ht="15" x14ac:dyDescent="0.15">
      <c r="D47" s="5" t="s">
        <v>29</v>
      </c>
      <c r="E47" s="4">
        <v>45451.413999999997</v>
      </c>
      <c r="F47" s="4">
        <v>47747.362999999998</v>
      </c>
      <c r="G47" s="4">
        <v>49206.817999999999</v>
      </c>
      <c r="H47" s="4">
        <v>48421.821000000004</v>
      </c>
      <c r="I47" s="4">
        <v>48236.462364999999</v>
      </c>
      <c r="J47" s="4">
        <v>47376.012208</v>
      </c>
      <c r="K47" s="4">
        <v>45845.675193000003</v>
      </c>
      <c r="L47" s="4">
        <v>42477.176777000001</v>
      </c>
      <c r="M47" s="4">
        <v>45742.209994999997</v>
      </c>
      <c r="N47" s="70">
        <v>47971.269912999996</v>
      </c>
      <c r="O47" s="70">
        <v>49168.507605999999</v>
      </c>
    </row>
    <row r="48" spans="4:15" ht="15" x14ac:dyDescent="0.15">
      <c r="D48" s="5" t="s">
        <v>28</v>
      </c>
      <c r="E48" s="66">
        <v>157.6</v>
      </c>
      <c r="F48" s="66">
        <v>176.8</v>
      </c>
      <c r="G48" s="66">
        <v>194.6</v>
      </c>
      <c r="H48" s="66">
        <v>213.8</v>
      </c>
      <c r="I48" s="66">
        <v>402</v>
      </c>
      <c r="J48" s="66">
        <v>432</v>
      </c>
      <c r="K48" s="66">
        <v>469</v>
      </c>
      <c r="L48" s="4">
        <v>0</v>
      </c>
      <c r="M48" s="4">
        <v>0</v>
      </c>
      <c r="N48" s="70">
        <v>0</v>
      </c>
      <c r="O48" s="70">
        <v>0</v>
      </c>
    </row>
    <row r="49" spans="4:16" ht="15" x14ac:dyDescent="0.15">
      <c r="D49" s="5" t="s">
        <v>27</v>
      </c>
      <c r="E49" s="4">
        <v>67349</v>
      </c>
      <c r="F49" s="4">
        <v>70795</v>
      </c>
      <c r="G49" s="4">
        <v>73016</v>
      </c>
      <c r="H49" s="4">
        <v>76659</v>
      </c>
      <c r="I49" s="4">
        <v>82940</v>
      </c>
      <c r="J49" s="4">
        <v>83962</v>
      </c>
      <c r="K49" s="4">
        <v>84232</v>
      </c>
      <c r="L49" s="4">
        <v>83083</v>
      </c>
      <c r="M49" s="4">
        <v>81554</v>
      </c>
      <c r="N49" s="70">
        <v>85002</v>
      </c>
      <c r="O49" s="70">
        <v>86736</v>
      </c>
    </row>
    <row r="50" spans="4:16" ht="15" x14ac:dyDescent="0.15">
      <c r="D50" s="5" t="s">
        <v>26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70">
        <v>0</v>
      </c>
      <c r="O50" s="70">
        <v>0</v>
      </c>
    </row>
    <row r="51" spans="4:16" ht="15" x14ac:dyDescent="0.15">
      <c r="D51" s="5" t="s">
        <v>25</v>
      </c>
      <c r="E51" s="66">
        <v>44279</v>
      </c>
      <c r="F51" s="66">
        <v>45573</v>
      </c>
      <c r="G51" s="66">
        <v>47679</v>
      </c>
      <c r="H51" s="66">
        <v>54159</v>
      </c>
      <c r="I51" s="66">
        <v>53798</v>
      </c>
      <c r="J51" s="66">
        <v>54405.686999999998</v>
      </c>
      <c r="K51" s="66">
        <v>56636.279000000002</v>
      </c>
      <c r="L51" s="66">
        <v>58784</v>
      </c>
      <c r="M51" s="66">
        <v>59450.942000000003</v>
      </c>
      <c r="N51" s="71">
        <v>59450.942000000003</v>
      </c>
      <c r="O51" s="70">
        <v>0</v>
      </c>
    </row>
    <row r="52" spans="4:16" ht="15" x14ac:dyDescent="0.15">
      <c r="D52" s="5" t="s">
        <v>24</v>
      </c>
      <c r="E52" s="4">
        <v>2387.8000000000002</v>
      </c>
      <c r="F52" s="4">
        <v>2696.4</v>
      </c>
      <c r="G52" s="4">
        <v>3129</v>
      </c>
      <c r="H52" s="4">
        <v>3723.6</v>
      </c>
      <c r="I52" s="4">
        <v>3831.3</v>
      </c>
      <c r="J52" s="4">
        <v>4179.317</v>
      </c>
      <c r="K52" s="4">
        <v>3807.944</v>
      </c>
      <c r="L52" s="4">
        <v>242.64</v>
      </c>
      <c r="M52" s="4">
        <v>271.8</v>
      </c>
      <c r="N52" s="70">
        <v>349.20299999999997</v>
      </c>
      <c r="O52" s="70">
        <v>0</v>
      </c>
    </row>
    <row r="53" spans="4:16" ht="15" x14ac:dyDescent="0.15">
      <c r="D53" s="5" t="s">
        <v>23</v>
      </c>
      <c r="E53" s="4">
        <v>25448.749460599996</v>
      </c>
      <c r="F53" s="4">
        <v>27225.746483029998</v>
      </c>
      <c r="G53" s="4">
        <v>29410.381502380002</v>
      </c>
      <c r="H53" s="4">
        <v>31034.378218480004</v>
      </c>
      <c r="I53" s="4">
        <v>32454.035947030003</v>
      </c>
      <c r="J53" s="4">
        <v>32392.674264080026</v>
      </c>
      <c r="K53" s="4">
        <v>30321.507473592992</v>
      </c>
      <c r="L53" s="4">
        <v>31264.708367964206</v>
      </c>
      <c r="M53" s="4">
        <v>31455.748548703737</v>
      </c>
      <c r="N53" s="70">
        <v>30983.071185765009</v>
      </c>
      <c r="O53" s="70">
        <v>30861.800943802831</v>
      </c>
    </row>
    <row r="54" spans="4:16" ht="15" x14ac:dyDescent="0.15">
      <c r="D54" s="5" t="s">
        <v>22</v>
      </c>
      <c r="E54" s="4">
        <v>2757</v>
      </c>
      <c r="F54" s="4">
        <v>2967</v>
      </c>
      <c r="G54" s="4">
        <v>3066</v>
      </c>
      <c r="H54" s="4">
        <v>3065</v>
      </c>
      <c r="I54" s="4">
        <v>3169</v>
      </c>
      <c r="J54" s="4">
        <v>3233</v>
      </c>
      <c r="K54" s="4">
        <v>3313</v>
      </c>
      <c r="L54" s="4">
        <v>3474</v>
      </c>
      <c r="M54" s="4">
        <v>3679</v>
      </c>
      <c r="N54" s="70">
        <v>4177</v>
      </c>
      <c r="O54" s="70">
        <v>4468</v>
      </c>
    </row>
    <row r="55" spans="4:16" ht="15" x14ac:dyDescent="0.2">
      <c r="D55" s="5" t="s">
        <v>21</v>
      </c>
      <c r="E55" s="4">
        <v>61999</v>
      </c>
      <c r="F55" s="4">
        <v>64775</v>
      </c>
      <c r="G55" s="4">
        <v>66898</v>
      </c>
      <c r="H55" s="4">
        <v>69062</v>
      </c>
      <c r="I55" s="4">
        <v>71019</v>
      </c>
      <c r="J55" s="4">
        <v>72336</v>
      </c>
      <c r="K55" s="4">
        <v>75568</v>
      </c>
      <c r="L55" s="4">
        <v>78513</v>
      </c>
      <c r="M55" s="4">
        <v>79810</v>
      </c>
      <c r="N55" s="70">
        <v>81995</v>
      </c>
      <c r="O55" s="70"/>
      <c r="P55" s="120" t="s">
        <v>178</v>
      </c>
    </row>
    <row r="56" spans="4:16" ht="15" x14ac:dyDescent="0.15">
      <c r="D56" s="5" t="s">
        <v>20</v>
      </c>
      <c r="E56" s="66">
        <v>1946</v>
      </c>
      <c r="F56" s="66">
        <v>2035</v>
      </c>
      <c r="G56" s="66">
        <v>2060</v>
      </c>
      <c r="H56" s="66">
        <v>2317</v>
      </c>
      <c r="I56" s="66">
        <v>2374</v>
      </c>
      <c r="J56" s="66">
        <v>2510</v>
      </c>
      <c r="K56" s="66">
        <v>2563</v>
      </c>
      <c r="L56" s="66">
        <v>2396</v>
      </c>
      <c r="M56" s="4">
        <v>2451</v>
      </c>
      <c r="N56" s="70">
        <v>2172</v>
      </c>
      <c r="O56" s="70">
        <v>0</v>
      </c>
    </row>
    <row r="57" spans="4:16" ht="15" x14ac:dyDescent="0.15">
      <c r="D57" s="5" t="s">
        <v>19</v>
      </c>
      <c r="E57" s="67"/>
      <c r="F57" s="67"/>
      <c r="G57" s="66">
        <v>6478.6540000000005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70">
        <v>0</v>
      </c>
      <c r="O57" s="70">
        <v>0</v>
      </c>
    </row>
    <row r="58" spans="4:16" ht="15" x14ac:dyDescent="0.15">
      <c r="D58" s="5" t="s">
        <v>18</v>
      </c>
      <c r="E58" s="4">
        <v>355321</v>
      </c>
      <c r="F58" s="4">
        <v>384400</v>
      </c>
      <c r="G58" s="4">
        <v>409579</v>
      </c>
      <c r="H58" s="4">
        <v>421662</v>
      </c>
      <c r="I58" s="4">
        <v>424954</v>
      </c>
      <c r="J58" s="4">
        <v>419483</v>
      </c>
      <c r="K58" s="4">
        <v>401312</v>
      </c>
      <c r="L58" s="4">
        <v>377773</v>
      </c>
      <c r="M58" s="4">
        <v>369033</v>
      </c>
      <c r="N58" s="70">
        <v>376675</v>
      </c>
      <c r="O58" s="70">
        <v>0</v>
      </c>
    </row>
    <row r="59" spans="4:16" ht="15" x14ac:dyDescent="0.15">
      <c r="D59" s="5" t="s">
        <v>17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70">
        <v>0</v>
      </c>
      <c r="O59" s="70">
        <v>0</v>
      </c>
    </row>
    <row r="60" spans="4:16" ht="15" x14ac:dyDescent="0.15">
      <c r="D60" s="5" t="s">
        <v>16</v>
      </c>
      <c r="E60" s="67"/>
      <c r="F60" s="67"/>
      <c r="G60" s="67"/>
      <c r="H60" s="66">
        <v>34369</v>
      </c>
      <c r="I60" s="66">
        <v>38864</v>
      </c>
      <c r="J60" s="66">
        <v>41980</v>
      </c>
      <c r="K60" s="66">
        <v>43251</v>
      </c>
      <c r="L60" s="66">
        <v>44620</v>
      </c>
      <c r="M60" s="66">
        <v>46742</v>
      </c>
      <c r="N60" s="71">
        <v>46742</v>
      </c>
      <c r="O60" s="70">
        <v>0</v>
      </c>
    </row>
    <row r="61" spans="4:16" ht="15" x14ac:dyDescent="0.15">
      <c r="D61" s="5" t="s">
        <v>15</v>
      </c>
      <c r="E61" s="4">
        <v>38955</v>
      </c>
      <c r="F61" s="4">
        <v>39342</v>
      </c>
      <c r="G61" s="4">
        <v>40044</v>
      </c>
      <c r="H61" s="4">
        <v>39945</v>
      </c>
      <c r="I61" s="4">
        <v>38543</v>
      </c>
      <c r="J61" s="4">
        <v>37796</v>
      </c>
      <c r="K61" s="4">
        <v>36794</v>
      </c>
      <c r="L61" s="4">
        <v>37752</v>
      </c>
      <c r="M61" s="4">
        <v>36738</v>
      </c>
      <c r="N61" s="70">
        <v>35326</v>
      </c>
      <c r="O61" s="70">
        <v>34460</v>
      </c>
    </row>
    <row r="62" spans="4:16" ht="15" x14ac:dyDescent="0.15">
      <c r="D62" s="5" t="s">
        <v>14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70">
        <v>0</v>
      </c>
      <c r="O62" s="70">
        <v>0</v>
      </c>
    </row>
    <row r="63" spans="4:16" ht="15" x14ac:dyDescent="0.15">
      <c r="D63" s="5" t="s">
        <v>13</v>
      </c>
      <c r="E63" s="66">
        <v>1096</v>
      </c>
      <c r="F63" s="66">
        <v>1353</v>
      </c>
      <c r="G63" s="66">
        <v>1463</v>
      </c>
      <c r="H63" s="66">
        <v>1451</v>
      </c>
      <c r="I63" s="66">
        <v>2372</v>
      </c>
      <c r="J63" s="66">
        <v>2138</v>
      </c>
      <c r="K63" s="66">
        <v>2306</v>
      </c>
      <c r="L63" s="66">
        <v>2414</v>
      </c>
      <c r="M63" s="66">
        <v>2717</v>
      </c>
      <c r="N63" s="71">
        <v>2717</v>
      </c>
      <c r="O63" s="70">
        <v>0</v>
      </c>
    </row>
    <row r="64" spans="4:16" ht="15" x14ac:dyDescent="0.15">
      <c r="D64" s="5" t="s">
        <v>12</v>
      </c>
      <c r="E64" s="4">
        <v>113.47</v>
      </c>
      <c r="F64" s="4">
        <v>124.03</v>
      </c>
      <c r="G64" s="4">
        <v>153.61000000000001</v>
      </c>
      <c r="H64" s="4">
        <v>231.24</v>
      </c>
      <c r="I64" s="4">
        <v>291.86</v>
      </c>
      <c r="J64" s="4">
        <v>236.55</v>
      </c>
      <c r="K64" s="4">
        <v>169.52</v>
      </c>
      <c r="L64" s="4">
        <v>186.54</v>
      </c>
      <c r="M64" s="4">
        <v>211.196</v>
      </c>
      <c r="N64" s="70">
        <v>209.34</v>
      </c>
      <c r="O64" s="70">
        <v>0</v>
      </c>
    </row>
    <row r="65" spans="4:15" ht="15" x14ac:dyDescent="0.15">
      <c r="D65" s="5" t="s">
        <v>11</v>
      </c>
      <c r="E65" s="66">
        <v>111.35</v>
      </c>
      <c r="F65" s="66">
        <v>115</v>
      </c>
      <c r="G65" s="66">
        <v>117.7</v>
      </c>
      <c r="H65" s="66">
        <v>123.27</v>
      </c>
      <c r="I65" s="66">
        <v>517</v>
      </c>
      <c r="J65" s="66">
        <v>591.6</v>
      </c>
      <c r="K65" s="66">
        <v>704.1</v>
      </c>
      <c r="L65" s="66">
        <v>765.7</v>
      </c>
      <c r="M65" s="66">
        <v>1015.0591512344203</v>
      </c>
      <c r="N65" s="70">
        <v>103.469183</v>
      </c>
      <c r="O65" s="70">
        <v>0</v>
      </c>
    </row>
    <row r="66" spans="4:15" ht="15" x14ac:dyDescent="0.15">
      <c r="D66" s="5" t="s">
        <v>10</v>
      </c>
      <c r="E66" s="66">
        <v>23574</v>
      </c>
      <c r="F66" s="66">
        <v>23695</v>
      </c>
      <c r="G66" s="66">
        <v>47878</v>
      </c>
      <c r="H66" s="66">
        <v>48516</v>
      </c>
      <c r="I66" s="66">
        <v>52067</v>
      </c>
      <c r="J66" s="66">
        <v>53282</v>
      </c>
      <c r="K66" s="66">
        <v>56292</v>
      </c>
      <c r="L66" s="66">
        <v>56841</v>
      </c>
      <c r="M66" s="66">
        <v>56161</v>
      </c>
      <c r="N66" s="70">
        <v>57271</v>
      </c>
      <c r="O66" s="70">
        <v>55640</v>
      </c>
    </row>
    <row r="67" spans="4:15" ht="15" x14ac:dyDescent="0.15">
      <c r="D67" s="5" t="s">
        <v>9</v>
      </c>
      <c r="E67" s="66">
        <v>47804</v>
      </c>
      <c r="F67" s="66">
        <v>49566</v>
      </c>
      <c r="G67" s="66">
        <v>49891</v>
      </c>
      <c r="H67" s="66">
        <v>49359</v>
      </c>
      <c r="I67" s="66">
        <v>54815</v>
      </c>
      <c r="J67" s="66">
        <v>57430</v>
      </c>
      <c r="K67" s="66">
        <v>57735</v>
      </c>
      <c r="L67" s="66">
        <v>61780</v>
      </c>
      <c r="M67" s="66">
        <v>68023</v>
      </c>
      <c r="N67" s="71">
        <v>68023</v>
      </c>
      <c r="O67" s="70">
        <v>0</v>
      </c>
    </row>
    <row r="68" spans="4:15" ht="15" x14ac:dyDescent="0.15">
      <c r="D68" s="5" t="s">
        <v>8</v>
      </c>
      <c r="E68" s="66">
        <v>14850</v>
      </c>
      <c r="F68" s="66">
        <v>15697</v>
      </c>
      <c r="G68" s="66">
        <v>16425</v>
      </c>
      <c r="H68" s="66">
        <v>17984</v>
      </c>
      <c r="I68" s="66">
        <v>20306</v>
      </c>
      <c r="J68" s="66">
        <v>21062</v>
      </c>
      <c r="K68" s="66">
        <v>22741</v>
      </c>
      <c r="L68" s="66">
        <v>25301</v>
      </c>
      <c r="M68" s="66">
        <v>26265</v>
      </c>
      <c r="N68" s="71">
        <v>26265</v>
      </c>
      <c r="O68" s="70">
        <v>0</v>
      </c>
    </row>
    <row r="69" spans="4:15" ht="15" x14ac:dyDescent="0.15">
      <c r="D69" s="5" t="s">
        <v>7</v>
      </c>
      <c r="E69" s="4">
        <v>4419.8109999999997</v>
      </c>
      <c r="F69" s="4">
        <v>4549.402</v>
      </c>
      <c r="G69" s="4">
        <v>4580.6989999999996</v>
      </c>
      <c r="H69" s="4">
        <v>4674.5429999999997</v>
      </c>
      <c r="I69" s="4">
        <v>4722.7730000000001</v>
      </c>
      <c r="J69" s="4">
        <v>4401.558</v>
      </c>
      <c r="K69" s="4">
        <v>4689.113032949338</v>
      </c>
      <c r="L69" s="4">
        <v>4692.8895543588342</v>
      </c>
      <c r="M69" s="4">
        <v>4675.7900105996359</v>
      </c>
      <c r="N69" s="70">
        <v>4570.8597844136902</v>
      </c>
      <c r="O69" s="70">
        <v>4565.8456646601726</v>
      </c>
    </row>
    <row r="70" spans="4:15" ht="15" x14ac:dyDescent="0.15">
      <c r="D70" s="5" t="s">
        <v>6</v>
      </c>
      <c r="E70" s="66">
        <v>1937.6865932999999</v>
      </c>
      <c r="F70" s="67">
        <f>(E70+($E$70*($J$70/$E$70-1)/5))</f>
        <v>1685.36927464</v>
      </c>
      <c r="G70" s="67">
        <f t="shared" ref="G70:I70" si="3">(F70+($E$70*($J$70/$E$70-1)/5))</f>
        <v>1433.05195598</v>
      </c>
      <c r="H70" s="67">
        <f t="shared" si="3"/>
        <v>1180.73463732</v>
      </c>
      <c r="I70" s="67">
        <f t="shared" si="3"/>
        <v>928.41731866000009</v>
      </c>
      <c r="J70" s="66">
        <v>676.1</v>
      </c>
      <c r="K70" s="4">
        <v>0</v>
      </c>
      <c r="L70" s="4">
        <v>0</v>
      </c>
      <c r="M70" s="4">
        <v>0</v>
      </c>
      <c r="N70" s="70">
        <v>0</v>
      </c>
      <c r="O70" s="70">
        <v>0</v>
      </c>
    </row>
    <row r="71" spans="4:15" ht="15" x14ac:dyDescent="0.15">
      <c r="D71" s="5" t="s">
        <v>5</v>
      </c>
      <c r="E71" s="4">
        <v>92680</v>
      </c>
      <c r="F71" s="4">
        <v>95529</v>
      </c>
      <c r="G71" s="4">
        <v>99799</v>
      </c>
      <c r="H71" s="4">
        <v>99085</v>
      </c>
      <c r="I71" s="4">
        <v>104559</v>
      </c>
      <c r="J71" s="4">
        <v>95977</v>
      </c>
      <c r="K71" s="4">
        <v>94005</v>
      </c>
      <c r="L71" s="4">
        <v>91740</v>
      </c>
      <c r="M71" s="4">
        <v>76966</v>
      </c>
      <c r="N71" s="70">
        <v>84790</v>
      </c>
      <c r="O71" s="70">
        <v>0</v>
      </c>
    </row>
    <row r="72" spans="4:15" ht="15" x14ac:dyDescent="0.15">
      <c r="D72" s="5" t="s">
        <v>4</v>
      </c>
      <c r="E72" s="66">
        <v>245791</v>
      </c>
      <c r="F72" s="66">
        <v>259840</v>
      </c>
      <c r="G72" s="66">
        <v>283883</v>
      </c>
      <c r="H72" s="66">
        <v>1642</v>
      </c>
      <c r="I72" s="66">
        <v>1377</v>
      </c>
      <c r="J72" s="66">
        <v>1444</v>
      </c>
      <c r="K72" s="66">
        <v>1438</v>
      </c>
      <c r="L72" s="66">
        <v>1452</v>
      </c>
      <c r="M72" s="66">
        <v>1455</v>
      </c>
      <c r="N72" s="70">
        <v>1402.5</v>
      </c>
      <c r="O72" s="70">
        <v>0</v>
      </c>
    </row>
    <row r="73" spans="4:15" ht="15" x14ac:dyDescent="0.15">
      <c r="D73" s="5" t="s">
        <v>3</v>
      </c>
      <c r="E73" s="66">
        <v>28523</v>
      </c>
      <c r="F73" s="66">
        <v>28488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70">
        <v>0</v>
      </c>
      <c r="O73" s="70">
        <v>0</v>
      </c>
    </row>
    <row r="74" spans="4:15" ht="15" x14ac:dyDescent="0.15">
      <c r="D74" s="5" t="s">
        <v>2</v>
      </c>
      <c r="E74" s="66">
        <v>5395.2610000000004</v>
      </c>
      <c r="F74" s="66">
        <v>6423</v>
      </c>
      <c r="G74" s="4">
        <v>7702</v>
      </c>
      <c r="H74" s="4">
        <v>8823</v>
      </c>
      <c r="I74" s="4">
        <v>9229</v>
      </c>
      <c r="J74" s="4">
        <v>10002</v>
      </c>
      <c r="K74" s="4">
        <v>11238</v>
      </c>
      <c r="L74" s="4">
        <v>13258</v>
      </c>
      <c r="M74" s="4">
        <v>15596</v>
      </c>
      <c r="N74" s="70">
        <v>19075</v>
      </c>
      <c r="O74" s="70">
        <v>0</v>
      </c>
    </row>
    <row r="75" spans="4:15" ht="15" x14ac:dyDescent="0.15">
      <c r="D75" s="3" t="s">
        <v>1</v>
      </c>
      <c r="E75" s="68">
        <v>94245.114000000001</v>
      </c>
      <c r="F75" s="68">
        <v>92812.06</v>
      </c>
      <c r="G75" s="68">
        <v>81634.267999999996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73">
        <v>0</v>
      </c>
      <c r="O75" s="73">
        <v>0</v>
      </c>
    </row>
    <row r="79" spans="4:15" ht="18.75" x14ac:dyDescent="0.2">
      <c r="D79" s="136" t="s">
        <v>50</v>
      </c>
      <c r="E79" s="137"/>
      <c r="F79" s="137"/>
      <c r="G79" s="137"/>
      <c r="H79" s="137"/>
      <c r="I79" s="137"/>
      <c r="J79" s="137"/>
      <c r="K79" s="137"/>
      <c r="L79" s="137"/>
      <c r="M79" s="137"/>
      <c r="N79" s="138"/>
      <c r="O79" s="87" t="s">
        <v>156</v>
      </c>
    </row>
    <row r="80" spans="4:15" ht="15" x14ac:dyDescent="0.15">
      <c r="D80" s="8">
        <v>260</v>
      </c>
      <c r="E80" s="7">
        <v>2004</v>
      </c>
      <c r="F80" s="7">
        <f t="shared" ref="F80:O80" si="4">E80+1</f>
        <v>2005</v>
      </c>
      <c r="G80" s="7">
        <f t="shared" si="4"/>
        <v>2006</v>
      </c>
      <c r="H80" s="7">
        <f t="shared" si="4"/>
        <v>2007</v>
      </c>
      <c r="I80" s="7">
        <f t="shared" si="4"/>
        <v>2008</v>
      </c>
      <c r="J80" s="7">
        <f t="shared" si="4"/>
        <v>2009</v>
      </c>
      <c r="K80" s="7">
        <f t="shared" si="4"/>
        <v>2010</v>
      </c>
      <c r="L80" s="7">
        <f t="shared" si="4"/>
        <v>2011</v>
      </c>
      <c r="M80" s="7">
        <f t="shared" si="4"/>
        <v>2012</v>
      </c>
      <c r="N80" s="69">
        <f t="shared" si="4"/>
        <v>2013</v>
      </c>
      <c r="O80" s="69">
        <f t="shared" si="4"/>
        <v>2014</v>
      </c>
    </row>
    <row r="81" spans="4:16" ht="15" x14ac:dyDescent="0.15">
      <c r="D81" s="5" t="s">
        <v>32</v>
      </c>
      <c r="E81" s="66">
        <v>2924</v>
      </c>
      <c r="F81" s="66">
        <v>2889</v>
      </c>
      <c r="G81" s="66">
        <v>2942</v>
      </c>
      <c r="H81" s="66">
        <v>2989</v>
      </c>
      <c r="I81" s="66">
        <v>2883</v>
      </c>
      <c r="J81" s="66">
        <v>2877</v>
      </c>
      <c r="K81" s="66">
        <v>2947</v>
      </c>
      <c r="L81" s="66">
        <v>3266</v>
      </c>
      <c r="M81" s="66">
        <v>3357</v>
      </c>
      <c r="N81" s="70">
        <v>3770</v>
      </c>
      <c r="O81" s="70">
        <v>0</v>
      </c>
    </row>
    <row r="82" spans="4:16" ht="15" x14ac:dyDescent="0.15">
      <c r="D82" s="5" t="s">
        <v>31</v>
      </c>
      <c r="E82" s="4">
        <v>772.18448399999943</v>
      </c>
      <c r="F82" s="4">
        <v>710.51106100000015</v>
      </c>
      <c r="G82" s="4">
        <v>718.44635199999993</v>
      </c>
      <c r="H82" s="4">
        <v>1124.6370670000006</v>
      </c>
      <c r="I82" s="4">
        <v>1204.4893280000006</v>
      </c>
      <c r="J82" s="4">
        <v>1249.7833250000003</v>
      </c>
      <c r="K82" s="4">
        <v>1273.9579670000003</v>
      </c>
      <c r="L82" s="4">
        <v>949.73390500000096</v>
      </c>
      <c r="M82" s="4">
        <v>964.21704099999988</v>
      </c>
      <c r="N82" s="70">
        <v>970.90300500000012</v>
      </c>
      <c r="O82" s="70">
        <v>987.78454899999997</v>
      </c>
    </row>
    <row r="83" spans="4:16" ht="15" x14ac:dyDescent="0.15">
      <c r="D83" s="5" t="s">
        <v>30</v>
      </c>
      <c r="E83" s="66">
        <v>0</v>
      </c>
      <c r="F83" s="66">
        <v>0</v>
      </c>
      <c r="G83" s="66">
        <v>0</v>
      </c>
      <c r="H83" s="66">
        <v>246.84156035999999</v>
      </c>
      <c r="I83" s="66">
        <v>267.65441120000003</v>
      </c>
      <c r="J83" s="66">
        <v>203.04796948000001</v>
      </c>
      <c r="K83" s="66">
        <v>236.46</v>
      </c>
      <c r="L83" s="66">
        <v>241.64772479000001</v>
      </c>
      <c r="M83" s="66">
        <v>236</v>
      </c>
      <c r="N83" s="71">
        <v>236</v>
      </c>
      <c r="O83" s="70">
        <v>0</v>
      </c>
    </row>
    <row r="84" spans="4:16" ht="15" x14ac:dyDescent="0.15">
      <c r="D84" s="5" t="s">
        <v>29</v>
      </c>
      <c r="E84" s="4">
        <v>6079.3850000000002</v>
      </c>
      <c r="F84" s="4">
        <v>6754.78</v>
      </c>
      <c r="G84" s="4">
        <v>6365.049</v>
      </c>
      <c r="H84" s="4">
        <v>4660.0439999999999</v>
      </c>
      <c r="I84" s="4">
        <v>4360.2108440000002</v>
      </c>
      <c r="J84" s="4">
        <v>4439.6028189999997</v>
      </c>
      <c r="K84" s="4">
        <v>4578.4919010000003</v>
      </c>
      <c r="L84" s="4">
        <v>4644.0541400000002</v>
      </c>
      <c r="M84" s="4">
        <v>5458.4937170000003</v>
      </c>
      <c r="N84" s="70">
        <v>5937.9791690000002</v>
      </c>
      <c r="O84" s="70">
        <v>6203.1793360000001</v>
      </c>
    </row>
    <row r="85" spans="4:16" ht="15" x14ac:dyDescent="0.15">
      <c r="D85" s="5" t="s">
        <v>28</v>
      </c>
      <c r="E85" s="66">
        <v>48.8</v>
      </c>
      <c r="F85" s="66">
        <v>55.7</v>
      </c>
      <c r="G85" s="66">
        <v>61.1</v>
      </c>
      <c r="H85" s="66">
        <v>71.2</v>
      </c>
      <c r="I85" s="66">
        <v>131</v>
      </c>
      <c r="J85" s="66">
        <v>143</v>
      </c>
      <c r="K85" s="66">
        <v>154</v>
      </c>
      <c r="L85" s="4">
        <v>0</v>
      </c>
      <c r="M85" s="4">
        <v>0</v>
      </c>
      <c r="N85" s="70">
        <v>0</v>
      </c>
      <c r="O85" s="70">
        <v>0</v>
      </c>
    </row>
    <row r="86" spans="4:16" ht="15" x14ac:dyDescent="0.15">
      <c r="D86" s="5" t="s">
        <v>27</v>
      </c>
      <c r="E86" s="4">
        <v>26566</v>
      </c>
      <c r="F86" s="4">
        <v>26726</v>
      </c>
      <c r="G86" s="4">
        <v>22605</v>
      </c>
      <c r="H86" s="4">
        <v>20815</v>
      </c>
      <c r="I86" s="4">
        <v>23425</v>
      </c>
      <c r="J86" s="4">
        <v>22714</v>
      </c>
      <c r="K86" s="4">
        <v>25921</v>
      </c>
      <c r="L86" s="4">
        <v>25935</v>
      </c>
      <c r="M86" s="4">
        <v>25127</v>
      </c>
      <c r="N86" s="70">
        <v>25999</v>
      </c>
      <c r="O86" s="70">
        <v>26208</v>
      </c>
    </row>
    <row r="87" spans="4:16" ht="15" x14ac:dyDescent="0.15">
      <c r="D87" s="5" t="s">
        <v>26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70">
        <v>0</v>
      </c>
      <c r="O87" s="70">
        <v>0</v>
      </c>
    </row>
    <row r="88" spans="4:16" ht="15" x14ac:dyDescent="0.15">
      <c r="D88" s="5" t="s">
        <v>25</v>
      </c>
      <c r="E88" s="66">
        <v>5742</v>
      </c>
      <c r="F88" s="66">
        <v>5540</v>
      </c>
      <c r="G88" s="66">
        <v>4031</v>
      </c>
      <c r="H88" s="66">
        <v>4119</v>
      </c>
      <c r="I88" s="66">
        <v>3568</v>
      </c>
      <c r="J88" s="66">
        <v>3829.5520000000001</v>
      </c>
      <c r="K88" s="66">
        <v>6148.8710000000001</v>
      </c>
      <c r="L88" s="66">
        <v>7551</v>
      </c>
      <c r="M88" s="66">
        <v>6654.982</v>
      </c>
      <c r="N88" s="71">
        <v>6654.982</v>
      </c>
      <c r="O88" s="70">
        <v>0</v>
      </c>
    </row>
    <row r="89" spans="4:16" ht="15" x14ac:dyDescent="0.15">
      <c r="D89" s="5" t="s">
        <v>24</v>
      </c>
      <c r="E89" s="4">
        <v>651.79999999999995</v>
      </c>
      <c r="F89" s="4">
        <v>463.3</v>
      </c>
      <c r="G89" s="4">
        <v>456.9</v>
      </c>
      <c r="H89" s="4">
        <v>521.5</v>
      </c>
      <c r="I89" s="4">
        <v>445.6</v>
      </c>
      <c r="J89" s="4">
        <v>438.22700000000003</v>
      </c>
      <c r="K89" s="4">
        <v>283.64300000000003</v>
      </c>
      <c r="L89" s="4">
        <v>18.170000000000002</v>
      </c>
      <c r="M89" s="4">
        <v>18.7</v>
      </c>
      <c r="N89" s="70">
        <v>24.016999999999999</v>
      </c>
      <c r="O89" s="70">
        <v>0</v>
      </c>
    </row>
    <row r="90" spans="4:16" ht="15" x14ac:dyDescent="0.15">
      <c r="D90" s="5" t="s">
        <v>23</v>
      </c>
      <c r="E90" s="4">
        <v>3411.60260006</v>
      </c>
      <c r="F90" s="4">
        <v>3297.9744540500001</v>
      </c>
      <c r="G90" s="4">
        <v>3506.3665278899998</v>
      </c>
      <c r="H90" s="4">
        <v>4248.2148880699997</v>
      </c>
      <c r="I90" s="4">
        <v>4489.3930542899998</v>
      </c>
      <c r="J90" s="4">
        <v>4553.6009259077982</v>
      </c>
      <c r="K90" s="4">
        <v>4003.2365771249015</v>
      </c>
      <c r="L90" s="4">
        <v>3061.7256665901014</v>
      </c>
      <c r="M90" s="4">
        <v>3124.9885490799961</v>
      </c>
      <c r="N90" s="70">
        <v>3504.5427644824013</v>
      </c>
      <c r="O90" s="70">
        <v>3328.5484561299972</v>
      </c>
    </row>
    <row r="91" spans="4:16" ht="15" x14ac:dyDescent="0.15">
      <c r="D91" s="5" t="s">
        <v>22</v>
      </c>
      <c r="E91" s="4">
        <v>216</v>
      </c>
      <c r="F91" s="4">
        <v>186</v>
      </c>
      <c r="G91" s="4">
        <v>176</v>
      </c>
      <c r="H91" s="4">
        <v>190</v>
      </c>
      <c r="I91" s="4">
        <v>189</v>
      </c>
      <c r="J91" s="4">
        <v>189</v>
      </c>
      <c r="K91" s="4">
        <v>188</v>
      </c>
      <c r="L91" s="4">
        <v>204</v>
      </c>
      <c r="M91" s="4">
        <v>199</v>
      </c>
      <c r="N91" s="70">
        <v>225</v>
      </c>
      <c r="O91" s="70">
        <v>224</v>
      </c>
    </row>
    <row r="92" spans="4:16" ht="15" x14ac:dyDescent="0.2">
      <c r="D92" s="5" t="s">
        <v>21</v>
      </c>
      <c r="E92" s="4">
        <v>10898</v>
      </c>
      <c r="F92" s="4">
        <v>12308</v>
      </c>
      <c r="G92" s="4">
        <v>12024</v>
      </c>
      <c r="H92" s="4">
        <v>12416</v>
      </c>
      <c r="I92" s="4">
        <v>12864</v>
      </c>
      <c r="J92" s="4">
        <v>11325</v>
      </c>
      <c r="K92" s="4">
        <v>12073</v>
      </c>
      <c r="L92" s="4">
        <v>13139</v>
      </c>
      <c r="M92" s="4">
        <v>13634</v>
      </c>
      <c r="N92" s="70">
        <v>13471</v>
      </c>
      <c r="O92" s="70"/>
      <c r="P92" s="120" t="s">
        <v>177</v>
      </c>
    </row>
    <row r="93" spans="4:16" ht="15" x14ac:dyDescent="0.15">
      <c r="D93" s="5" t="s">
        <v>20</v>
      </c>
      <c r="E93" s="66">
        <v>470</v>
      </c>
      <c r="F93" s="66">
        <v>446</v>
      </c>
      <c r="G93" s="66">
        <v>452</v>
      </c>
      <c r="H93" s="66">
        <v>516</v>
      </c>
      <c r="I93" s="66">
        <v>512</v>
      </c>
      <c r="J93" s="66">
        <v>541</v>
      </c>
      <c r="K93" s="66">
        <v>554</v>
      </c>
      <c r="L93" s="66">
        <v>535</v>
      </c>
      <c r="M93" s="4">
        <v>442</v>
      </c>
      <c r="N93" s="70">
        <v>725</v>
      </c>
      <c r="O93" s="70">
        <v>0</v>
      </c>
    </row>
    <row r="94" spans="4:16" ht="15" x14ac:dyDescent="0.15">
      <c r="D94" s="5" t="s">
        <v>19</v>
      </c>
      <c r="E94" s="67"/>
      <c r="F94" s="67"/>
      <c r="G94" s="66">
        <v>802.69200000000001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70">
        <v>0</v>
      </c>
      <c r="O94" s="70">
        <v>0</v>
      </c>
    </row>
    <row r="95" spans="4:16" ht="15" x14ac:dyDescent="0.15">
      <c r="D95" s="5" t="s">
        <v>18</v>
      </c>
      <c r="E95" s="4">
        <v>96744</v>
      </c>
      <c r="F95" s="4">
        <v>90518</v>
      </c>
      <c r="G95" s="4">
        <v>87589</v>
      </c>
      <c r="H95" s="4">
        <v>90600</v>
      </c>
      <c r="I95" s="4">
        <v>84096</v>
      </c>
      <c r="J95" s="4">
        <v>105555</v>
      </c>
      <c r="K95" s="4">
        <v>110010</v>
      </c>
      <c r="L95" s="4">
        <v>105735</v>
      </c>
      <c r="M95" s="4">
        <v>105721</v>
      </c>
      <c r="N95" s="70">
        <v>102325</v>
      </c>
      <c r="O95" s="70">
        <v>0</v>
      </c>
    </row>
    <row r="96" spans="4:16" ht="15" x14ac:dyDescent="0.15">
      <c r="D96" s="5" t="s">
        <v>17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70">
        <v>0</v>
      </c>
      <c r="O96" s="70">
        <v>0</v>
      </c>
    </row>
    <row r="97" spans="4:15" ht="15" x14ac:dyDescent="0.15">
      <c r="D97" s="5" t="s">
        <v>16</v>
      </c>
      <c r="E97" s="67"/>
      <c r="F97" s="67"/>
      <c r="G97" s="67"/>
      <c r="H97" s="66">
        <v>3049</v>
      </c>
      <c r="I97" s="66">
        <v>2835</v>
      </c>
      <c r="J97" s="66">
        <v>3139</v>
      </c>
      <c r="K97" s="66">
        <v>3085</v>
      </c>
      <c r="L97" s="66">
        <v>2796</v>
      </c>
      <c r="M97" s="66">
        <v>2766</v>
      </c>
      <c r="N97" s="71">
        <v>2766</v>
      </c>
      <c r="O97" s="70">
        <v>0</v>
      </c>
    </row>
    <row r="98" spans="4:15" ht="15" x14ac:dyDescent="0.15">
      <c r="D98" s="5" t="s">
        <v>15</v>
      </c>
      <c r="E98" s="4">
        <v>4747</v>
      </c>
      <c r="F98" s="4">
        <v>4679</v>
      </c>
      <c r="G98" s="4">
        <v>4586</v>
      </c>
      <c r="H98" s="4">
        <v>4734</v>
      </c>
      <c r="I98" s="4">
        <v>4215</v>
      </c>
      <c r="J98" s="4">
        <v>4005</v>
      </c>
      <c r="K98" s="4">
        <v>3840</v>
      </c>
      <c r="L98" s="4">
        <v>3700</v>
      </c>
      <c r="M98" s="4">
        <v>3975</v>
      </c>
      <c r="N98" s="70">
        <v>3708</v>
      </c>
      <c r="O98" s="70">
        <v>3389</v>
      </c>
    </row>
    <row r="99" spans="4:15" ht="15" x14ac:dyDescent="0.15">
      <c r="D99" s="5" t="s">
        <v>14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70">
        <v>0</v>
      </c>
      <c r="O99" s="70">
        <v>0</v>
      </c>
    </row>
    <row r="100" spans="4:15" ht="15" x14ac:dyDescent="0.15">
      <c r="D100" s="5" t="s">
        <v>13</v>
      </c>
      <c r="E100" s="66">
        <v>335</v>
      </c>
      <c r="F100" s="66">
        <v>458</v>
      </c>
      <c r="G100" s="66">
        <v>440</v>
      </c>
      <c r="H100" s="66">
        <v>490</v>
      </c>
      <c r="I100" s="66">
        <v>1084</v>
      </c>
      <c r="J100" s="66">
        <v>1077</v>
      </c>
      <c r="K100" s="66">
        <v>1047</v>
      </c>
      <c r="L100" s="66">
        <v>1131</v>
      </c>
      <c r="M100" s="66">
        <v>1368</v>
      </c>
      <c r="N100" s="71">
        <v>1368</v>
      </c>
      <c r="O100" s="70">
        <v>0</v>
      </c>
    </row>
    <row r="101" spans="4:15" ht="15" x14ac:dyDescent="0.15">
      <c r="D101" s="5" t="s">
        <v>12</v>
      </c>
      <c r="E101" s="4">
        <v>26.38</v>
      </c>
      <c r="F101" s="4">
        <v>20.11</v>
      </c>
      <c r="G101" s="4">
        <v>21.38</v>
      </c>
      <c r="H101" s="4">
        <v>34.35</v>
      </c>
      <c r="I101" s="4">
        <v>36.659999999999997</v>
      </c>
      <c r="J101" s="4">
        <v>25.96</v>
      </c>
      <c r="K101" s="4">
        <v>17.079999999999998</v>
      </c>
      <c r="L101" s="4">
        <v>16.260000000000002</v>
      </c>
      <c r="M101" s="4">
        <v>17.786000000000001</v>
      </c>
      <c r="N101" s="70">
        <v>11.75</v>
      </c>
      <c r="O101" s="70">
        <v>0</v>
      </c>
    </row>
    <row r="102" spans="4:15" ht="15" x14ac:dyDescent="0.15">
      <c r="D102" s="5" t="s">
        <v>11</v>
      </c>
      <c r="E102" s="66">
        <v>0</v>
      </c>
      <c r="F102" s="66">
        <v>0</v>
      </c>
      <c r="G102" s="66">
        <v>0</v>
      </c>
      <c r="H102" s="66">
        <v>0</v>
      </c>
      <c r="I102" s="66">
        <v>222</v>
      </c>
      <c r="J102" s="66">
        <v>191</v>
      </c>
      <c r="K102" s="66">
        <v>218.7</v>
      </c>
      <c r="L102" s="66">
        <v>217.1</v>
      </c>
      <c r="M102" s="66">
        <v>270.69971130517507</v>
      </c>
      <c r="N102" s="70">
        <v>29.673908000000001</v>
      </c>
      <c r="O102" s="70">
        <v>0</v>
      </c>
    </row>
    <row r="103" spans="4:15" ht="15" x14ac:dyDescent="0.15">
      <c r="D103" s="5" t="s">
        <v>10</v>
      </c>
      <c r="E103" s="66">
        <v>2822</v>
      </c>
      <c r="F103" s="66">
        <v>2664</v>
      </c>
      <c r="G103" s="66">
        <v>4786</v>
      </c>
      <c r="H103" s="66">
        <v>4964</v>
      </c>
      <c r="I103" s="66">
        <v>4649</v>
      </c>
      <c r="J103" s="66">
        <v>3817</v>
      </c>
      <c r="K103" s="66">
        <v>4496</v>
      </c>
      <c r="L103" s="66">
        <v>5424</v>
      </c>
      <c r="M103" s="66">
        <v>3908</v>
      </c>
      <c r="N103" s="70">
        <v>3433</v>
      </c>
      <c r="O103" s="70">
        <v>2428</v>
      </c>
    </row>
    <row r="104" spans="4:15" ht="15" x14ac:dyDescent="0.15">
      <c r="D104" s="5" t="s">
        <v>9</v>
      </c>
      <c r="E104" s="66">
        <v>8892</v>
      </c>
      <c r="F104" s="66">
        <v>7790</v>
      </c>
      <c r="G104" s="66">
        <v>7963</v>
      </c>
      <c r="H104" s="66">
        <v>7628</v>
      </c>
      <c r="I104" s="66">
        <v>6611</v>
      </c>
      <c r="J104" s="66">
        <v>7115</v>
      </c>
      <c r="K104" s="66">
        <v>5426</v>
      </c>
      <c r="L104" s="66">
        <v>6153</v>
      </c>
      <c r="M104" s="66">
        <v>9415</v>
      </c>
      <c r="N104" s="71">
        <v>9415</v>
      </c>
      <c r="O104" s="70">
        <v>0</v>
      </c>
    </row>
    <row r="105" spans="4:15" ht="15" x14ac:dyDescent="0.15">
      <c r="D105" s="5" t="s">
        <v>8</v>
      </c>
      <c r="E105" s="66">
        <v>2604</v>
      </c>
      <c r="F105" s="66">
        <v>2385</v>
      </c>
      <c r="G105" s="66">
        <v>2067</v>
      </c>
      <c r="H105" s="66">
        <v>1770</v>
      </c>
      <c r="I105" s="66">
        <v>1696</v>
      </c>
      <c r="J105" s="66">
        <v>2079</v>
      </c>
      <c r="K105" s="66">
        <v>2812</v>
      </c>
      <c r="L105" s="66">
        <v>3562</v>
      </c>
      <c r="M105" s="66">
        <v>3712</v>
      </c>
      <c r="N105" s="71">
        <v>3712</v>
      </c>
      <c r="O105" s="70">
        <v>0</v>
      </c>
    </row>
    <row r="106" spans="4:15" ht="15" x14ac:dyDescent="0.15">
      <c r="D106" s="5" t="s">
        <v>7</v>
      </c>
      <c r="E106" s="4">
        <v>697.67899999999997</v>
      </c>
      <c r="F106" s="4">
        <v>661.66499999999996</v>
      </c>
      <c r="G106" s="4">
        <v>762.33699999999999</v>
      </c>
      <c r="H106" s="4">
        <v>657.46600000000001</v>
      </c>
      <c r="I106" s="4">
        <v>817.85900000000004</v>
      </c>
      <c r="J106" s="4">
        <v>898.92600000000004</v>
      </c>
      <c r="K106" s="4">
        <v>984.80834506875931</v>
      </c>
      <c r="L106" s="4">
        <v>983.74355779420705</v>
      </c>
      <c r="M106" s="4">
        <v>1019.7947368287182</v>
      </c>
      <c r="N106" s="70">
        <v>1044.5992175704807</v>
      </c>
      <c r="O106" s="70">
        <v>1044.5954260374956</v>
      </c>
    </row>
    <row r="107" spans="4:15" ht="15" x14ac:dyDescent="0.15">
      <c r="D107" s="5" t="s">
        <v>6</v>
      </c>
      <c r="E107" s="66">
        <v>496.4204057</v>
      </c>
      <c r="F107" s="67">
        <f>(E107+($E$107*($J$107/$E$107-1)/5))</f>
        <v>697.53632456000003</v>
      </c>
      <c r="G107" s="67">
        <f t="shared" ref="G107:I107" si="5">(F107+($E$107*($J$107/$E$107-1)/5))</f>
        <v>898.6522434200001</v>
      </c>
      <c r="H107" s="67">
        <f t="shared" si="5"/>
        <v>1099.7681622800001</v>
      </c>
      <c r="I107" s="67">
        <f t="shared" si="5"/>
        <v>1300.88408114</v>
      </c>
      <c r="J107" s="66">
        <v>1502</v>
      </c>
      <c r="K107" s="4">
        <v>0</v>
      </c>
      <c r="L107" s="4">
        <v>0</v>
      </c>
      <c r="M107" s="4">
        <v>0</v>
      </c>
      <c r="N107" s="70">
        <v>0</v>
      </c>
      <c r="O107" s="70">
        <v>0</v>
      </c>
    </row>
    <row r="108" spans="4:15" ht="15" x14ac:dyDescent="0.15">
      <c r="D108" s="5" t="s">
        <v>5</v>
      </c>
      <c r="E108" s="4">
        <v>12900</v>
      </c>
      <c r="F108" s="4">
        <v>10785</v>
      </c>
      <c r="G108" s="4">
        <v>11007</v>
      </c>
      <c r="H108" s="4">
        <v>11104</v>
      </c>
      <c r="I108" s="4">
        <v>12223</v>
      </c>
      <c r="J108" s="4">
        <v>12436</v>
      </c>
      <c r="K108" s="4">
        <v>11897</v>
      </c>
      <c r="L108" s="4">
        <v>11091</v>
      </c>
      <c r="M108" s="4">
        <v>12316</v>
      </c>
      <c r="N108" s="70">
        <v>11765</v>
      </c>
      <c r="O108" s="70">
        <v>0</v>
      </c>
    </row>
    <row r="109" spans="4:15" ht="15" x14ac:dyDescent="0.15">
      <c r="D109" s="5" t="s">
        <v>4</v>
      </c>
      <c r="E109" s="66">
        <v>31328</v>
      </c>
      <c r="F109" s="66">
        <v>33251</v>
      </c>
      <c r="G109" s="66">
        <v>36078</v>
      </c>
      <c r="H109" s="66">
        <v>170</v>
      </c>
      <c r="I109" s="66">
        <v>177</v>
      </c>
      <c r="J109" s="66">
        <v>199</v>
      </c>
      <c r="K109" s="66">
        <v>199</v>
      </c>
      <c r="L109" s="66">
        <v>199</v>
      </c>
      <c r="M109" s="66">
        <v>218</v>
      </c>
      <c r="N109" s="70">
        <v>-206</v>
      </c>
      <c r="O109" s="70">
        <v>0</v>
      </c>
    </row>
    <row r="110" spans="4:15" ht="15" x14ac:dyDescent="0.15">
      <c r="D110" s="5" t="s">
        <v>3</v>
      </c>
      <c r="E110" s="66">
        <v>9340</v>
      </c>
      <c r="F110" s="66">
        <v>8938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70">
        <v>0</v>
      </c>
      <c r="O110" s="70">
        <v>0</v>
      </c>
    </row>
    <row r="111" spans="4:15" ht="15" x14ac:dyDescent="0.15">
      <c r="D111" s="5" t="s">
        <v>2</v>
      </c>
      <c r="E111" s="66">
        <v>2045.0060000000001</v>
      </c>
      <c r="F111" s="66">
        <v>2203</v>
      </c>
      <c r="G111" s="4">
        <v>2757</v>
      </c>
      <c r="H111" s="4">
        <v>2922</v>
      </c>
      <c r="I111" s="4">
        <v>2863</v>
      </c>
      <c r="J111" s="4">
        <v>3062</v>
      </c>
      <c r="K111" s="4">
        <v>3211</v>
      </c>
      <c r="L111" s="4">
        <v>3692</v>
      </c>
      <c r="M111" s="4">
        <v>4326</v>
      </c>
      <c r="N111" s="70">
        <v>5330</v>
      </c>
      <c r="O111" s="70">
        <v>0</v>
      </c>
    </row>
    <row r="112" spans="4:15" ht="15" x14ac:dyDescent="0.15">
      <c r="D112" s="3" t="s">
        <v>1</v>
      </c>
      <c r="E112" s="68">
        <v>19360.547999999999</v>
      </c>
      <c r="F112" s="68">
        <v>18510.337</v>
      </c>
      <c r="G112" s="68">
        <v>26166.655999999999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73">
        <v>0</v>
      </c>
      <c r="O112" s="73">
        <v>0</v>
      </c>
    </row>
    <row r="116" spans="4:15" ht="18.75" x14ac:dyDescent="0.15">
      <c r="D116" s="74" t="s">
        <v>51</v>
      </c>
      <c r="E116" s="75"/>
      <c r="F116" s="75"/>
      <c r="G116" s="75"/>
      <c r="H116" s="75"/>
      <c r="I116" s="75"/>
      <c r="J116" s="75"/>
      <c r="K116" s="75"/>
      <c r="L116" s="75"/>
      <c r="M116" s="75"/>
      <c r="N116" s="85" t="s">
        <v>144</v>
      </c>
      <c r="O116" s="86" t="s">
        <v>145</v>
      </c>
    </row>
    <row r="117" spans="4:15" ht="15" x14ac:dyDescent="0.15">
      <c r="D117" s="8">
        <v>264</v>
      </c>
      <c r="E117" s="7">
        <v>2004</v>
      </c>
      <c r="F117" s="7">
        <f t="shared" ref="F117:O117" si="6">E117+1</f>
        <v>2005</v>
      </c>
      <c r="G117" s="7">
        <f t="shared" si="6"/>
        <v>2006</v>
      </c>
      <c r="H117" s="7">
        <f t="shared" si="6"/>
        <v>2007</v>
      </c>
      <c r="I117" s="7">
        <f t="shared" si="6"/>
        <v>2008</v>
      </c>
      <c r="J117" s="7">
        <f t="shared" si="6"/>
        <v>2009</v>
      </c>
      <c r="K117" s="7">
        <f t="shared" si="6"/>
        <v>2010</v>
      </c>
      <c r="L117" s="7">
        <f t="shared" si="6"/>
        <v>2011</v>
      </c>
      <c r="M117" s="7">
        <f t="shared" si="6"/>
        <v>2012</v>
      </c>
      <c r="N117" s="7">
        <f t="shared" si="6"/>
        <v>2013</v>
      </c>
      <c r="O117" s="69">
        <f t="shared" si="6"/>
        <v>2014</v>
      </c>
    </row>
    <row r="118" spans="4:15" ht="15" x14ac:dyDescent="0.15">
      <c r="D118" s="5" t="s">
        <v>32</v>
      </c>
      <c r="E118" s="66">
        <v>4730</v>
      </c>
      <c r="F118" s="66">
        <v>5056</v>
      </c>
      <c r="G118" s="66">
        <v>5130</v>
      </c>
      <c r="H118" s="66">
        <v>5247</v>
      </c>
      <c r="I118" s="66">
        <v>5435</v>
      </c>
      <c r="J118" s="66">
        <v>5513</v>
      </c>
      <c r="K118" s="66">
        <v>5712</v>
      </c>
      <c r="L118" s="66">
        <v>5928</v>
      </c>
      <c r="M118" s="66">
        <v>6179</v>
      </c>
      <c r="N118" s="77">
        <v>6019</v>
      </c>
      <c r="O118" s="78">
        <v>0</v>
      </c>
    </row>
    <row r="119" spans="4:15" ht="15" x14ac:dyDescent="0.15">
      <c r="D119" s="5" t="s">
        <v>31</v>
      </c>
      <c r="E119" s="4">
        <v>5025.6868590000004</v>
      </c>
      <c r="F119" s="4">
        <v>5213.127649</v>
      </c>
      <c r="G119" s="4">
        <v>5316.3497619999998</v>
      </c>
      <c r="H119" s="4">
        <v>5420.5519800000002</v>
      </c>
      <c r="I119" s="4">
        <v>5600.9800939999996</v>
      </c>
      <c r="J119" s="4">
        <v>5733.1538330000003</v>
      </c>
      <c r="K119" s="4">
        <v>5894.4976049999996</v>
      </c>
      <c r="L119" s="4">
        <v>6078.0821539999997</v>
      </c>
      <c r="M119" s="4">
        <v>6176.0564809999996</v>
      </c>
      <c r="N119" s="77">
        <v>6331.8054819999998</v>
      </c>
      <c r="O119" s="78">
        <v>6280.680456</v>
      </c>
    </row>
    <row r="120" spans="4:15" ht="15" x14ac:dyDescent="0.15">
      <c r="D120" s="5" t="s">
        <v>30</v>
      </c>
      <c r="E120" s="66">
        <v>0</v>
      </c>
      <c r="F120" s="66">
        <v>0</v>
      </c>
      <c r="G120" s="66">
        <v>0</v>
      </c>
      <c r="H120" s="66">
        <v>467.47151940999998</v>
      </c>
      <c r="I120" s="66">
        <v>632.93483021000009</v>
      </c>
      <c r="J120" s="66">
        <v>669.84914503000005</v>
      </c>
      <c r="K120" s="66">
        <v>613.15237840999998</v>
      </c>
      <c r="L120" s="66">
        <v>572.00426139781837</v>
      </c>
      <c r="M120" s="66">
        <v>602</v>
      </c>
      <c r="N120" s="16">
        <v>602</v>
      </c>
      <c r="O120" s="78">
        <v>0</v>
      </c>
    </row>
    <row r="121" spans="4:15" ht="15" x14ac:dyDescent="0.15">
      <c r="D121" s="5" t="s">
        <v>29</v>
      </c>
      <c r="E121" s="4">
        <v>27912.134999999998</v>
      </c>
      <c r="F121" s="4">
        <v>29746.066999999999</v>
      </c>
      <c r="G121" s="4">
        <v>28005.315999999999</v>
      </c>
      <c r="H121" s="4">
        <v>30363.284</v>
      </c>
      <c r="I121" s="4">
        <v>30777.152376999999</v>
      </c>
      <c r="J121" s="4">
        <v>29762.900624000002</v>
      </c>
      <c r="K121" s="4">
        <v>27860.430380000002</v>
      </c>
      <c r="L121" s="4">
        <v>26122.957310999998</v>
      </c>
      <c r="M121" s="4">
        <v>27076.813434</v>
      </c>
      <c r="N121" s="77">
        <v>27105.326499999999</v>
      </c>
      <c r="O121" s="78">
        <v>28499.479252000001</v>
      </c>
    </row>
    <row r="122" spans="4:15" ht="15" x14ac:dyDescent="0.15">
      <c r="D122" s="5" t="s">
        <v>28</v>
      </c>
      <c r="E122" s="66">
        <v>58.5</v>
      </c>
      <c r="F122" s="66">
        <v>64</v>
      </c>
      <c r="G122" s="66">
        <v>70.7</v>
      </c>
      <c r="H122" s="66">
        <v>67.900000000000006</v>
      </c>
      <c r="I122" s="66">
        <v>156</v>
      </c>
      <c r="J122" s="66">
        <v>177</v>
      </c>
      <c r="K122" s="66">
        <v>197</v>
      </c>
      <c r="L122" s="77">
        <v>0</v>
      </c>
      <c r="M122" s="77">
        <v>0</v>
      </c>
      <c r="N122" s="77">
        <v>0</v>
      </c>
      <c r="O122" s="78">
        <v>0</v>
      </c>
    </row>
    <row r="123" spans="4:15" ht="15" x14ac:dyDescent="0.15">
      <c r="D123" s="5" t="s">
        <v>27</v>
      </c>
      <c r="E123" s="4">
        <v>33188</v>
      </c>
      <c r="F123" s="4">
        <v>27571</v>
      </c>
      <c r="G123" s="4">
        <v>29746</v>
      </c>
      <c r="H123" s="4">
        <v>30555</v>
      </c>
      <c r="I123" s="4">
        <v>31979</v>
      </c>
      <c r="J123" s="4">
        <v>36744</v>
      </c>
      <c r="K123" s="4">
        <v>34401</v>
      </c>
      <c r="L123" s="4">
        <v>32663</v>
      </c>
      <c r="M123" s="4">
        <v>33032</v>
      </c>
      <c r="N123" s="78">
        <v>34218</v>
      </c>
      <c r="O123" s="78">
        <v>38060</v>
      </c>
    </row>
    <row r="124" spans="4:15" ht="15" x14ac:dyDescent="0.15">
      <c r="D124" s="5" t="s">
        <v>26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77">
        <v>0</v>
      </c>
      <c r="O124" s="78">
        <v>0</v>
      </c>
    </row>
    <row r="125" spans="4:15" ht="15" x14ac:dyDescent="0.15">
      <c r="D125" s="5" t="s">
        <v>25</v>
      </c>
      <c r="E125" s="66">
        <v>27410</v>
      </c>
      <c r="F125" s="66">
        <v>29065</v>
      </c>
      <c r="G125" s="66">
        <v>28435</v>
      </c>
      <c r="H125" s="66">
        <v>34933</v>
      </c>
      <c r="I125" s="66">
        <v>36871</v>
      </c>
      <c r="J125" s="66">
        <v>38197.196000000004</v>
      </c>
      <c r="K125" s="66">
        <v>39591.633000000002</v>
      </c>
      <c r="L125" s="66">
        <v>38247</v>
      </c>
      <c r="M125" s="66">
        <v>36996.81</v>
      </c>
      <c r="N125" s="32">
        <v>36996.81</v>
      </c>
      <c r="O125" s="78">
        <v>0</v>
      </c>
    </row>
    <row r="126" spans="4:15" ht="15" x14ac:dyDescent="0.15">
      <c r="D126" s="5" t="s">
        <v>24</v>
      </c>
      <c r="E126" s="4">
        <v>926.5</v>
      </c>
      <c r="F126" s="4">
        <v>1286.2</v>
      </c>
      <c r="G126" s="4">
        <v>1543.9</v>
      </c>
      <c r="H126" s="4">
        <v>2009.1</v>
      </c>
      <c r="I126" s="4">
        <v>2131.5</v>
      </c>
      <c r="J126" s="4">
        <v>2311.6219999999998</v>
      </c>
      <c r="K126" s="4">
        <v>2224.0570000000002</v>
      </c>
      <c r="L126" s="4">
        <v>133.69</v>
      </c>
      <c r="M126" s="4">
        <v>147.6</v>
      </c>
      <c r="N126" s="76">
        <v>200.33600000000001</v>
      </c>
      <c r="O126" s="78">
        <v>0</v>
      </c>
    </row>
    <row r="127" spans="4:15" ht="15" x14ac:dyDescent="0.15">
      <c r="D127" s="5" t="s">
        <v>23</v>
      </c>
      <c r="E127" s="4">
        <v>15770.37070756</v>
      </c>
      <c r="F127" s="4">
        <v>17176.553124909999</v>
      </c>
      <c r="G127" s="4">
        <v>18251.723881579997</v>
      </c>
      <c r="H127" s="4">
        <v>19084.773314810001</v>
      </c>
      <c r="I127" s="4">
        <v>20106.985818710004</v>
      </c>
      <c r="J127" s="4">
        <v>20307.072536096115</v>
      </c>
      <c r="K127" s="4">
        <v>25759.502017065694</v>
      </c>
      <c r="L127" s="4">
        <v>24342.948892906403</v>
      </c>
      <c r="M127" s="4">
        <v>27126.148140626901</v>
      </c>
      <c r="N127" s="77">
        <v>23451.957980034014</v>
      </c>
      <c r="O127" s="78">
        <v>26541.482832426504</v>
      </c>
    </row>
    <row r="128" spans="4:15" ht="15" x14ac:dyDescent="0.15">
      <c r="D128" s="5" t="s">
        <v>22</v>
      </c>
      <c r="E128" s="4">
        <v>2057</v>
      </c>
      <c r="F128" s="4">
        <v>2317</v>
      </c>
      <c r="G128" s="4">
        <v>2367</v>
      </c>
      <c r="H128" s="4">
        <v>2241</v>
      </c>
      <c r="I128" s="4">
        <v>2347</v>
      </c>
      <c r="J128" s="4">
        <v>2310</v>
      </c>
      <c r="K128" s="4">
        <v>2539</v>
      </c>
      <c r="L128" s="4">
        <v>2819</v>
      </c>
      <c r="M128" s="4">
        <v>2726</v>
      </c>
      <c r="N128" s="77">
        <v>2949</v>
      </c>
      <c r="O128" s="78">
        <v>3272</v>
      </c>
    </row>
    <row r="129" spans="4:15" ht="15" x14ac:dyDescent="0.15">
      <c r="D129" s="5" t="s">
        <v>21</v>
      </c>
      <c r="E129" s="4">
        <v>38955</v>
      </c>
      <c r="F129" s="4">
        <v>38694</v>
      </c>
      <c r="G129" s="4">
        <v>39895</v>
      </c>
      <c r="H129" s="4">
        <v>42098</v>
      </c>
      <c r="I129" s="4">
        <v>41402</v>
      </c>
      <c r="J129" s="4">
        <v>46565</v>
      </c>
      <c r="K129" s="4">
        <v>46880</v>
      </c>
      <c r="L129" s="4">
        <v>47885</v>
      </c>
      <c r="M129" s="4">
        <v>48289</v>
      </c>
      <c r="N129" s="76">
        <v>50764</v>
      </c>
      <c r="O129" s="78">
        <v>0</v>
      </c>
    </row>
    <row r="130" spans="4:15" ht="15" x14ac:dyDescent="0.15">
      <c r="D130" s="5" t="s">
        <v>20</v>
      </c>
      <c r="E130" s="66">
        <v>1051</v>
      </c>
      <c r="F130" s="66">
        <v>1120</v>
      </c>
      <c r="G130" s="66">
        <v>1128</v>
      </c>
      <c r="H130" s="66">
        <v>1262</v>
      </c>
      <c r="I130" s="66">
        <v>1441</v>
      </c>
      <c r="J130" s="66">
        <v>1405</v>
      </c>
      <c r="K130" s="66">
        <v>1373</v>
      </c>
      <c r="L130" s="66">
        <v>1256</v>
      </c>
      <c r="M130" s="4">
        <v>932</v>
      </c>
      <c r="N130" s="76">
        <v>416</v>
      </c>
      <c r="O130" s="78">
        <v>0</v>
      </c>
    </row>
    <row r="131" spans="4:15" ht="15" x14ac:dyDescent="0.15">
      <c r="D131" s="5" t="s">
        <v>19</v>
      </c>
      <c r="E131" s="66">
        <v>3055.4549999999999</v>
      </c>
      <c r="F131" s="67">
        <f>AVERAGE(E131,G131)</f>
        <v>3276.8554999999997</v>
      </c>
      <c r="G131" s="66">
        <v>3498.2559999999999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77">
        <v>0</v>
      </c>
      <c r="O131" s="78">
        <v>0</v>
      </c>
    </row>
    <row r="132" spans="4:15" ht="15" x14ac:dyDescent="0.15">
      <c r="D132" s="5" t="s">
        <v>18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77">
        <v>0</v>
      </c>
      <c r="O132" s="78">
        <v>0</v>
      </c>
    </row>
    <row r="133" spans="4:15" ht="15" x14ac:dyDescent="0.15">
      <c r="D133" s="5" t="s">
        <v>17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77">
        <v>0</v>
      </c>
      <c r="O133" s="78">
        <v>0</v>
      </c>
    </row>
    <row r="134" spans="4:15" ht="15" x14ac:dyDescent="0.15">
      <c r="D134" s="5" t="s">
        <v>16</v>
      </c>
      <c r="E134" s="67"/>
      <c r="F134" s="67"/>
      <c r="G134" s="67"/>
      <c r="H134" s="66">
        <v>25417</v>
      </c>
      <c r="I134" s="66">
        <v>38549</v>
      </c>
      <c r="J134" s="66">
        <v>31828</v>
      </c>
      <c r="K134" s="66">
        <v>30081</v>
      </c>
      <c r="L134" s="66">
        <v>31948</v>
      </c>
      <c r="M134" s="66">
        <v>30230</v>
      </c>
      <c r="N134" s="16">
        <v>30230</v>
      </c>
      <c r="O134" s="78">
        <v>0</v>
      </c>
    </row>
    <row r="135" spans="4:15" ht="15" x14ac:dyDescent="0.15">
      <c r="D135" s="5" t="s">
        <v>15</v>
      </c>
      <c r="E135" s="4">
        <v>24269</v>
      </c>
      <c r="F135" s="4">
        <v>24294</v>
      </c>
      <c r="G135" s="4">
        <v>25059</v>
      </c>
      <c r="H135" s="4">
        <v>24634</v>
      </c>
      <c r="I135" s="4">
        <v>25403</v>
      </c>
      <c r="J135" s="4">
        <v>26865</v>
      </c>
      <c r="K135" s="4">
        <v>25106</v>
      </c>
      <c r="L135" s="4">
        <v>25199</v>
      </c>
      <c r="M135" s="4">
        <v>23480</v>
      </c>
      <c r="N135" s="77">
        <v>21323</v>
      </c>
      <c r="O135" s="78">
        <v>20187</v>
      </c>
    </row>
    <row r="136" spans="4:15" ht="15" x14ac:dyDescent="0.15">
      <c r="D136" s="5" t="s">
        <v>14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77">
        <v>0</v>
      </c>
      <c r="O136" s="78">
        <v>0</v>
      </c>
    </row>
    <row r="137" spans="4:15" ht="15" x14ac:dyDescent="0.15">
      <c r="D137" s="5" t="s">
        <v>13</v>
      </c>
      <c r="E137" s="66">
        <v>509</v>
      </c>
      <c r="F137" s="66">
        <v>565</v>
      </c>
      <c r="G137" s="66">
        <v>567</v>
      </c>
      <c r="H137" s="66">
        <v>635</v>
      </c>
      <c r="I137" s="66">
        <v>733</v>
      </c>
      <c r="J137" s="66">
        <v>1189</v>
      </c>
      <c r="K137" s="66">
        <v>932</v>
      </c>
      <c r="L137" s="66">
        <v>681</v>
      </c>
      <c r="M137" s="66">
        <v>1028</v>
      </c>
      <c r="N137" s="16">
        <v>1028</v>
      </c>
      <c r="O137" s="78">
        <v>0</v>
      </c>
    </row>
    <row r="138" spans="4:15" ht="15" x14ac:dyDescent="0.15">
      <c r="D138" s="5" t="s">
        <v>12</v>
      </c>
      <c r="E138" s="4">
        <v>45.35</v>
      </c>
      <c r="F138" s="4">
        <v>59.41</v>
      </c>
      <c r="G138" s="4">
        <v>86.01</v>
      </c>
      <c r="H138" s="4">
        <v>121.62</v>
      </c>
      <c r="I138" s="4">
        <v>152.24</v>
      </c>
      <c r="J138" s="4">
        <v>127.52</v>
      </c>
      <c r="K138" s="4">
        <v>88.36</v>
      </c>
      <c r="L138" s="4">
        <v>119.81</v>
      </c>
      <c r="M138" s="4">
        <v>117.976</v>
      </c>
      <c r="N138" s="4">
        <v>121.54</v>
      </c>
      <c r="O138" s="78">
        <v>0</v>
      </c>
    </row>
    <row r="139" spans="4:15" ht="15" x14ac:dyDescent="0.15">
      <c r="D139" s="5" t="s">
        <v>11</v>
      </c>
      <c r="E139" s="66">
        <v>0</v>
      </c>
      <c r="F139" s="66">
        <v>0</v>
      </c>
      <c r="G139" s="66">
        <v>0</v>
      </c>
      <c r="H139" s="66">
        <v>0</v>
      </c>
      <c r="I139" s="66">
        <v>191</v>
      </c>
      <c r="J139" s="66">
        <v>301.39999999999998</v>
      </c>
      <c r="K139" s="66">
        <v>204.1</v>
      </c>
      <c r="L139" s="66">
        <v>239.6</v>
      </c>
      <c r="M139" s="66">
        <v>359.96042509220001</v>
      </c>
      <c r="N139" s="77">
        <v>42.992207000000001</v>
      </c>
      <c r="O139" s="78">
        <v>0</v>
      </c>
    </row>
    <row r="140" spans="4:15" ht="15" x14ac:dyDescent="0.15">
      <c r="D140" s="5" t="s">
        <v>10</v>
      </c>
      <c r="E140" s="66">
        <v>14722</v>
      </c>
      <c r="F140" s="66">
        <v>14323</v>
      </c>
      <c r="G140" s="66">
        <v>37111</v>
      </c>
      <c r="H140" s="66">
        <v>36354</v>
      </c>
      <c r="I140" s="66">
        <v>40737</v>
      </c>
      <c r="J140" s="66">
        <v>42351</v>
      </c>
      <c r="K140" s="66">
        <v>44898</v>
      </c>
      <c r="L140" s="66">
        <v>45203</v>
      </c>
      <c r="M140" s="66">
        <v>46075</v>
      </c>
      <c r="N140" s="77">
        <v>46975</v>
      </c>
      <c r="O140" s="78">
        <v>46931</v>
      </c>
    </row>
    <row r="141" spans="4:15" ht="15" x14ac:dyDescent="0.15">
      <c r="D141" s="5" t="s">
        <v>9</v>
      </c>
      <c r="E141" s="66">
        <v>25610</v>
      </c>
      <c r="F141" s="66">
        <v>28307</v>
      </c>
      <c r="G141" s="66">
        <v>28023</v>
      </c>
      <c r="H141" s="66">
        <v>30014</v>
      </c>
      <c r="I141" s="66">
        <v>34077</v>
      </c>
      <c r="J141" s="66">
        <v>35230</v>
      </c>
      <c r="K141" s="66">
        <v>36941</v>
      </c>
      <c r="L141" s="66">
        <v>39982</v>
      </c>
      <c r="M141" s="66">
        <v>39906</v>
      </c>
      <c r="N141" s="16">
        <v>39906</v>
      </c>
      <c r="O141" s="78">
        <v>0</v>
      </c>
    </row>
    <row r="142" spans="4:15" ht="15" x14ac:dyDescent="0.15">
      <c r="D142" s="5" t="s">
        <v>8</v>
      </c>
      <c r="E142" s="66">
        <v>7504</v>
      </c>
      <c r="F142" s="66">
        <v>7937</v>
      </c>
      <c r="G142" s="66">
        <v>8031</v>
      </c>
      <c r="H142" s="66">
        <v>9461</v>
      </c>
      <c r="I142" s="66">
        <v>10571</v>
      </c>
      <c r="J142" s="66">
        <v>12394</v>
      </c>
      <c r="K142" s="66">
        <v>13565</v>
      </c>
      <c r="L142" s="66">
        <v>13140</v>
      </c>
      <c r="M142" s="66">
        <v>14229</v>
      </c>
      <c r="N142" s="16">
        <v>14229</v>
      </c>
      <c r="O142" s="78">
        <v>0</v>
      </c>
    </row>
    <row r="143" spans="4:15" ht="15" x14ac:dyDescent="0.15">
      <c r="D143" s="5" t="s">
        <v>7</v>
      </c>
      <c r="E143" s="4">
        <v>2878.366</v>
      </c>
      <c r="F143" s="4">
        <v>2832.4720000000002</v>
      </c>
      <c r="G143" s="4">
        <v>2823.6109999999999</v>
      </c>
      <c r="H143" s="4">
        <v>2986.22</v>
      </c>
      <c r="I143" s="4">
        <v>3010.1910000000003</v>
      </c>
      <c r="J143" s="4">
        <v>3147.1410000000001</v>
      </c>
      <c r="K143" s="4">
        <v>2657.5932207391993</v>
      </c>
      <c r="L143" s="4">
        <v>2756.1524791475172</v>
      </c>
      <c r="M143" s="4">
        <v>2774.3765500758868</v>
      </c>
      <c r="N143" s="77">
        <v>2655.8020943785991</v>
      </c>
      <c r="O143" s="78">
        <v>2685.3859418448246</v>
      </c>
    </row>
    <row r="144" spans="4:15" ht="15" x14ac:dyDescent="0.15">
      <c r="D144" s="5" t="s">
        <v>6</v>
      </c>
      <c r="E144" s="66">
        <v>1114.1311794999999</v>
      </c>
      <c r="F144" s="67">
        <f>(E144+($E$144*($J$144/$E$144-1)/5))</f>
        <v>973.06494359999988</v>
      </c>
      <c r="G144" s="67">
        <f t="shared" ref="G144:I144" si="7">(F144+($E$144*($J$144/$E$144-1)/5))</f>
        <v>831.99870769999984</v>
      </c>
      <c r="H144" s="67">
        <f t="shared" si="7"/>
        <v>690.9324717999998</v>
      </c>
      <c r="I144" s="67">
        <f t="shared" si="7"/>
        <v>549.86623589999977</v>
      </c>
      <c r="J144" s="66">
        <v>408.8</v>
      </c>
      <c r="K144" s="4">
        <v>0</v>
      </c>
      <c r="L144" s="4">
        <v>0</v>
      </c>
      <c r="M144" s="4">
        <v>0</v>
      </c>
      <c r="N144" s="77">
        <v>0</v>
      </c>
      <c r="O144" s="78">
        <v>0</v>
      </c>
    </row>
    <row r="145" spans="4:16" ht="15" x14ac:dyDescent="0.15">
      <c r="D145" s="5" t="s">
        <v>5</v>
      </c>
      <c r="E145" s="4">
        <v>51961</v>
      </c>
      <c r="F145" s="4">
        <v>55123</v>
      </c>
      <c r="G145" s="4">
        <v>56476</v>
      </c>
      <c r="H145" s="4">
        <v>58078</v>
      </c>
      <c r="I145" s="4">
        <v>63851</v>
      </c>
      <c r="J145" s="4">
        <v>67364</v>
      </c>
      <c r="K145" s="4">
        <v>66553</v>
      </c>
      <c r="L145" s="4">
        <v>67523</v>
      </c>
      <c r="M145" s="4">
        <v>68366</v>
      </c>
      <c r="N145" s="76">
        <v>59856</v>
      </c>
      <c r="O145" s="78">
        <v>0</v>
      </c>
    </row>
    <row r="146" spans="4:16" ht="15" x14ac:dyDescent="0.15">
      <c r="D146" s="5" t="s">
        <v>4</v>
      </c>
      <c r="E146" s="66">
        <v>156983</v>
      </c>
      <c r="F146" s="66">
        <v>186736</v>
      </c>
      <c r="G146" s="66">
        <v>188369</v>
      </c>
      <c r="H146" s="66">
        <v>1086</v>
      </c>
      <c r="I146" s="66">
        <v>913</v>
      </c>
      <c r="J146" s="66">
        <v>987</v>
      </c>
      <c r="K146" s="66">
        <v>893</v>
      </c>
      <c r="L146" s="66">
        <v>855</v>
      </c>
      <c r="M146" s="66">
        <v>880</v>
      </c>
      <c r="N146" s="76">
        <v>914.9</v>
      </c>
      <c r="O146" s="78">
        <v>0</v>
      </c>
    </row>
    <row r="147" spans="4:16" ht="15" x14ac:dyDescent="0.15">
      <c r="D147" s="5" t="s">
        <v>3</v>
      </c>
      <c r="E147" s="66">
        <v>10719</v>
      </c>
      <c r="F147" s="66">
        <v>8039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77">
        <v>0</v>
      </c>
      <c r="O147" s="78">
        <v>0</v>
      </c>
    </row>
    <row r="148" spans="4:16" ht="15" x14ac:dyDescent="0.15">
      <c r="D148" s="5" t="s">
        <v>2</v>
      </c>
      <c r="E148" s="66">
        <v>2576.0929999999998</v>
      </c>
      <c r="F148" s="66">
        <v>3721</v>
      </c>
      <c r="G148" s="4">
        <v>3773</v>
      </c>
      <c r="H148" s="4">
        <v>4263</v>
      </c>
      <c r="I148" s="4">
        <v>5007</v>
      </c>
      <c r="J148" s="4">
        <v>5316</v>
      </c>
      <c r="K148" s="4">
        <v>6056</v>
      </c>
      <c r="L148" s="4">
        <v>7126</v>
      </c>
      <c r="M148" s="4">
        <v>8872</v>
      </c>
      <c r="N148" s="76">
        <v>9799</v>
      </c>
      <c r="O148" s="78">
        <v>0</v>
      </c>
    </row>
    <row r="149" spans="4:16" ht="15" x14ac:dyDescent="0.15">
      <c r="D149" s="3" t="s">
        <v>1</v>
      </c>
      <c r="E149" s="68">
        <v>48927</v>
      </c>
      <c r="F149" s="68">
        <v>48137</v>
      </c>
      <c r="G149" s="68">
        <v>32140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79">
        <v>0</v>
      </c>
      <c r="O149" s="80">
        <v>0</v>
      </c>
      <c r="P149" s="12" t="s">
        <v>33</v>
      </c>
    </row>
    <row r="153" spans="4:16" ht="18.75" x14ac:dyDescent="0.15">
      <c r="D153" s="74" t="s">
        <v>52</v>
      </c>
      <c r="E153" s="75"/>
      <c r="F153" s="75"/>
      <c r="G153" s="75"/>
      <c r="H153" s="75"/>
      <c r="I153" s="75"/>
      <c r="J153" s="75"/>
      <c r="K153" s="75"/>
      <c r="L153" s="75"/>
      <c r="M153" s="75"/>
      <c r="N153" s="81" t="s">
        <v>146</v>
      </c>
      <c r="O153" s="82" t="s">
        <v>147</v>
      </c>
    </row>
    <row r="154" spans="4:16" ht="15" x14ac:dyDescent="0.15">
      <c r="D154" s="8">
        <v>265</v>
      </c>
      <c r="E154" s="7">
        <v>2004</v>
      </c>
      <c r="F154" s="7">
        <f t="shared" ref="F154:O154" si="8">E154+1</f>
        <v>2005</v>
      </c>
      <c r="G154" s="7">
        <f t="shared" si="8"/>
        <v>2006</v>
      </c>
      <c r="H154" s="7">
        <f t="shared" si="8"/>
        <v>2007</v>
      </c>
      <c r="I154" s="7">
        <f t="shared" si="8"/>
        <v>2008</v>
      </c>
      <c r="J154" s="7">
        <f t="shared" si="8"/>
        <v>2009</v>
      </c>
      <c r="K154" s="7">
        <f t="shared" si="8"/>
        <v>2010</v>
      </c>
      <c r="L154" s="7">
        <f t="shared" si="8"/>
        <v>2011</v>
      </c>
      <c r="M154" s="7">
        <f t="shared" si="8"/>
        <v>2012</v>
      </c>
      <c r="N154" s="7">
        <f t="shared" si="8"/>
        <v>2013</v>
      </c>
      <c r="O154" s="69">
        <f t="shared" si="8"/>
        <v>2014</v>
      </c>
    </row>
    <row r="155" spans="4:16" ht="15" x14ac:dyDescent="0.15">
      <c r="D155" s="5" t="s">
        <v>32</v>
      </c>
      <c r="E155" s="66">
        <v>4730</v>
      </c>
      <c r="F155" s="66">
        <v>5056</v>
      </c>
      <c r="G155" s="66">
        <v>5130</v>
      </c>
      <c r="H155" s="66">
        <v>5247</v>
      </c>
      <c r="I155" s="66">
        <v>5435</v>
      </c>
      <c r="J155" s="66">
        <v>5513</v>
      </c>
      <c r="K155" s="66">
        <v>5712</v>
      </c>
      <c r="L155" s="66">
        <v>5928</v>
      </c>
      <c r="M155" s="66">
        <v>6179</v>
      </c>
      <c r="N155" s="77">
        <v>8425</v>
      </c>
      <c r="O155" s="78">
        <v>0</v>
      </c>
    </row>
    <row r="156" spans="4:16" ht="15" x14ac:dyDescent="0.15">
      <c r="D156" s="5" t="s">
        <v>31</v>
      </c>
      <c r="E156" s="4">
        <v>4498.0941519999997</v>
      </c>
      <c r="F156" s="4">
        <v>4547.7995549999996</v>
      </c>
      <c r="G156" s="4">
        <v>4799.1556090000004</v>
      </c>
      <c r="H156" s="4">
        <v>5144.6869459999998</v>
      </c>
      <c r="I156" s="4">
        <v>5235.1220039999998</v>
      </c>
      <c r="J156" s="4">
        <v>5612.9528330000003</v>
      </c>
      <c r="K156" s="4">
        <v>5679.0130159999999</v>
      </c>
      <c r="L156" s="4">
        <v>6090.6975849999999</v>
      </c>
      <c r="M156" s="4">
        <v>5898.3334580000001</v>
      </c>
      <c r="N156" s="78">
        <v>5965.4415300000001</v>
      </c>
      <c r="O156" s="78">
        <v>6087.0206930000004</v>
      </c>
    </row>
    <row r="157" spans="4:16" ht="15" x14ac:dyDescent="0.15">
      <c r="D157" s="5" t="s">
        <v>30</v>
      </c>
      <c r="E157" s="66">
        <v>0</v>
      </c>
      <c r="F157" s="66">
        <v>0</v>
      </c>
      <c r="G157" s="66">
        <v>0</v>
      </c>
      <c r="H157" s="66">
        <v>375.64916684999997</v>
      </c>
      <c r="I157" s="66">
        <v>501.50074001999997</v>
      </c>
      <c r="J157" s="66">
        <v>583.82254531000001</v>
      </c>
      <c r="K157" s="66">
        <v>594.37400000000002</v>
      </c>
      <c r="L157" s="66">
        <v>550.17672427194998</v>
      </c>
      <c r="M157" s="66">
        <v>601</v>
      </c>
      <c r="N157" s="16">
        <v>601</v>
      </c>
      <c r="O157" s="78">
        <v>0</v>
      </c>
    </row>
    <row r="158" spans="4:16" ht="15" x14ac:dyDescent="0.15">
      <c r="D158" s="5" t="s">
        <v>29</v>
      </c>
      <c r="E158" s="4">
        <v>24591.548999999999</v>
      </c>
      <c r="F158" s="4">
        <v>24851.909</v>
      </c>
      <c r="G158" s="4">
        <v>24455.103999999999</v>
      </c>
      <c r="H158" s="4">
        <v>25032.199000000001</v>
      </c>
      <c r="I158" s="4">
        <v>26050.447657000001</v>
      </c>
      <c r="J158" s="4">
        <v>26577</v>
      </c>
      <c r="K158" s="4">
        <v>24475.316828999999</v>
      </c>
      <c r="L158" s="4">
        <v>24210.327161000001</v>
      </c>
      <c r="M158" s="4">
        <v>26066.326518000002</v>
      </c>
      <c r="N158" s="77">
        <v>26364.340125999999</v>
      </c>
      <c r="O158" s="78">
        <v>26137.280889000001</v>
      </c>
    </row>
    <row r="159" spans="4:16" ht="15" x14ac:dyDescent="0.15">
      <c r="D159" s="5" t="s">
        <v>28</v>
      </c>
      <c r="E159" s="66">
        <v>55.199999999999996</v>
      </c>
      <c r="F159" s="66">
        <v>58.500000000000007</v>
      </c>
      <c r="G159" s="66">
        <v>63.699999999999996</v>
      </c>
      <c r="H159" s="66">
        <v>71.599999999999994</v>
      </c>
      <c r="I159" s="66">
        <v>184</v>
      </c>
      <c r="J159" s="66">
        <v>197</v>
      </c>
      <c r="K159" s="66">
        <v>184</v>
      </c>
      <c r="L159" s="4">
        <v>0</v>
      </c>
      <c r="M159" s="4">
        <v>0</v>
      </c>
      <c r="N159" s="77">
        <v>0</v>
      </c>
      <c r="O159" s="78">
        <v>0</v>
      </c>
    </row>
    <row r="160" spans="4:16" ht="15" x14ac:dyDescent="0.15">
      <c r="D160" s="5" t="s">
        <v>27</v>
      </c>
      <c r="E160" s="4">
        <v>24145</v>
      </c>
      <c r="F160" s="4">
        <v>23989</v>
      </c>
      <c r="G160" s="4">
        <v>28722</v>
      </c>
      <c r="H160" s="4">
        <v>27134</v>
      </c>
      <c r="I160" s="4">
        <v>28580</v>
      </c>
      <c r="J160" s="4">
        <v>32092</v>
      </c>
      <c r="K160" s="4">
        <v>33585</v>
      </c>
      <c r="L160" s="4">
        <v>31113</v>
      </c>
      <c r="M160" s="4">
        <v>31386</v>
      </c>
      <c r="N160" s="78">
        <v>34352</v>
      </c>
      <c r="O160" s="78">
        <v>34562</v>
      </c>
    </row>
    <row r="161" spans="4:15" ht="15" x14ac:dyDescent="0.15">
      <c r="D161" s="5" t="s">
        <v>26</v>
      </c>
      <c r="E161" s="4">
        <v>55943.42</v>
      </c>
      <c r="F161" s="4">
        <v>56943.23</v>
      </c>
      <c r="G161" s="4">
        <v>57725.605000000003</v>
      </c>
      <c r="H161" s="4">
        <v>60947.034</v>
      </c>
      <c r="I161" s="4">
        <v>62051.177000000003</v>
      </c>
      <c r="J161" s="4">
        <v>63018.146000000001</v>
      </c>
      <c r="K161" s="4">
        <v>65196.04</v>
      </c>
      <c r="L161" s="4">
        <v>66547.683999999994</v>
      </c>
      <c r="M161" s="4">
        <v>67535.650999999998</v>
      </c>
      <c r="N161" s="77">
        <v>74002</v>
      </c>
      <c r="O161" s="78">
        <v>70172</v>
      </c>
    </row>
    <row r="162" spans="4:15" ht="15" x14ac:dyDescent="0.15">
      <c r="D162" s="5" t="s">
        <v>25</v>
      </c>
      <c r="E162" s="66">
        <v>24780</v>
      </c>
      <c r="F162" s="66">
        <v>26335</v>
      </c>
      <c r="G162" s="66">
        <v>26756</v>
      </c>
      <c r="H162" s="66">
        <v>34205</v>
      </c>
      <c r="I162" s="66">
        <v>37885</v>
      </c>
      <c r="J162" s="66">
        <v>38667.457999999999</v>
      </c>
      <c r="K162" s="66">
        <v>39426.215000000004</v>
      </c>
      <c r="L162" s="66">
        <v>39278</v>
      </c>
      <c r="M162" s="66">
        <v>39092.067999999999</v>
      </c>
      <c r="N162" s="16">
        <v>39092.067999999999</v>
      </c>
      <c r="O162" s="78">
        <v>0</v>
      </c>
    </row>
    <row r="163" spans="4:15" ht="15" x14ac:dyDescent="0.15">
      <c r="D163" s="5" t="s">
        <v>24</v>
      </c>
      <c r="E163" s="4">
        <v>819.59999999999991</v>
      </c>
      <c r="F163" s="4">
        <v>1091.9000000000001</v>
      </c>
      <c r="G163" s="4">
        <v>1392</v>
      </c>
      <c r="H163" s="4">
        <v>1814.6</v>
      </c>
      <c r="I163" s="4">
        <v>1993</v>
      </c>
      <c r="J163" s="4">
        <v>2198.7729999999997</v>
      </c>
      <c r="K163" s="4">
        <v>2171.625</v>
      </c>
      <c r="L163" s="4">
        <v>142.26</v>
      </c>
      <c r="M163" s="4">
        <v>141.68099999999998</v>
      </c>
      <c r="N163" s="76">
        <v>196.3</v>
      </c>
      <c r="O163" s="78">
        <v>0</v>
      </c>
    </row>
    <row r="164" spans="4:15" ht="15" x14ac:dyDescent="0.15">
      <c r="D164" s="5" t="s">
        <v>23</v>
      </c>
      <c r="E164" s="4">
        <v>13548.24273745</v>
      </c>
      <c r="F164" s="4">
        <v>14517.146220840003</v>
      </c>
      <c r="G164" s="4">
        <v>15725.899828969999</v>
      </c>
      <c r="H164" s="4">
        <v>16966.371159629998</v>
      </c>
      <c r="I164" s="4">
        <v>18428.357647059998</v>
      </c>
      <c r="J164" s="4">
        <v>19512.535970950012</v>
      </c>
      <c r="K164" s="4">
        <v>19512.535970950012</v>
      </c>
      <c r="L164" s="4">
        <v>19512.535970950012</v>
      </c>
      <c r="M164" s="4">
        <v>19512.535970950012</v>
      </c>
      <c r="N164" s="77">
        <v>19512.535970950012</v>
      </c>
      <c r="O164" s="78">
        <v>18202.272077298574</v>
      </c>
    </row>
    <row r="165" spans="4:15" ht="15" x14ac:dyDescent="0.15">
      <c r="D165" s="5" t="s">
        <v>22</v>
      </c>
      <c r="E165" s="4">
        <v>1910</v>
      </c>
      <c r="F165" s="4">
        <v>1968</v>
      </c>
      <c r="G165" s="4">
        <v>2049</v>
      </c>
      <c r="H165" s="4">
        <v>2016</v>
      </c>
      <c r="I165" s="4">
        <v>2121</v>
      </c>
      <c r="J165" s="4">
        <v>2137</v>
      </c>
      <c r="K165" s="4">
        <v>2303</v>
      </c>
      <c r="L165" s="4">
        <v>2416</v>
      </c>
      <c r="M165" s="4">
        <v>2545</v>
      </c>
      <c r="N165" s="77">
        <v>2732</v>
      </c>
      <c r="O165" s="78">
        <v>2803</v>
      </c>
    </row>
    <row r="166" spans="4:15" ht="15" x14ac:dyDescent="0.15">
      <c r="D166" s="5" t="s">
        <v>21</v>
      </c>
      <c r="E166" s="4">
        <v>34994</v>
      </c>
      <c r="F166" s="4">
        <v>34775</v>
      </c>
      <c r="G166" s="4">
        <v>35444</v>
      </c>
      <c r="H166" s="4">
        <v>36520</v>
      </c>
      <c r="I166" s="4">
        <v>37580</v>
      </c>
      <c r="J166" s="4">
        <v>41674</v>
      </c>
      <c r="K166" s="4">
        <v>44250</v>
      </c>
      <c r="L166" s="4">
        <v>44913</v>
      </c>
      <c r="M166" s="4">
        <v>45785</v>
      </c>
      <c r="N166" s="76">
        <v>47122.184379414015</v>
      </c>
      <c r="O166" s="78">
        <v>0</v>
      </c>
    </row>
    <row r="167" spans="4:15" ht="15" x14ac:dyDescent="0.15">
      <c r="D167" s="5" t="s">
        <v>20</v>
      </c>
      <c r="E167" s="66">
        <v>904</v>
      </c>
      <c r="F167" s="66">
        <v>971</v>
      </c>
      <c r="G167" s="66">
        <v>976</v>
      </c>
      <c r="H167" s="66">
        <v>1108</v>
      </c>
      <c r="I167" s="66">
        <v>1167</v>
      </c>
      <c r="J167" s="66">
        <v>1144</v>
      </c>
      <c r="K167" s="66">
        <v>1088</v>
      </c>
      <c r="L167" s="66">
        <v>939</v>
      </c>
      <c r="M167" s="4">
        <v>816</v>
      </c>
      <c r="N167" s="76">
        <v>672</v>
      </c>
      <c r="O167" s="78">
        <v>0</v>
      </c>
    </row>
    <row r="168" spans="4:15" ht="15" x14ac:dyDescent="0.15">
      <c r="D168" s="5" t="s">
        <v>19</v>
      </c>
      <c r="E168" s="67"/>
      <c r="F168" s="67"/>
      <c r="G168" s="66">
        <v>3147.0709999999999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77">
        <v>0</v>
      </c>
      <c r="O168" s="78">
        <v>0</v>
      </c>
    </row>
    <row r="169" spans="4:15" ht="15" x14ac:dyDescent="0.15">
      <c r="D169" s="5" t="s">
        <v>18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77">
        <v>0</v>
      </c>
      <c r="O169" s="78">
        <v>0</v>
      </c>
    </row>
    <row r="170" spans="4:15" ht="15" x14ac:dyDescent="0.15">
      <c r="D170" s="5" t="s">
        <v>17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77">
        <v>0</v>
      </c>
      <c r="O170" s="78">
        <v>0</v>
      </c>
    </row>
    <row r="171" spans="4:15" ht="15" x14ac:dyDescent="0.15">
      <c r="D171" s="5" t="s">
        <v>16</v>
      </c>
      <c r="E171" s="67"/>
      <c r="F171" s="67"/>
      <c r="G171" s="67"/>
      <c r="H171" s="66">
        <v>23400</v>
      </c>
      <c r="I171" s="66">
        <v>34442</v>
      </c>
      <c r="J171" s="66">
        <v>31175</v>
      </c>
      <c r="K171" s="66">
        <v>28649</v>
      </c>
      <c r="L171" s="66">
        <v>28045</v>
      </c>
      <c r="M171" s="66">
        <v>29235</v>
      </c>
      <c r="N171" s="16">
        <v>29235</v>
      </c>
      <c r="O171" s="78">
        <v>0</v>
      </c>
    </row>
    <row r="172" spans="4:15" ht="15" x14ac:dyDescent="0.15">
      <c r="D172" s="5" t="s">
        <v>15</v>
      </c>
      <c r="E172" s="4">
        <v>22859</v>
      </c>
      <c r="F172" s="4">
        <v>23616</v>
      </c>
      <c r="G172" s="4">
        <v>24236</v>
      </c>
      <c r="H172" s="4">
        <v>24962</v>
      </c>
      <c r="I172" s="4">
        <v>26728</v>
      </c>
      <c r="J172" s="4">
        <v>27261</v>
      </c>
      <c r="K172" s="4">
        <v>26198</v>
      </c>
      <c r="L172" s="4">
        <v>25166</v>
      </c>
      <c r="M172" s="4">
        <v>23794</v>
      </c>
      <c r="N172" s="77">
        <v>22585</v>
      </c>
      <c r="O172" s="78">
        <v>21318</v>
      </c>
    </row>
    <row r="173" spans="4:15" ht="15" x14ac:dyDescent="0.15">
      <c r="D173" s="5" t="s">
        <v>14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77">
        <v>0</v>
      </c>
      <c r="O173" s="78">
        <v>0</v>
      </c>
    </row>
    <row r="174" spans="4:15" ht="15" x14ac:dyDescent="0.15">
      <c r="D174" s="5" t="s">
        <v>13</v>
      </c>
      <c r="E174" s="66">
        <v>436</v>
      </c>
      <c r="F174" s="66">
        <v>487</v>
      </c>
      <c r="G174" s="66">
        <v>485</v>
      </c>
      <c r="H174" s="66">
        <v>560</v>
      </c>
      <c r="I174" s="66">
        <v>687</v>
      </c>
      <c r="J174" s="66">
        <v>743</v>
      </c>
      <c r="K174" s="66">
        <v>589</v>
      </c>
      <c r="L174" s="66">
        <v>770</v>
      </c>
      <c r="M174" s="66">
        <v>951</v>
      </c>
      <c r="N174" s="16">
        <v>951</v>
      </c>
      <c r="O174" s="78">
        <v>0</v>
      </c>
    </row>
    <row r="175" spans="4:15" ht="15" x14ac:dyDescent="0.15">
      <c r="D175" s="5" t="s">
        <v>12</v>
      </c>
      <c r="E175" s="4">
        <v>41.46</v>
      </c>
      <c r="F175" s="4">
        <v>54.05</v>
      </c>
      <c r="G175" s="4">
        <v>74.95</v>
      </c>
      <c r="H175" s="4">
        <v>105.15</v>
      </c>
      <c r="I175" s="4">
        <v>144.76</v>
      </c>
      <c r="J175" s="4">
        <v>122.13</v>
      </c>
      <c r="K175" s="4">
        <v>89.25</v>
      </c>
      <c r="L175" s="4">
        <v>105.29</v>
      </c>
      <c r="M175" s="4">
        <v>111.033</v>
      </c>
      <c r="N175" s="76">
        <v>112.92</v>
      </c>
      <c r="O175" s="78">
        <v>0</v>
      </c>
    </row>
    <row r="176" spans="4:15" ht="15" x14ac:dyDescent="0.15">
      <c r="D176" s="5" t="s">
        <v>11</v>
      </c>
      <c r="E176" s="66">
        <v>61.9</v>
      </c>
      <c r="F176" s="66">
        <v>53.87</v>
      </c>
      <c r="G176" s="66">
        <v>56.84</v>
      </c>
      <c r="H176" s="66">
        <v>56.9</v>
      </c>
      <c r="I176" s="67">
        <v>158.49423091854959</v>
      </c>
      <c r="J176" s="67">
        <v>184.44711545927481</v>
      </c>
      <c r="K176" s="66">
        <v>210.4</v>
      </c>
      <c r="L176" s="66">
        <v>214.9</v>
      </c>
      <c r="M176" s="66">
        <v>320.43310636313061</v>
      </c>
      <c r="N176" s="77">
        <v>45.107268999999995</v>
      </c>
      <c r="O176" s="78">
        <v>0</v>
      </c>
    </row>
    <row r="177" spans="4:16" ht="15" x14ac:dyDescent="0.15">
      <c r="D177" s="5" t="s">
        <v>10</v>
      </c>
      <c r="E177" s="66">
        <v>13574</v>
      </c>
      <c r="F177" s="66">
        <v>13390</v>
      </c>
      <c r="G177" s="66">
        <v>34538</v>
      </c>
      <c r="H177" s="66">
        <v>37029</v>
      </c>
      <c r="I177" s="66">
        <v>38803</v>
      </c>
      <c r="J177" s="66">
        <v>42091</v>
      </c>
      <c r="K177" s="66">
        <v>42564</v>
      </c>
      <c r="L177" s="66">
        <v>43829</v>
      </c>
      <c r="M177" s="66">
        <v>40949</v>
      </c>
      <c r="N177" s="77">
        <v>47258</v>
      </c>
      <c r="O177" s="78">
        <v>47591</v>
      </c>
    </row>
    <row r="178" spans="4:16" ht="15" x14ac:dyDescent="0.15">
      <c r="D178" s="5" t="s">
        <v>9</v>
      </c>
      <c r="E178" s="66">
        <v>22473</v>
      </c>
      <c r="F178" s="66">
        <v>23116</v>
      </c>
      <c r="G178" s="66">
        <v>27209</v>
      </c>
      <c r="H178" s="66">
        <v>25265</v>
      </c>
      <c r="I178" s="66">
        <v>31124</v>
      </c>
      <c r="J178" s="66">
        <v>33426</v>
      </c>
      <c r="K178" s="66">
        <v>33885</v>
      </c>
      <c r="L178" s="66">
        <v>37116</v>
      </c>
      <c r="M178" s="66">
        <v>39812</v>
      </c>
      <c r="N178" s="16">
        <v>39812</v>
      </c>
      <c r="O178" s="78">
        <v>0</v>
      </c>
    </row>
    <row r="179" spans="4:16" ht="15" x14ac:dyDescent="0.15">
      <c r="D179" s="5" t="s">
        <v>8</v>
      </c>
      <c r="E179" s="66">
        <v>6937</v>
      </c>
      <c r="F179" s="66">
        <v>7138</v>
      </c>
      <c r="G179" s="66">
        <v>7299</v>
      </c>
      <c r="H179" s="66">
        <v>8175</v>
      </c>
      <c r="I179" s="66">
        <v>9378</v>
      </c>
      <c r="J179" s="66">
        <v>11336</v>
      </c>
      <c r="K179" s="66">
        <v>12047</v>
      </c>
      <c r="L179" s="66">
        <v>11793</v>
      </c>
      <c r="M179" s="66">
        <v>11709</v>
      </c>
      <c r="N179" s="16">
        <v>11709</v>
      </c>
      <c r="O179" s="78">
        <v>0</v>
      </c>
    </row>
    <row r="180" spans="4:16" ht="15" x14ac:dyDescent="0.15">
      <c r="D180" s="5" t="s">
        <v>7</v>
      </c>
      <c r="E180" s="4">
        <v>2765.5390000000002</v>
      </c>
      <c r="F180" s="4">
        <v>2671.3850000000002</v>
      </c>
      <c r="G180" s="4">
        <v>2519.7840000000001</v>
      </c>
      <c r="H180" s="4">
        <v>2654.5349999999999</v>
      </c>
      <c r="I180" s="4">
        <v>2809.3020000000001</v>
      </c>
      <c r="J180" s="4">
        <v>3113.319</v>
      </c>
      <c r="K180" s="4">
        <v>2813.6521743534699</v>
      </c>
      <c r="L180" s="4">
        <v>2936.6807682597555</v>
      </c>
      <c r="M180" s="4">
        <v>2813.6521743534699</v>
      </c>
      <c r="N180" s="77">
        <v>2802.2542047833699</v>
      </c>
      <c r="O180" s="78">
        <v>2745.477289269922</v>
      </c>
    </row>
    <row r="181" spans="4:16" ht="15" x14ac:dyDescent="0.15">
      <c r="D181" s="5" t="s">
        <v>6</v>
      </c>
      <c r="E181" s="66">
        <v>743.10615629999995</v>
      </c>
      <c r="F181" s="67">
        <f>(E181+($E$181*($J$181/$E$181-1)/5))</f>
        <v>671.92492503999995</v>
      </c>
      <c r="G181" s="67">
        <f t="shared" ref="G181:I181" si="9">(F181+($E$181*($J$181/$E$181-1)/5))</f>
        <v>600.74369377999994</v>
      </c>
      <c r="H181" s="67">
        <f t="shared" si="9"/>
        <v>529.56246251999994</v>
      </c>
      <c r="I181" s="67">
        <f t="shared" si="9"/>
        <v>458.38123125999994</v>
      </c>
      <c r="J181" s="66">
        <v>387.2</v>
      </c>
      <c r="K181" s="4">
        <v>0</v>
      </c>
      <c r="L181" s="4">
        <v>0</v>
      </c>
      <c r="M181" s="4">
        <v>0</v>
      </c>
      <c r="N181" s="77">
        <v>0</v>
      </c>
      <c r="O181" s="78">
        <v>0</v>
      </c>
    </row>
    <row r="182" spans="4:16" ht="15" x14ac:dyDescent="0.15">
      <c r="D182" s="5" t="s">
        <v>5</v>
      </c>
      <c r="E182" s="66">
        <v>51961</v>
      </c>
      <c r="F182" s="66">
        <v>55123</v>
      </c>
      <c r="G182" s="66">
        <v>56476</v>
      </c>
      <c r="H182" s="66">
        <v>58078</v>
      </c>
      <c r="I182" s="66">
        <v>63851</v>
      </c>
      <c r="J182" s="66">
        <v>67364</v>
      </c>
      <c r="K182" s="66">
        <v>66553</v>
      </c>
      <c r="L182" s="66">
        <v>67523</v>
      </c>
      <c r="M182" s="66">
        <v>68366</v>
      </c>
      <c r="N182" s="76">
        <v>68185</v>
      </c>
      <c r="O182" s="78">
        <v>0</v>
      </c>
    </row>
    <row r="183" spans="4:16" ht="15" x14ac:dyDescent="0.15">
      <c r="D183" s="5" t="s">
        <v>4</v>
      </c>
      <c r="E183" s="66">
        <v>162709</v>
      </c>
      <c r="F183" s="66">
        <v>165094</v>
      </c>
      <c r="G183" s="66">
        <v>166536</v>
      </c>
      <c r="H183" s="66">
        <v>1006</v>
      </c>
      <c r="I183" s="66">
        <v>872</v>
      </c>
      <c r="J183" s="66">
        <v>923</v>
      </c>
      <c r="K183" s="66">
        <v>902</v>
      </c>
      <c r="L183" s="66">
        <v>873</v>
      </c>
      <c r="M183" s="66">
        <v>886</v>
      </c>
      <c r="N183" s="76">
        <v>894</v>
      </c>
      <c r="O183" s="78">
        <v>0</v>
      </c>
    </row>
    <row r="184" spans="4:16" ht="15" x14ac:dyDescent="0.15">
      <c r="D184" s="5" t="s">
        <v>3</v>
      </c>
      <c r="E184" s="66">
        <v>7459</v>
      </c>
      <c r="F184" s="66">
        <v>7169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77">
        <v>0</v>
      </c>
      <c r="O184" s="78">
        <v>0</v>
      </c>
    </row>
    <row r="185" spans="4:16" ht="15" x14ac:dyDescent="0.15">
      <c r="D185" s="5" t="s">
        <v>2</v>
      </c>
      <c r="E185" s="66">
        <v>1902.6790000000001</v>
      </c>
      <c r="F185" s="66">
        <v>2761</v>
      </c>
      <c r="G185" s="4">
        <v>3433</v>
      </c>
      <c r="H185" s="4">
        <v>3939</v>
      </c>
      <c r="I185" s="4">
        <v>4472</v>
      </c>
      <c r="J185" s="4">
        <v>5219</v>
      </c>
      <c r="K185" s="4">
        <v>5653</v>
      </c>
      <c r="L185" s="4">
        <v>6905</v>
      </c>
      <c r="M185" s="4">
        <v>7939</v>
      </c>
      <c r="N185" s="76">
        <v>8192</v>
      </c>
      <c r="O185" s="78">
        <v>0</v>
      </c>
    </row>
    <row r="186" spans="4:16" ht="15" x14ac:dyDescent="0.15">
      <c r="D186" s="3" t="s">
        <v>1</v>
      </c>
      <c r="E186" s="68">
        <v>45769</v>
      </c>
      <c r="F186" s="68">
        <v>46913</v>
      </c>
      <c r="G186" s="68">
        <v>40648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79">
        <v>0</v>
      </c>
      <c r="O186" s="80">
        <v>0</v>
      </c>
      <c r="P186" s="12" t="s">
        <v>33</v>
      </c>
    </row>
    <row r="191" spans="4:16" ht="18.75" x14ac:dyDescent="0.15">
      <c r="D191" s="74" t="s">
        <v>53</v>
      </c>
      <c r="E191" s="75"/>
      <c r="F191" s="75"/>
      <c r="G191" s="75"/>
      <c r="H191" s="75"/>
      <c r="I191" s="75"/>
      <c r="J191" s="75"/>
      <c r="K191" s="75"/>
      <c r="L191" s="75"/>
      <c r="M191" s="75"/>
      <c r="N191" s="81" t="s">
        <v>148</v>
      </c>
      <c r="O191" s="82" t="s">
        <v>149</v>
      </c>
    </row>
    <row r="192" spans="4:16" ht="15" x14ac:dyDescent="0.15">
      <c r="D192" s="8">
        <v>267</v>
      </c>
      <c r="E192" s="7">
        <v>2004</v>
      </c>
      <c r="F192" s="7">
        <f t="shared" ref="F192:O192" si="10">E192+1</f>
        <v>2005</v>
      </c>
      <c r="G192" s="7">
        <f t="shared" si="10"/>
        <v>2006</v>
      </c>
      <c r="H192" s="7">
        <f t="shared" si="10"/>
        <v>2007</v>
      </c>
      <c r="I192" s="7">
        <f t="shared" si="10"/>
        <v>2008</v>
      </c>
      <c r="J192" s="7">
        <f t="shared" si="10"/>
        <v>2009</v>
      </c>
      <c r="K192" s="7">
        <f t="shared" si="10"/>
        <v>2010</v>
      </c>
      <c r="L192" s="7">
        <f t="shared" si="10"/>
        <v>2011</v>
      </c>
      <c r="M192" s="7">
        <f t="shared" si="10"/>
        <v>2012</v>
      </c>
      <c r="N192" s="7">
        <f t="shared" si="10"/>
        <v>2013</v>
      </c>
      <c r="O192" s="69">
        <f t="shared" si="10"/>
        <v>2014</v>
      </c>
    </row>
    <row r="193" spans="4:15" ht="15" x14ac:dyDescent="0.15">
      <c r="D193" s="5" t="s">
        <v>32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77">
        <v>2406</v>
      </c>
      <c r="O193" s="78">
        <v>0</v>
      </c>
    </row>
    <row r="194" spans="4:15" ht="15" x14ac:dyDescent="0.15">
      <c r="D194" s="5" t="s">
        <v>31</v>
      </c>
      <c r="E194" s="4">
        <v>527.59270500000002</v>
      </c>
      <c r="F194" s="4">
        <v>665.32809499999996</v>
      </c>
      <c r="G194" s="4">
        <v>517.19415400000003</v>
      </c>
      <c r="H194" s="4">
        <v>275.86503299999998</v>
      </c>
      <c r="I194" s="4">
        <v>365.85808900000001</v>
      </c>
      <c r="J194" s="4">
        <v>120.200999</v>
      </c>
      <c r="K194" s="4">
        <v>215.48459099999999</v>
      </c>
      <c r="L194" s="4">
        <v>-12.818951</v>
      </c>
      <c r="M194" s="4">
        <v>277.72302200000001</v>
      </c>
      <c r="N194" s="77">
        <v>366.36395399999998</v>
      </c>
      <c r="O194" s="78">
        <v>193.659761</v>
      </c>
    </row>
    <row r="195" spans="4:15" ht="15" x14ac:dyDescent="0.15">
      <c r="D195" s="5" t="s">
        <v>30</v>
      </c>
      <c r="E195" s="66">
        <v>0</v>
      </c>
      <c r="F195" s="66">
        <v>0</v>
      </c>
      <c r="G195" s="66">
        <v>0</v>
      </c>
      <c r="H195" s="66">
        <v>91.822352559999999</v>
      </c>
      <c r="I195" s="66">
        <v>131.43409019000001</v>
      </c>
      <c r="J195" s="66">
        <v>86.026599720000007</v>
      </c>
      <c r="K195" s="66">
        <v>18.778378409999995</v>
      </c>
      <c r="L195" s="66">
        <v>21.827537125868375</v>
      </c>
      <c r="M195" s="66">
        <v>2</v>
      </c>
      <c r="N195" s="16">
        <v>2</v>
      </c>
      <c r="O195" s="78">
        <v>0</v>
      </c>
    </row>
    <row r="196" spans="4:15" ht="15" x14ac:dyDescent="0.15">
      <c r="D196" s="5" t="s">
        <v>29</v>
      </c>
      <c r="E196" s="4">
        <v>3320.5859999999998</v>
      </c>
      <c r="F196" s="4">
        <v>4894.1580000000004</v>
      </c>
      <c r="G196" s="4">
        <v>3550.212</v>
      </c>
      <c r="H196" s="4">
        <v>5331.085</v>
      </c>
      <c r="I196" s="4">
        <v>4726.7047199999997</v>
      </c>
      <c r="J196" s="4">
        <v>3184.976353</v>
      </c>
      <c r="K196" s="4">
        <v>3385.1135509999999</v>
      </c>
      <c r="L196" s="4">
        <v>1912.63015</v>
      </c>
      <c r="M196" s="4">
        <v>1010.486916</v>
      </c>
      <c r="N196" s="77">
        <v>740.98637399999996</v>
      </c>
      <c r="O196" s="78">
        <v>1929.588988</v>
      </c>
    </row>
    <row r="197" spans="4:15" ht="15" x14ac:dyDescent="0.15">
      <c r="D197" s="5" t="s">
        <v>28</v>
      </c>
      <c r="E197" s="66">
        <v>3.3000000000000007</v>
      </c>
      <c r="F197" s="66">
        <v>5.5</v>
      </c>
      <c r="G197" s="66">
        <v>7</v>
      </c>
      <c r="H197" s="66">
        <v>-3.6999999999999993</v>
      </c>
      <c r="I197" s="66">
        <v>10</v>
      </c>
      <c r="J197" s="66">
        <v>25</v>
      </c>
      <c r="K197" s="66">
        <v>13</v>
      </c>
      <c r="L197" s="4">
        <v>0</v>
      </c>
      <c r="M197" s="4">
        <v>0</v>
      </c>
      <c r="N197" s="77">
        <v>0</v>
      </c>
      <c r="O197" s="78">
        <v>0</v>
      </c>
    </row>
    <row r="198" spans="4:15" ht="15" x14ac:dyDescent="0.15">
      <c r="D198" s="5" t="s">
        <v>27</v>
      </c>
      <c r="E198" s="4">
        <v>9043</v>
      </c>
      <c r="F198" s="4">
        <v>3582</v>
      </c>
      <c r="G198" s="4">
        <v>1024</v>
      </c>
      <c r="H198" s="4">
        <v>3421</v>
      </c>
      <c r="I198" s="4">
        <v>3399</v>
      </c>
      <c r="J198" s="4">
        <v>4652</v>
      </c>
      <c r="K198" s="4">
        <v>815</v>
      </c>
      <c r="L198" s="4">
        <v>1550</v>
      </c>
      <c r="M198" s="4">
        <v>1645</v>
      </c>
      <c r="N198" s="78">
        <v>-135</v>
      </c>
      <c r="O198" s="78">
        <v>3498</v>
      </c>
    </row>
    <row r="199" spans="4:15" ht="15" x14ac:dyDescent="0.15">
      <c r="D199" s="5" t="s">
        <v>26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77">
        <v>0</v>
      </c>
      <c r="O199" s="78">
        <v>0</v>
      </c>
    </row>
    <row r="200" spans="4:15" ht="15" x14ac:dyDescent="0.15">
      <c r="D200" s="5" t="s">
        <v>25</v>
      </c>
      <c r="E200" s="66">
        <v>3993</v>
      </c>
      <c r="F200" s="66">
        <v>-2730</v>
      </c>
      <c r="G200" s="66">
        <v>-1679</v>
      </c>
      <c r="H200" s="66">
        <v>-729</v>
      </c>
      <c r="I200" s="66">
        <v>1013</v>
      </c>
      <c r="J200" s="66">
        <v>470.262</v>
      </c>
      <c r="K200" s="66">
        <v>-165.88099999999997</v>
      </c>
      <c r="L200" s="66">
        <v>1031</v>
      </c>
      <c r="M200" s="66">
        <v>2095.2579999999998</v>
      </c>
      <c r="N200" s="16">
        <v>2095.2579999999998</v>
      </c>
      <c r="O200" s="78">
        <v>0</v>
      </c>
    </row>
    <row r="201" spans="4:15" ht="15" x14ac:dyDescent="0.15">
      <c r="D201" s="5" t="s">
        <v>24</v>
      </c>
      <c r="E201" s="4">
        <v>106.89999999999999</v>
      </c>
      <c r="F201" s="4">
        <v>194.29999999999998</v>
      </c>
      <c r="G201" s="4">
        <v>151.89999999999998</v>
      </c>
      <c r="H201" s="4">
        <v>194.5</v>
      </c>
      <c r="I201" s="4">
        <v>138.5</v>
      </c>
      <c r="J201" s="4">
        <v>112.84899999999999</v>
      </c>
      <c r="K201" s="4">
        <v>52.432000000000009</v>
      </c>
      <c r="L201" s="4">
        <v>22.13</v>
      </c>
      <c r="M201" s="4">
        <v>-5.4499999999999993</v>
      </c>
      <c r="N201" s="76">
        <v>17.100000000000001</v>
      </c>
      <c r="O201" s="78">
        <v>0</v>
      </c>
    </row>
    <row r="202" spans="4:15" ht="15" x14ac:dyDescent="0.15">
      <c r="D202" s="5" t="s">
        <v>23</v>
      </c>
      <c r="E202" s="4">
        <v>1038.3434148600004</v>
      </c>
      <c r="F202" s="4">
        <v>1369.5304610799999</v>
      </c>
      <c r="G202" s="4">
        <v>1147.5445814400002</v>
      </c>
      <c r="H202" s="4">
        <v>584.80943588000002</v>
      </c>
      <c r="I202" s="4">
        <v>66.84328262999999</v>
      </c>
      <c r="J202" s="4">
        <v>-869.04559589870155</v>
      </c>
      <c r="K202" s="4">
        <v>-869.04559589870155</v>
      </c>
      <c r="L202" s="4">
        <v>-869.04559589870155</v>
      </c>
      <c r="M202" s="4">
        <v>-869.04559589870155</v>
      </c>
      <c r="N202" s="77">
        <v>-869.04559589870155</v>
      </c>
      <c r="O202" s="78">
        <v>-340.55232951759967</v>
      </c>
    </row>
    <row r="203" spans="4:15" ht="15" x14ac:dyDescent="0.15">
      <c r="D203" s="5" t="s">
        <v>22</v>
      </c>
      <c r="E203" s="4">
        <v>147</v>
      </c>
      <c r="F203" s="4">
        <v>349</v>
      </c>
      <c r="G203" s="4">
        <v>318</v>
      </c>
      <c r="H203" s="4">
        <v>225</v>
      </c>
      <c r="I203" s="4">
        <v>226</v>
      </c>
      <c r="J203" s="4">
        <v>173</v>
      </c>
      <c r="K203" s="4">
        <v>236</v>
      </c>
      <c r="L203" s="4">
        <v>403</v>
      </c>
      <c r="M203" s="4">
        <v>181</v>
      </c>
      <c r="N203" s="77">
        <v>217</v>
      </c>
      <c r="O203" s="78">
        <v>469</v>
      </c>
    </row>
    <row r="204" spans="4:15" ht="15" x14ac:dyDescent="0.15">
      <c r="D204" s="5" t="s">
        <v>21</v>
      </c>
      <c r="E204" s="4">
        <v>3961</v>
      </c>
      <c r="F204" s="4">
        <v>3919</v>
      </c>
      <c r="G204" s="4">
        <v>4451</v>
      </c>
      <c r="H204" s="4">
        <v>5578</v>
      </c>
      <c r="I204" s="4">
        <v>3822</v>
      </c>
      <c r="J204" s="4">
        <v>4891</v>
      </c>
      <c r="K204" s="4">
        <v>2630</v>
      </c>
      <c r="L204" s="4">
        <v>2972</v>
      </c>
      <c r="M204" s="4">
        <v>2504</v>
      </c>
      <c r="N204" s="76">
        <v>3641.5055885532133</v>
      </c>
      <c r="O204" s="78">
        <v>0</v>
      </c>
    </row>
    <row r="205" spans="4:15" ht="15" x14ac:dyDescent="0.15">
      <c r="D205" s="5" t="s">
        <v>20</v>
      </c>
      <c r="E205" s="66">
        <v>147</v>
      </c>
      <c r="F205" s="66">
        <v>149</v>
      </c>
      <c r="G205" s="66">
        <v>152</v>
      </c>
      <c r="H205" s="66">
        <v>154</v>
      </c>
      <c r="I205" s="66">
        <v>274</v>
      </c>
      <c r="J205" s="66">
        <v>261</v>
      </c>
      <c r="K205" s="66">
        <v>285</v>
      </c>
      <c r="L205" s="66">
        <v>317</v>
      </c>
      <c r="M205" s="4">
        <v>116</v>
      </c>
      <c r="N205" s="76">
        <v>-256</v>
      </c>
      <c r="O205" s="78">
        <v>0</v>
      </c>
    </row>
    <row r="206" spans="4:15" ht="15" x14ac:dyDescent="0.15">
      <c r="D206" s="5" t="s">
        <v>19</v>
      </c>
      <c r="E206" s="67"/>
      <c r="F206" s="67"/>
      <c r="G206" s="66">
        <v>234.429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77">
        <v>0</v>
      </c>
      <c r="O206" s="78">
        <v>0</v>
      </c>
    </row>
    <row r="207" spans="4:15" ht="15" x14ac:dyDescent="0.15">
      <c r="D207" s="5" t="s">
        <v>18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77">
        <v>0</v>
      </c>
      <c r="O207" s="78">
        <v>0</v>
      </c>
    </row>
    <row r="208" spans="4:15" ht="15" x14ac:dyDescent="0.15">
      <c r="D208" s="5" t="s">
        <v>17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77">
        <v>0</v>
      </c>
      <c r="O208" s="78">
        <v>0</v>
      </c>
    </row>
    <row r="209" spans="4:16" ht="15" x14ac:dyDescent="0.15">
      <c r="D209" s="5" t="s">
        <v>16</v>
      </c>
      <c r="E209" s="67"/>
      <c r="F209" s="67"/>
      <c r="G209" s="67"/>
      <c r="H209" s="66">
        <v>2017</v>
      </c>
      <c r="I209" s="66">
        <v>4107</v>
      </c>
      <c r="J209" s="66">
        <v>653</v>
      </c>
      <c r="K209" s="66">
        <v>1433</v>
      </c>
      <c r="L209" s="66">
        <v>3903</v>
      </c>
      <c r="M209" s="66">
        <v>1245</v>
      </c>
      <c r="N209" s="16">
        <v>1245</v>
      </c>
      <c r="O209" s="78">
        <v>0</v>
      </c>
    </row>
    <row r="210" spans="4:16" ht="15" x14ac:dyDescent="0.15">
      <c r="D210" s="5" t="s">
        <v>15</v>
      </c>
      <c r="E210" s="4">
        <v>1410</v>
      </c>
      <c r="F210" s="4">
        <v>678</v>
      </c>
      <c r="G210" s="4">
        <v>823</v>
      </c>
      <c r="H210" s="4">
        <v>-328</v>
      </c>
      <c r="I210" s="4">
        <v>-1325</v>
      </c>
      <c r="J210" s="4">
        <v>-396</v>
      </c>
      <c r="K210" s="4">
        <v>-1092</v>
      </c>
      <c r="L210" s="4">
        <v>33</v>
      </c>
      <c r="M210" s="4">
        <v>-314</v>
      </c>
      <c r="N210" s="77">
        <v>-1262</v>
      </c>
      <c r="O210" s="78">
        <v>-1131</v>
      </c>
    </row>
    <row r="211" spans="4:16" ht="15" x14ac:dyDescent="0.15">
      <c r="D211" s="5" t="s">
        <v>14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77">
        <v>0</v>
      </c>
      <c r="O211" s="78">
        <v>0</v>
      </c>
    </row>
    <row r="212" spans="4:16" ht="15" x14ac:dyDescent="0.15">
      <c r="D212" s="5" t="s">
        <v>13</v>
      </c>
      <c r="E212" s="66">
        <v>73</v>
      </c>
      <c r="F212" s="66">
        <v>78</v>
      </c>
      <c r="G212" s="66">
        <v>82</v>
      </c>
      <c r="H212" s="66">
        <v>75</v>
      </c>
      <c r="I212" s="66">
        <v>46</v>
      </c>
      <c r="J212" s="66">
        <v>446</v>
      </c>
      <c r="K212" s="66">
        <v>343</v>
      </c>
      <c r="L212" s="66">
        <v>-89</v>
      </c>
      <c r="M212" s="66">
        <v>77</v>
      </c>
      <c r="N212" s="16">
        <v>77</v>
      </c>
      <c r="O212" s="78">
        <v>0</v>
      </c>
    </row>
    <row r="213" spans="4:16" ht="15" x14ac:dyDescent="0.15">
      <c r="D213" s="5" t="s">
        <v>12</v>
      </c>
      <c r="E213" s="4">
        <v>3.89</v>
      </c>
      <c r="F213" s="4">
        <v>5.36</v>
      </c>
      <c r="G213" s="4">
        <v>11.06</v>
      </c>
      <c r="H213" s="4">
        <v>16.47</v>
      </c>
      <c r="I213" s="4">
        <v>7.48</v>
      </c>
      <c r="J213" s="4">
        <v>5.39</v>
      </c>
      <c r="K213" s="4">
        <v>-0.89</v>
      </c>
      <c r="L213" s="4">
        <v>14.52</v>
      </c>
      <c r="M213" s="4">
        <v>6.9429999999999996</v>
      </c>
      <c r="N213" s="76">
        <v>8.6199999999999992</v>
      </c>
      <c r="O213" s="78">
        <v>0</v>
      </c>
    </row>
    <row r="214" spans="4:16" ht="15" x14ac:dyDescent="0.15">
      <c r="D214" s="5" t="s">
        <v>11</v>
      </c>
      <c r="E214" s="66">
        <v>-3.37</v>
      </c>
      <c r="F214" s="66">
        <v>5.35</v>
      </c>
      <c r="G214" s="66">
        <v>1.91</v>
      </c>
      <c r="H214" s="66">
        <v>1.1399999999999999</v>
      </c>
      <c r="I214" s="67">
        <v>-0.46300955043093461</v>
      </c>
      <c r="J214" s="67">
        <v>-3.5815047752154676</v>
      </c>
      <c r="K214" s="66">
        <v>-6.6999999999999993</v>
      </c>
      <c r="L214" s="66">
        <v>24.700000000000003</v>
      </c>
      <c r="M214" s="66">
        <v>39.527318729069385</v>
      </c>
      <c r="N214" s="77">
        <v>-2.115062</v>
      </c>
      <c r="O214" s="78">
        <v>0</v>
      </c>
    </row>
    <row r="215" spans="4:16" ht="15" x14ac:dyDescent="0.15">
      <c r="D215" s="5" t="s">
        <v>10</v>
      </c>
      <c r="E215" s="66">
        <v>1148</v>
      </c>
      <c r="F215" s="66">
        <v>933</v>
      </c>
      <c r="G215" s="66">
        <v>2573</v>
      </c>
      <c r="H215" s="66">
        <v>-675</v>
      </c>
      <c r="I215" s="66">
        <v>1934</v>
      </c>
      <c r="J215" s="66">
        <v>260</v>
      </c>
      <c r="K215" s="66">
        <v>2334</v>
      </c>
      <c r="L215" s="66">
        <v>1374</v>
      </c>
      <c r="M215" s="66">
        <v>5126</v>
      </c>
      <c r="N215" s="77">
        <v>283</v>
      </c>
      <c r="O215" s="78">
        <v>660</v>
      </c>
    </row>
    <row r="216" spans="4:16" ht="15" x14ac:dyDescent="0.15">
      <c r="D216" s="5" t="s">
        <v>9</v>
      </c>
      <c r="E216" s="66">
        <v>3137</v>
      </c>
      <c r="F216" s="66">
        <v>5191</v>
      </c>
      <c r="G216" s="66">
        <v>814</v>
      </c>
      <c r="H216" s="66">
        <v>4749</v>
      </c>
      <c r="I216" s="66">
        <v>2953</v>
      </c>
      <c r="J216" s="66">
        <v>1804</v>
      </c>
      <c r="K216" s="66">
        <v>3392</v>
      </c>
      <c r="L216" s="66">
        <v>2866</v>
      </c>
      <c r="M216" s="66">
        <v>94</v>
      </c>
      <c r="N216" s="16">
        <v>94</v>
      </c>
      <c r="O216" s="78">
        <v>0</v>
      </c>
    </row>
    <row r="217" spans="4:16" ht="15" x14ac:dyDescent="0.15">
      <c r="D217" s="5" t="s">
        <v>8</v>
      </c>
      <c r="E217" s="66">
        <v>567</v>
      </c>
      <c r="F217" s="66">
        <v>799</v>
      </c>
      <c r="G217" s="66">
        <v>732</v>
      </c>
      <c r="H217" s="66">
        <v>1286</v>
      </c>
      <c r="I217" s="66">
        <v>1193</v>
      </c>
      <c r="J217" s="66">
        <v>1058</v>
      </c>
      <c r="K217" s="66">
        <v>1518</v>
      </c>
      <c r="L217" s="66">
        <v>1347</v>
      </c>
      <c r="M217" s="66">
        <v>2520</v>
      </c>
      <c r="N217" s="16">
        <v>2520</v>
      </c>
      <c r="O217" s="78">
        <v>0</v>
      </c>
    </row>
    <row r="218" spans="4:16" ht="15" x14ac:dyDescent="0.15">
      <c r="D218" s="5" t="s">
        <v>7</v>
      </c>
      <c r="E218" s="4">
        <v>112.827</v>
      </c>
      <c r="F218" s="4">
        <v>161.08699999999999</v>
      </c>
      <c r="G218" s="4">
        <v>303.827</v>
      </c>
      <c r="H218" s="4">
        <v>331.685</v>
      </c>
      <c r="I218" s="4">
        <v>200.88900000000001</v>
      </c>
      <c r="J218" s="4">
        <v>33.822000000000003</v>
      </c>
      <c r="K218" s="4">
        <v>-156.05895361427059</v>
      </c>
      <c r="L218" s="4">
        <v>-180.52828911223838</v>
      </c>
      <c r="M218" s="4">
        <v>-39.275624277583262</v>
      </c>
      <c r="N218" s="77">
        <v>-146.45211040477088</v>
      </c>
      <c r="O218" s="78">
        <v>-60.091347425097432</v>
      </c>
    </row>
    <row r="219" spans="4:16" ht="15" x14ac:dyDescent="0.15">
      <c r="D219" s="5" t="s">
        <v>6</v>
      </c>
      <c r="E219" s="66">
        <v>371.02502319999996</v>
      </c>
      <c r="F219" s="67">
        <f>(E219+($E$219*($J$219/$E$219-1)/5))</f>
        <v>340.22001855999997</v>
      </c>
      <c r="G219" s="67">
        <f t="shared" ref="G219:I219" si="11">(F219+($E$219*($J$219/$E$219-1)/5))</f>
        <v>309.41501391999998</v>
      </c>
      <c r="H219" s="67">
        <f t="shared" si="11"/>
        <v>278.61000927999999</v>
      </c>
      <c r="I219" s="67">
        <f t="shared" si="11"/>
        <v>247.80500463999999</v>
      </c>
      <c r="J219" s="66">
        <v>217</v>
      </c>
      <c r="K219" s="4">
        <v>0</v>
      </c>
      <c r="L219" s="4">
        <v>0</v>
      </c>
      <c r="M219" s="4">
        <v>0</v>
      </c>
      <c r="N219" s="77">
        <v>0</v>
      </c>
      <c r="O219" s="78">
        <v>0</v>
      </c>
    </row>
    <row r="220" spans="4:16" ht="15" x14ac:dyDescent="0.15">
      <c r="D220" s="5" t="s">
        <v>5</v>
      </c>
      <c r="E220" s="4">
        <v>17164</v>
      </c>
      <c r="F220" s="4">
        <v>18242</v>
      </c>
      <c r="G220" s="4">
        <v>11787</v>
      </c>
      <c r="H220" s="4">
        <v>13670</v>
      </c>
      <c r="I220" s="4">
        <v>-4896</v>
      </c>
      <c r="J220" s="4">
        <v>9223</v>
      </c>
      <c r="K220" s="4">
        <v>7063</v>
      </c>
      <c r="L220" s="4">
        <v>-1677</v>
      </c>
      <c r="M220" s="4">
        <v>19126</v>
      </c>
      <c r="N220" s="76">
        <v>8320</v>
      </c>
      <c r="O220" s="78">
        <v>0</v>
      </c>
    </row>
    <row r="221" spans="4:16" ht="15" x14ac:dyDescent="0.15">
      <c r="D221" s="5" t="s">
        <v>4</v>
      </c>
      <c r="E221" s="66">
        <v>-5726</v>
      </c>
      <c r="F221" s="66">
        <v>21642</v>
      </c>
      <c r="G221" s="66">
        <v>21833</v>
      </c>
      <c r="H221" s="66">
        <v>80</v>
      </c>
      <c r="I221" s="66">
        <v>41</v>
      </c>
      <c r="J221" s="66">
        <v>64</v>
      </c>
      <c r="K221" s="66">
        <v>-9</v>
      </c>
      <c r="L221" s="66">
        <v>-18</v>
      </c>
      <c r="M221" s="66">
        <v>-6</v>
      </c>
      <c r="N221" s="76">
        <v>21</v>
      </c>
      <c r="O221" s="78">
        <v>0</v>
      </c>
    </row>
    <row r="222" spans="4:16" ht="15" x14ac:dyDescent="0.15">
      <c r="D222" s="5" t="s">
        <v>3</v>
      </c>
      <c r="E222" s="66">
        <v>3260</v>
      </c>
      <c r="F222" s="66">
        <v>870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77">
        <v>0</v>
      </c>
      <c r="O222" s="78">
        <v>0</v>
      </c>
    </row>
    <row r="223" spans="4:16" ht="15" x14ac:dyDescent="0.15">
      <c r="D223" s="5" t="s">
        <v>2</v>
      </c>
      <c r="E223" s="66">
        <v>673.41399999999999</v>
      </c>
      <c r="F223" s="66">
        <v>960</v>
      </c>
      <c r="G223" s="4">
        <v>340</v>
      </c>
      <c r="H223" s="4">
        <v>324</v>
      </c>
      <c r="I223" s="4">
        <v>535</v>
      </c>
      <c r="J223" s="4">
        <v>97</v>
      </c>
      <c r="K223" s="4">
        <v>403</v>
      </c>
      <c r="L223" s="4">
        <v>221</v>
      </c>
      <c r="M223" s="4">
        <v>933</v>
      </c>
      <c r="N223" s="76">
        <v>1607</v>
      </c>
      <c r="O223" s="78">
        <v>0</v>
      </c>
    </row>
    <row r="224" spans="4:16" ht="15" x14ac:dyDescent="0.15">
      <c r="D224" s="3" t="s">
        <v>1</v>
      </c>
      <c r="E224" s="68">
        <v>3157</v>
      </c>
      <c r="F224" s="68">
        <v>1223</v>
      </c>
      <c r="G224" s="68">
        <v>-8508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79">
        <v>0</v>
      </c>
      <c r="O224" s="80">
        <v>0</v>
      </c>
      <c r="P224" s="12" t="s">
        <v>33</v>
      </c>
    </row>
    <row r="228" spans="4:15" ht="18.75" x14ac:dyDescent="0.15">
      <c r="D228" s="74" t="s">
        <v>54</v>
      </c>
      <c r="E228" s="75"/>
      <c r="F228" s="75"/>
      <c r="G228" s="75"/>
      <c r="H228" s="75"/>
      <c r="I228" s="75"/>
      <c r="J228" s="75"/>
      <c r="K228" s="75"/>
      <c r="L228" s="75"/>
      <c r="M228" s="75"/>
      <c r="N228" s="81" t="s">
        <v>150</v>
      </c>
      <c r="O228" s="82" t="s">
        <v>151</v>
      </c>
    </row>
    <row r="229" spans="4:15" ht="15" x14ac:dyDescent="0.15">
      <c r="D229" s="8">
        <v>270</v>
      </c>
      <c r="E229" s="7">
        <v>2004</v>
      </c>
      <c r="F229" s="7">
        <f t="shared" ref="F229:O229" si="12">E229+1</f>
        <v>2005</v>
      </c>
      <c r="G229" s="7">
        <f t="shared" si="12"/>
        <v>2006</v>
      </c>
      <c r="H229" s="7">
        <f t="shared" si="12"/>
        <v>2007</v>
      </c>
      <c r="I229" s="7">
        <f t="shared" si="12"/>
        <v>2008</v>
      </c>
      <c r="J229" s="7">
        <f t="shared" si="12"/>
        <v>2009</v>
      </c>
      <c r="K229" s="7">
        <f t="shared" si="12"/>
        <v>2010</v>
      </c>
      <c r="L229" s="7">
        <f t="shared" si="12"/>
        <v>2011</v>
      </c>
      <c r="M229" s="7">
        <f t="shared" si="12"/>
        <v>2012</v>
      </c>
      <c r="N229" s="7">
        <f t="shared" si="12"/>
        <v>2013</v>
      </c>
      <c r="O229" s="69">
        <f t="shared" si="12"/>
        <v>2014</v>
      </c>
    </row>
    <row r="230" spans="4:15" ht="15" x14ac:dyDescent="0.15">
      <c r="D230" s="5" t="s">
        <v>32</v>
      </c>
      <c r="E230" s="66">
        <v>-93</v>
      </c>
      <c r="F230" s="66">
        <v>-92</v>
      </c>
      <c r="G230" s="66">
        <v>-116</v>
      </c>
      <c r="H230" s="66">
        <v>-111</v>
      </c>
      <c r="I230" s="66">
        <v>-97</v>
      </c>
      <c r="J230" s="66">
        <v>-133</v>
      </c>
      <c r="K230" s="66">
        <v>-135</v>
      </c>
      <c r="L230" s="66">
        <v>-151</v>
      </c>
      <c r="M230" s="66">
        <v>-129</v>
      </c>
      <c r="N230" s="77">
        <v>117</v>
      </c>
      <c r="O230" s="78">
        <v>0</v>
      </c>
    </row>
    <row r="231" spans="4:15" ht="15" x14ac:dyDescent="0.15">
      <c r="D231" s="5" t="s">
        <v>31</v>
      </c>
      <c r="E231" s="4">
        <v>69.819607000000005</v>
      </c>
      <c r="F231" s="4">
        <v>63.913488000000001</v>
      </c>
      <c r="G231" s="4">
        <v>58.952323999999997</v>
      </c>
      <c r="H231" s="4">
        <v>58.993651999999997</v>
      </c>
      <c r="I231" s="4">
        <v>29.846025999999998</v>
      </c>
      <c r="J231" s="4">
        <v>24.786156999999999</v>
      </c>
      <c r="K231" s="4">
        <v>22.652881000000001</v>
      </c>
      <c r="L231" s="4">
        <v>31.274476</v>
      </c>
      <c r="M231" s="4">
        <v>28.107427000000001</v>
      </c>
      <c r="N231" s="77">
        <v>29.823094000000001</v>
      </c>
      <c r="O231" s="78">
        <v>46.476281</v>
      </c>
    </row>
    <row r="232" spans="4:15" ht="15" x14ac:dyDescent="0.15">
      <c r="D232" s="5" t="s">
        <v>30</v>
      </c>
      <c r="E232" s="66">
        <v>0</v>
      </c>
      <c r="F232" s="66">
        <v>0</v>
      </c>
      <c r="G232" s="66">
        <v>0</v>
      </c>
      <c r="H232" s="66">
        <v>-6.3220000000000001</v>
      </c>
      <c r="I232" s="66">
        <v>-4.3940000000000001</v>
      </c>
      <c r="J232" s="66">
        <v>-5.0750000000000002</v>
      </c>
      <c r="K232" s="66">
        <v>-1.246</v>
      </c>
      <c r="L232" s="66">
        <v>-9.4582317099999997</v>
      </c>
      <c r="M232" s="66">
        <v>-10</v>
      </c>
      <c r="N232" s="16">
        <v>-10</v>
      </c>
      <c r="O232" s="78">
        <v>0</v>
      </c>
    </row>
    <row r="233" spans="4:15" ht="15" x14ac:dyDescent="0.15">
      <c r="D233" s="5" t="s">
        <v>29</v>
      </c>
      <c r="E233" s="4">
        <v>0</v>
      </c>
      <c r="F233" s="4">
        <v>0</v>
      </c>
      <c r="G233" s="4">
        <v>0</v>
      </c>
      <c r="H233" s="4">
        <v>0</v>
      </c>
      <c r="I233" s="4">
        <v>372.98336699999999</v>
      </c>
      <c r="J233" s="4">
        <v>481.23929800000002</v>
      </c>
      <c r="K233" s="4">
        <v>419.51135399999998</v>
      </c>
      <c r="L233" s="4">
        <v>438.49092000000002</v>
      </c>
      <c r="M233" s="4">
        <v>430.74627199999998</v>
      </c>
      <c r="N233" s="77">
        <v>344.33694100000002</v>
      </c>
      <c r="O233" s="78">
        <v>432.609375</v>
      </c>
    </row>
    <row r="234" spans="4:15" ht="15" x14ac:dyDescent="0.15">
      <c r="D234" s="5" t="s">
        <v>28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77">
        <v>0</v>
      </c>
      <c r="O234" s="78">
        <v>0</v>
      </c>
    </row>
    <row r="235" spans="4:15" ht="15" x14ac:dyDescent="0.15">
      <c r="D235" s="5" t="s">
        <v>27</v>
      </c>
      <c r="E235" s="4">
        <v>641</v>
      </c>
      <c r="F235" s="4">
        <v>588</v>
      </c>
      <c r="G235" s="4">
        <v>785</v>
      </c>
      <c r="H235" s="4">
        <v>1270</v>
      </c>
      <c r="I235" s="4">
        <v>1813</v>
      </c>
      <c r="J235" s="4">
        <v>3078</v>
      </c>
      <c r="K235" s="4">
        <v>1379</v>
      </c>
      <c r="L235" s="4">
        <v>1263</v>
      </c>
      <c r="M235" s="4">
        <v>1419</v>
      </c>
      <c r="N235" s="78">
        <v>1332</v>
      </c>
      <c r="O235" s="78">
        <v>1301</v>
      </c>
    </row>
    <row r="236" spans="4:15" ht="15" x14ac:dyDescent="0.15">
      <c r="D236" s="5" t="s">
        <v>26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77">
        <v>0</v>
      </c>
      <c r="O236" s="78">
        <v>0</v>
      </c>
    </row>
    <row r="237" spans="4:15" ht="15" x14ac:dyDescent="0.15">
      <c r="D237" s="5" t="s">
        <v>25</v>
      </c>
      <c r="E237" s="66">
        <v>-498</v>
      </c>
      <c r="F237" s="66">
        <v>-433</v>
      </c>
      <c r="G237" s="66">
        <v>-505</v>
      </c>
      <c r="H237" s="66">
        <v>-530</v>
      </c>
      <c r="I237" s="66">
        <v>-502</v>
      </c>
      <c r="J237" s="66">
        <v>-513</v>
      </c>
      <c r="K237" s="66">
        <v>-600.80600000000004</v>
      </c>
      <c r="L237" s="66">
        <v>-705</v>
      </c>
      <c r="M237" s="66">
        <v>-885</v>
      </c>
      <c r="N237" s="16">
        <v>-885</v>
      </c>
      <c r="O237" s="78">
        <v>0</v>
      </c>
    </row>
    <row r="238" spans="4:15" ht="15" x14ac:dyDescent="0.15">
      <c r="D238" s="5" t="s">
        <v>24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77">
        <v>0</v>
      </c>
      <c r="O238" s="78">
        <v>0</v>
      </c>
    </row>
    <row r="239" spans="4:15" ht="15" x14ac:dyDescent="0.15">
      <c r="D239" s="5" t="s">
        <v>23</v>
      </c>
      <c r="E239" s="4">
        <v>60.057529000000002</v>
      </c>
      <c r="F239" s="4">
        <v>76.632095859999993</v>
      </c>
      <c r="G239" s="4">
        <v>58.260395509999995</v>
      </c>
      <c r="H239" s="4">
        <v>93.697263340000006</v>
      </c>
      <c r="I239" s="4">
        <v>44.145253090000004</v>
      </c>
      <c r="J239" s="4">
        <v>24.844704239999995</v>
      </c>
      <c r="K239" s="4">
        <v>24.844704239999995</v>
      </c>
      <c r="L239" s="4">
        <v>24.844704239999995</v>
      </c>
      <c r="M239" s="4">
        <v>24.844704239999995</v>
      </c>
      <c r="N239" s="77">
        <v>24.844704239999995</v>
      </c>
      <c r="O239" s="78">
        <v>38.721342320000005</v>
      </c>
    </row>
    <row r="240" spans="4:15" ht="15" x14ac:dyDescent="0.15">
      <c r="D240" s="5" t="s">
        <v>22</v>
      </c>
      <c r="E240" s="4">
        <v>-173</v>
      </c>
      <c r="F240" s="4">
        <v>-150</v>
      </c>
      <c r="G240" s="4">
        <v>-136</v>
      </c>
      <c r="H240" s="4">
        <v>-189</v>
      </c>
      <c r="I240" s="4">
        <v>-85</v>
      </c>
      <c r="J240" s="4">
        <v>-152</v>
      </c>
      <c r="K240" s="4">
        <v>-24</v>
      </c>
      <c r="L240" s="4">
        <v>254</v>
      </c>
      <c r="M240" s="4">
        <v>-17</v>
      </c>
      <c r="N240" s="77">
        <v>-152</v>
      </c>
      <c r="O240" s="78">
        <v>188</v>
      </c>
    </row>
    <row r="241" spans="4:15" ht="15" x14ac:dyDescent="0.15">
      <c r="D241" s="5" t="s">
        <v>21</v>
      </c>
      <c r="E241" s="4">
        <v>-710</v>
      </c>
      <c r="F241" s="4">
        <v>-748</v>
      </c>
      <c r="G241" s="4">
        <v>-989</v>
      </c>
      <c r="H241" s="4">
        <v>-798</v>
      </c>
      <c r="I241" s="4">
        <v>-832</v>
      </c>
      <c r="J241" s="4">
        <v>-770</v>
      </c>
      <c r="K241" s="4">
        <v>-743</v>
      </c>
      <c r="L241" s="4">
        <v>-579</v>
      </c>
      <c r="M241" s="4">
        <v>-612</v>
      </c>
      <c r="N241" s="76">
        <v>-496</v>
      </c>
      <c r="O241" s="78">
        <v>0</v>
      </c>
    </row>
    <row r="242" spans="4:15" ht="15" x14ac:dyDescent="0.15">
      <c r="D242" s="5" t="s">
        <v>20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77">
        <v>0</v>
      </c>
      <c r="O242" s="78">
        <v>0</v>
      </c>
    </row>
    <row r="243" spans="4:15" ht="15" x14ac:dyDescent="0.15">
      <c r="D243" s="5" t="s">
        <v>19</v>
      </c>
      <c r="E243" s="66">
        <v>-4.3810000000000002</v>
      </c>
      <c r="F243" s="67">
        <f>AVERAGE(E243,G243)</f>
        <v>-3.7845000000000004</v>
      </c>
      <c r="G243" s="66">
        <v>-3.1880000000000002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77">
        <v>0</v>
      </c>
      <c r="O243" s="78">
        <v>0</v>
      </c>
    </row>
    <row r="244" spans="4:15" ht="15" x14ac:dyDescent="0.15">
      <c r="D244" s="5" t="s">
        <v>18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77">
        <v>0</v>
      </c>
      <c r="O244" s="78">
        <v>0</v>
      </c>
    </row>
    <row r="245" spans="4:15" ht="15" x14ac:dyDescent="0.15">
      <c r="D245" s="5" t="s">
        <v>17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77">
        <v>0</v>
      </c>
      <c r="O245" s="78">
        <v>0</v>
      </c>
    </row>
    <row r="246" spans="4:15" ht="15" x14ac:dyDescent="0.15">
      <c r="D246" s="5" t="s">
        <v>16</v>
      </c>
      <c r="E246" s="67"/>
      <c r="F246" s="67"/>
      <c r="G246" s="67"/>
      <c r="H246" s="66">
        <v>-365</v>
      </c>
      <c r="I246" s="67">
        <f>AVERAGE(H246,J246)</f>
        <v>-387</v>
      </c>
      <c r="J246" s="66">
        <v>-409</v>
      </c>
      <c r="K246" s="66">
        <v>-390</v>
      </c>
      <c r="L246" s="66">
        <v>-396</v>
      </c>
      <c r="M246" s="66">
        <v>-410</v>
      </c>
      <c r="N246" s="32">
        <v>-410</v>
      </c>
      <c r="O246" s="78">
        <v>0</v>
      </c>
    </row>
    <row r="247" spans="4:15" ht="15" x14ac:dyDescent="0.15">
      <c r="D247" s="5" t="s">
        <v>15</v>
      </c>
      <c r="E247" s="4">
        <v>-14</v>
      </c>
      <c r="F247" s="4">
        <v>-28</v>
      </c>
      <c r="G247" s="4">
        <v>-34</v>
      </c>
      <c r="H247" s="4">
        <v>-28</v>
      </c>
      <c r="I247" s="4">
        <v>-49</v>
      </c>
      <c r="J247" s="4">
        <v>-36</v>
      </c>
      <c r="K247" s="4">
        <v>-15</v>
      </c>
      <c r="L247" s="4">
        <v>-29</v>
      </c>
      <c r="M247" s="4">
        <v>-14</v>
      </c>
      <c r="N247" s="77">
        <v>-16</v>
      </c>
      <c r="O247" s="78">
        <v>-24</v>
      </c>
    </row>
    <row r="248" spans="4:15" ht="15" x14ac:dyDescent="0.15">
      <c r="D248" s="5" t="s">
        <v>14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77">
        <v>0</v>
      </c>
      <c r="O248" s="78">
        <v>0</v>
      </c>
    </row>
    <row r="249" spans="4:15" ht="15" x14ac:dyDescent="0.15">
      <c r="D249" s="5" t="s">
        <v>13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77">
        <v>0</v>
      </c>
      <c r="O249" s="78">
        <v>0</v>
      </c>
    </row>
    <row r="250" spans="4:15" ht="15" x14ac:dyDescent="0.15">
      <c r="D250" s="5" t="s">
        <v>12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77">
        <v>0</v>
      </c>
      <c r="O250" s="78">
        <v>0</v>
      </c>
    </row>
    <row r="251" spans="4:15" ht="15" x14ac:dyDescent="0.15">
      <c r="D251" s="5" t="s">
        <v>11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77">
        <v>0</v>
      </c>
      <c r="O251" s="78">
        <v>0</v>
      </c>
    </row>
    <row r="252" spans="4:15" ht="15" x14ac:dyDescent="0.15">
      <c r="D252" s="5" t="s">
        <v>10</v>
      </c>
      <c r="E252" s="66">
        <v>14</v>
      </c>
      <c r="F252" s="66">
        <v>393</v>
      </c>
      <c r="G252" s="66">
        <v>141</v>
      </c>
      <c r="H252" s="66">
        <v>115</v>
      </c>
      <c r="I252" s="66">
        <v>48</v>
      </c>
      <c r="J252" s="66">
        <v>94</v>
      </c>
      <c r="K252" s="66">
        <v>77</v>
      </c>
      <c r="L252" s="66">
        <v>44</v>
      </c>
      <c r="M252" s="66">
        <v>63</v>
      </c>
      <c r="N252" s="77">
        <v>51</v>
      </c>
      <c r="O252" s="78">
        <v>17</v>
      </c>
    </row>
    <row r="253" spans="4:15" ht="15" x14ac:dyDescent="0.15">
      <c r="D253" s="5" t="s">
        <v>9</v>
      </c>
      <c r="E253" s="66">
        <v>-29</v>
      </c>
      <c r="F253" s="66">
        <v>-57</v>
      </c>
      <c r="G253" s="66">
        <v>-38</v>
      </c>
      <c r="H253" s="66">
        <v>-31</v>
      </c>
      <c r="I253" s="66">
        <v>-12</v>
      </c>
      <c r="J253" s="66">
        <v>-38</v>
      </c>
      <c r="K253" s="66">
        <v>-30</v>
      </c>
      <c r="L253" s="66">
        <v>-184</v>
      </c>
      <c r="M253" s="66">
        <v>-228</v>
      </c>
      <c r="N253" s="16">
        <v>-228</v>
      </c>
      <c r="O253" s="78">
        <v>0</v>
      </c>
    </row>
    <row r="254" spans="4:15" ht="15" x14ac:dyDescent="0.15">
      <c r="D254" s="5" t="s">
        <v>8</v>
      </c>
      <c r="E254" s="66">
        <v>-35</v>
      </c>
      <c r="F254" s="66">
        <v>43</v>
      </c>
      <c r="G254" s="66">
        <v>-42</v>
      </c>
      <c r="H254" s="66">
        <v>-53</v>
      </c>
      <c r="I254" s="66">
        <v>-55</v>
      </c>
      <c r="J254" s="66">
        <v>-53</v>
      </c>
      <c r="K254" s="66">
        <v>-34</v>
      </c>
      <c r="L254" s="66">
        <v>-45</v>
      </c>
      <c r="M254" s="66">
        <v>-61</v>
      </c>
      <c r="N254" s="16">
        <v>-61</v>
      </c>
      <c r="O254" s="78">
        <v>0</v>
      </c>
    </row>
    <row r="255" spans="4:15" ht="15" x14ac:dyDescent="0.15">
      <c r="D255" s="5" t="s">
        <v>7</v>
      </c>
      <c r="E255" s="4">
        <v>-4.8570000000000002</v>
      </c>
      <c r="F255" s="4">
        <v>-5.2949999999999999</v>
      </c>
      <c r="G255" s="4">
        <v>-5.5540000000000003</v>
      </c>
      <c r="H255" s="4">
        <v>-4.7830000000000004</v>
      </c>
      <c r="I255" s="4">
        <v>2.9609999999999999</v>
      </c>
      <c r="J255" s="4">
        <v>3.4079999999999999</v>
      </c>
      <c r="K255" s="4">
        <v>4.3311233387450985</v>
      </c>
      <c r="L255" s="4">
        <v>5.1171954331076144</v>
      </c>
      <c r="M255" s="4">
        <v>4.836214786965682</v>
      </c>
      <c r="N255" s="77">
        <v>5.1817959745402629</v>
      </c>
      <c r="O255" s="78">
        <v>7.6726833885074628</v>
      </c>
    </row>
    <row r="256" spans="4:15" ht="15" x14ac:dyDescent="0.15">
      <c r="D256" s="5" t="s">
        <v>6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77">
        <v>0</v>
      </c>
      <c r="O256" s="78">
        <v>0</v>
      </c>
    </row>
    <row r="257" spans="4:15" ht="15" x14ac:dyDescent="0.15">
      <c r="D257" s="5" t="s">
        <v>5</v>
      </c>
      <c r="E257" s="4">
        <v>-477</v>
      </c>
      <c r="F257" s="4">
        <v>-1426</v>
      </c>
      <c r="G257" s="4">
        <v>-2593</v>
      </c>
      <c r="H257" s="4">
        <v>-1500</v>
      </c>
      <c r="I257" s="4">
        <v>-413</v>
      </c>
      <c r="J257" s="4">
        <v>-1130</v>
      </c>
      <c r="K257" s="4">
        <v>-1372</v>
      </c>
      <c r="L257" s="4">
        <v>-592</v>
      </c>
      <c r="M257" s="4">
        <v>-854</v>
      </c>
      <c r="N257" s="16">
        <v>-854</v>
      </c>
      <c r="O257" s="78">
        <v>0</v>
      </c>
    </row>
    <row r="258" spans="4:15" ht="15" x14ac:dyDescent="0.15">
      <c r="D258" s="5" t="s">
        <v>4</v>
      </c>
      <c r="E258" s="66">
        <v>-2203</v>
      </c>
      <c r="F258" s="66">
        <v>2473</v>
      </c>
      <c r="G258" s="66">
        <v>2664</v>
      </c>
      <c r="H258" s="66">
        <v>22</v>
      </c>
      <c r="I258" s="66">
        <v>21</v>
      </c>
      <c r="J258" s="66">
        <v>13</v>
      </c>
      <c r="K258" s="66">
        <v>6</v>
      </c>
      <c r="L258" s="66">
        <v>6</v>
      </c>
      <c r="M258" s="66">
        <v>9</v>
      </c>
      <c r="N258" s="76">
        <v>6.4</v>
      </c>
      <c r="O258" s="78">
        <v>0</v>
      </c>
    </row>
    <row r="259" spans="4:15" ht="15" x14ac:dyDescent="0.15">
      <c r="D259" s="5" t="s">
        <v>3</v>
      </c>
      <c r="E259" s="66">
        <v>-1276</v>
      </c>
      <c r="F259" s="66">
        <v>-724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77">
        <v>0</v>
      </c>
      <c r="O259" s="78">
        <v>0</v>
      </c>
    </row>
    <row r="260" spans="4:15" ht="15" x14ac:dyDescent="0.15">
      <c r="D260" s="5" t="s">
        <v>2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77">
        <v>0</v>
      </c>
      <c r="O260" s="78">
        <v>0</v>
      </c>
    </row>
    <row r="261" spans="4:15" ht="15" x14ac:dyDescent="0.15">
      <c r="D261" s="3" t="s">
        <v>1</v>
      </c>
      <c r="E261" s="68">
        <v>3.2480000000000002</v>
      </c>
      <c r="F261" s="68">
        <v>3.63</v>
      </c>
      <c r="G261" s="68">
        <v>1.9339999999999999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79">
        <v>0</v>
      </c>
      <c r="O261" s="80">
        <v>0</v>
      </c>
    </row>
    <row r="263" spans="4:15" x14ac:dyDescent="0.15">
      <c r="E263" s="31"/>
    </row>
    <row r="264" spans="4:15" ht="18.75" x14ac:dyDescent="0.15">
      <c r="D264" s="74" t="s">
        <v>55</v>
      </c>
      <c r="E264" s="75"/>
      <c r="F264" s="75"/>
      <c r="G264" s="75"/>
      <c r="H264" s="75"/>
      <c r="I264" s="75"/>
      <c r="J264" s="75"/>
      <c r="K264" s="75"/>
      <c r="L264" s="75"/>
      <c r="M264" s="75"/>
      <c r="N264" s="81" t="s">
        <v>153</v>
      </c>
      <c r="O264" s="82" t="s">
        <v>152</v>
      </c>
    </row>
    <row r="265" spans="4:15" ht="15" x14ac:dyDescent="0.15">
      <c r="D265" s="8">
        <v>271</v>
      </c>
      <c r="E265" s="7">
        <v>2004</v>
      </c>
      <c r="F265" s="7">
        <f t="shared" ref="F265:O265" si="13">E265+1</f>
        <v>2005</v>
      </c>
      <c r="G265" s="7">
        <f t="shared" si="13"/>
        <v>2006</v>
      </c>
      <c r="H265" s="7">
        <f t="shared" si="13"/>
        <v>2007</v>
      </c>
      <c r="I265" s="7">
        <f t="shared" si="13"/>
        <v>2008</v>
      </c>
      <c r="J265" s="7">
        <f t="shared" si="13"/>
        <v>2009</v>
      </c>
      <c r="K265" s="7">
        <f t="shared" si="13"/>
        <v>2010</v>
      </c>
      <c r="L265" s="7">
        <f t="shared" si="13"/>
        <v>2011</v>
      </c>
      <c r="M265" s="7">
        <f t="shared" si="13"/>
        <v>2012</v>
      </c>
      <c r="N265" s="7">
        <f t="shared" si="13"/>
        <v>2013</v>
      </c>
      <c r="O265" s="69">
        <f t="shared" si="13"/>
        <v>2014</v>
      </c>
    </row>
    <row r="266" spans="4:15" ht="15" x14ac:dyDescent="0.15">
      <c r="D266" s="5" t="s">
        <v>32</v>
      </c>
      <c r="E266" s="66">
        <v>1831</v>
      </c>
      <c r="F266" s="66">
        <v>1840</v>
      </c>
      <c r="G266" s="66">
        <v>1913</v>
      </c>
      <c r="H266" s="66">
        <v>1982</v>
      </c>
      <c r="I266" s="66">
        <v>2029</v>
      </c>
      <c r="J266" s="66">
        <v>1998</v>
      </c>
      <c r="K266" s="66">
        <v>2117</v>
      </c>
      <c r="L266" s="66">
        <v>2338</v>
      </c>
      <c r="M266" s="66">
        <v>2268</v>
      </c>
      <c r="N266" s="77">
        <v>2158</v>
      </c>
      <c r="O266" s="78">
        <v>0</v>
      </c>
    </row>
    <row r="267" spans="4:15" ht="15" x14ac:dyDescent="0.15">
      <c r="D267" s="5" t="s">
        <v>31</v>
      </c>
      <c r="E267" s="4">
        <v>2170.5715749999999</v>
      </c>
      <c r="F267" s="4">
        <v>2266.9242690000001</v>
      </c>
      <c r="G267" s="4">
        <v>2357.8286779999999</v>
      </c>
      <c r="H267" s="4">
        <v>2293.1208160000001</v>
      </c>
      <c r="I267" s="4">
        <v>2339.5517060000002</v>
      </c>
      <c r="J267" s="4">
        <v>2358.5878710000002</v>
      </c>
      <c r="K267" s="4">
        <v>2441.3256900000001</v>
      </c>
      <c r="L267" s="4">
        <v>2707.4212769999999</v>
      </c>
      <c r="M267" s="4">
        <v>2791.992643</v>
      </c>
      <c r="N267" s="77">
        <v>2904.4333160000001</v>
      </c>
      <c r="O267" s="78">
        <v>2986.4287880000002</v>
      </c>
    </row>
    <row r="268" spans="4:15" ht="15" x14ac:dyDescent="0.15">
      <c r="D268" s="5" t="s">
        <v>30</v>
      </c>
      <c r="E268" s="66">
        <v>0</v>
      </c>
      <c r="F268" s="66">
        <v>0</v>
      </c>
      <c r="G268" s="66">
        <v>0</v>
      </c>
      <c r="H268" s="66">
        <v>382.67525946000006</v>
      </c>
      <c r="I268" s="66">
        <v>451.89717509999997</v>
      </c>
      <c r="J268" s="66">
        <v>470.81621466000001</v>
      </c>
      <c r="K268" s="66">
        <v>459.69400000000002</v>
      </c>
      <c r="L268" s="66">
        <v>409.40277377624187</v>
      </c>
      <c r="M268" s="66">
        <v>385</v>
      </c>
      <c r="N268" s="16">
        <v>385</v>
      </c>
      <c r="O268" s="78">
        <v>0</v>
      </c>
    </row>
    <row r="269" spans="4:15" ht="15" x14ac:dyDescent="0.15">
      <c r="D269" s="5" t="s">
        <v>29</v>
      </c>
      <c r="E269" s="4">
        <v>0</v>
      </c>
      <c r="F269" s="4">
        <v>0</v>
      </c>
      <c r="G269" s="4">
        <v>0</v>
      </c>
      <c r="H269" s="4">
        <v>0</v>
      </c>
      <c r="I269" s="4">
        <v>12024.049080000001</v>
      </c>
      <c r="J269" s="4">
        <v>12490.467545</v>
      </c>
      <c r="K269" s="4">
        <v>11785.784546000001</v>
      </c>
      <c r="L269" s="4">
        <v>10825.346207000001</v>
      </c>
      <c r="M269" s="4">
        <v>11558.389665999999</v>
      </c>
      <c r="N269" s="77">
        <v>11726.780591000001</v>
      </c>
      <c r="O269" s="78">
        <v>12987.21191</v>
      </c>
    </row>
    <row r="270" spans="4:15" ht="15" x14ac:dyDescent="0.15">
      <c r="D270" s="5" t="s">
        <v>28</v>
      </c>
      <c r="E270" s="66">
        <v>35.5</v>
      </c>
      <c r="F270" s="66">
        <v>39.4</v>
      </c>
      <c r="G270" s="66">
        <v>44.9</v>
      </c>
      <c r="H270" s="66">
        <v>50.2</v>
      </c>
      <c r="I270" s="66">
        <v>88</v>
      </c>
      <c r="J270" s="66">
        <v>97</v>
      </c>
      <c r="K270" s="66">
        <v>98</v>
      </c>
      <c r="L270" s="4">
        <v>0</v>
      </c>
      <c r="M270" s="4">
        <v>0</v>
      </c>
      <c r="N270" s="77">
        <v>0</v>
      </c>
      <c r="O270" s="78">
        <v>0</v>
      </c>
    </row>
    <row r="271" spans="4:15" ht="15" x14ac:dyDescent="0.15">
      <c r="D271" s="5" t="s">
        <v>27</v>
      </c>
      <c r="E271" s="4">
        <v>12929</v>
      </c>
      <c r="F271" s="4">
        <v>11036</v>
      </c>
      <c r="G271" s="4">
        <v>12758</v>
      </c>
      <c r="H271" s="4">
        <v>14567</v>
      </c>
      <c r="I271" s="4">
        <v>16529</v>
      </c>
      <c r="J271" s="4">
        <v>18014</v>
      </c>
      <c r="K271" s="4">
        <v>17427</v>
      </c>
      <c r="L271" s="4">
        <v>17237</v>
      </c>
      <c r="M271" s="4">
        <v>17688</v>
      </c>
      <c r="N271" s="78">
        <v>18289</v>
      </c>
      <c r="O271" s="78">
        <v>19020</v>
      </c>
    </row>
    <row r="272" spans="4:15" ht="15" x14ac:dyDescent="0.15">
      <c r="D272" s="5" t="s">
        <v>26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77">
        <v>0</v>
      </c>
      <c r="O272" s="78">
        <v>0</v>
      </c>
    </row>
    <row r="273" spans="4:15" ht="15" x14ac:dyDescent="0.15">
      <c r="D273" s="5" t="s">
        <v>25</v>
      </c>
      <c r="E273" s="66">
        <v>8148</v>
      </c>
      <c r="F273" s="66">
        <v>6994</v>
      </c>
      <c r="G273" s="66">
        <v>8635</v>
      </c>
      <c r="H273" s="66">
        <v>8839</v>
      </c>
      <c r="I273" s="66">
        <v>9027</v>
      </c>
      <c r="J273" s="66">
        <v>8779.49</v>
      </c>
      <c r="K273" s="66">
        <v>9023.8250000000007</v>
      </c>
      <c r="L273" s="66">
        <v>9066</v>
      </c>
      <c r="M273" s="66">
        <v>9204</v>
      </c>
      <c r="N273" s="16">
        <v>9204</v>
      </c>
      <c r="O273" s="78">
        <v>0</v>
      </c>
    </row>
    <row r="274" spans="4:15" ht="15" x14ac:dyDescent="0.15">
      <c r="D274" s="5" t="s">
        <v>24</v>
      </c>
      <c r="E274" s="4">
        <v>408.2</v>
      </c>
      <c r="F274" s="4">
        <v>518</v>
      </c>
      <c r="G274" s="4">
        <v>658.4</v>
      </c>
      <c r="H274" s="4">
        <v>728.2</v>
      </c>
      <c r="I274" s="4">
        <v>771.4</v>
      </c>
      <c r="J274" s="4">
        <v>1004.9819999999999</v>
      </c>
      <c r="K274" s="4">
        <v>907.2170000000001</v>
      </c>
      <c r="L274" s="4">
        <v>60.58</v>
      </c>
      <c r="M274" s="4">
        <v>69.180000000000007</v>
      </c>
      <c r="N274" s="76">
        <v>95.048000000000002</v>
      </c>
      <c r="O274" s="78">
        <v>0</v>
      </c>
    </row>
    <row r="275" spans="4:15" ht="15" x14ac:dyDescent="0.15">
      <c r="D275" s="5" t="s">
        <v>23</v>
      </c>
      <c r="E275" s="4">
        <v>4236.8430660799995</v>
      </c>
      <c r="F275" s="4">
        <v>4570.9965770500003</v>
      </c>
      <c r="G275" s="4">
        <v>5098.4220798000006</v>
      </c>
      <c r="H275" s="4">
        <v>5345.2186577000002</v>
      </c>
      <c r="I275" s="4">
        <v>5632.1361382100004</v>
      </c>
      <c r="J275" s="4">
        <v>5807.1460594648051</v>
      </c>
      <c r="K275" s="4">
        <v>5807.1460594648051</v>
      </c>
      <c r="L275" s="4">
        <v>5807.1460594648051</v>
      </c>
      <c r="M275" s="4">
        <v>5807.1460594648051</v>
      </c>
      <c r="N275" s="77">
        <v>5807.1460594648051</v>
      </c>
      <c r="O275" s="78">
        <v>6161.5966383707992</v>
      </c>
    </row>
    <row r="276" spans="4:15" ht="15" x14ac:dyDescent="0.15">
      <c r="D276" s="5" t="s">
        <v>22</v>
      </c>
      <c r="E276" s="4">
        <v>524</v>
      </c>
      <c r="F276" s="4">
        <v>530</v>
      </c>
      <c r="G276" s="4">
        <v>570</v>
      </c>
      <c r="H276" s="4">
        <v>588</v>
      </c>
      <c r="I276" s="4">
        <v>624</v>
      </c>
      <c r="J276" s="4">
        <v>642</v>
      </c>
      <c r="K276" s="4">
        <v>652</v>
      </c>
      <c r="L276" s="4">
        <v>687</v>
      </c>
      <c r="M276" s="4">
        <v>725</v>
      </c>
      <c r="N276" s="77">
        <v>826</v>
      </c>
      <c r="O276" s="78">
        <v>842</v>
      </c>
    </row>
    <row r="277" spans="4:15" ht="15" x14ac:dyDescent="0.15">
      <c r="D277" s="5" t="s">
        <v>21</v>
      </c>
      <c r="E277" s="4">
        <v>10654</v>
      </c>
      <c r="F277" s="4">
        <v>10740</v>
      </c>
      <c r="G277" s="4">
        <v>11579</v>
      </c>
      <c r="H277" s="4">
        <v>12528</v>
      </c>
      <c r="I277" s="4">
        <v>13417</v>
      </c>
      <c r="J277" s="4">
        <v>14367</v>
      </c>
      <c r="K277" s="4">
        <v>15275</v>
      </c>
      <c r="L277" s="4">
        <v>15494</v>
      </c>
      <c r="M277" s="4">
        <v>15576</v>
      </c>
      <c r="N277" s="76">
        <v>16117</v>
      </c>
      <c r="O277" s="78">
        <v>0</v>
      </c>
    </row>
    <row r="278" spans="4:15" ht="15" x14ac:dyDescent="0.15">
      <c r="D278" s="5" t="s">
        <v>20</v>
      </c>
      <c r="E278" s="66">
        <v>564</v>
      </c>
      <c r="F278" s="66">
        <v>463</v>
      </c>
      <c r="G278" s="66">
        <v>485</v>
      </c>
      <c r="H278" s="66">
        <v>544</v>
      </c>
      <c r="I278" s="66">
        <v>583</v>
      </c>
      <c r="J278" s="66">
        <v>480</v>
      </c>
      <c r="K278" s="66">
        <v>556</v>
      </c>
      <c r="L278" s="66">
        <v>542</v>
      </c>
      <c r="M278" s="4">
        <v>406</v>
      </c>
      <c r="N278" s="76">
        <v>359</v>
      </c>
      <c r="O278" s="78">
        <v>0</v>
      </c>
    </row>
    <row r="279" spans="4:15" ht="15" x14ac:dyDescent="0.15">
      <c r="D279" s="5" t="s">
        <v>19</v>
      </c>
      <c r="E279" s="66">
        <v>1347.35</v>
      </c>
      <c r="F279" s="67">
        <f>AVERAGE(E279,G279)</f>
        <v>1525.6479999999999</v>
      </c>
      <c r="G279" s="66">
        <v>1703.9459999999999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77">
        <v>0</v>
      </c>
      <c r="O279" s="78">
        <v>0</v>
      </c>
    </row>
    <row r="280" spans="4:15" ht="15" x14ac:dyDescent="0.15">
      <c r="D280" s="5" t="s">
        <v>18</v>
      </c>
      <c r="E280" s="4">
        <v>81194</v>
      </c>
      <c r="F280" s="4">
        <v>88849</v>
      </c>
      <c r="G280" s="4">
        <v>95099</v>
      </c>
      <c r="H280" s="4">
        <v>100496</v>
      </c>
      <c r="I280" s="4">
        <v>112023</v>
      </c>
      <c r="J280" s="4">
        <v>106382</v>
      </c>
      <c r="K280" s="4">
        <v>100840</v>
      </c>
      <c r="L280" s="4">
        <v>98121</v>
      </c>
      <c r="M280" s="4">
        <v>97106</v>
      </c>
      <c r="N280" s="76">
        <v>102234</v>
      </c>
      <c r="O280" s="78">
        <v>0</v>
      </c>
    </row>
    <row r="281" spans="4:15" ht="15" x14ac:dyDescent="0.15">
      <c r="D281" s="5" t="s">
        <v>17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77">
        <v>0</v>
      </c>
      <c r="O281" s="78">
        <v>0</v>
      </c>
    </row>
    <row r="282" spans="4:15" ht="15" x14ac:dyDescent="0.15">
      <c r="D282" s="5" t="s">
        <v>16</v>
      </c>
      <c r="E282" s="67"/>
      <c r="F282" s="67"/>
      <c r="G282" s="67"/>
      <c r="H282" s="66">
        <v>6195</v>
      </c>
      <c r="I282" s="66">
        <v>7232</v>
      </c>
      <c r="J282" s="66">
        <v>7616</v>
      </c>
      <c r="K282" s="66">
        <v>8468</v>
      </c>
      <c r="L282" s="66">
        <v>9216</v>
      </c>
      <c r="M282" s="66">
        <v>10013</v>
      </c>
      <c r="N282" s="16">
        <v>10013</v>
      </c>
      <c r="O282" s="78">
        <v>0</v>
      </c>
    </row>
    <row r="283" spans="4:15" ht="15" x14ac:dyDescent="0.15">
      <c r="D283" s="5" t="s">
        <v>15</v>
      </c>
      <c r="E283" s="4">
        <v>7949</v>
      </c>
      <c r="F283" s="4">
        <v>8184</v>
      </c>
      <c r="G283" s="4">
        <v>8366</v>
      </c>
      <c r="H283" s="4">
        <v>8646</v>
      </c>
      <c r="I283" s="4">
        <v>8462</v>
      </c>
      <c r="J283" s="4">
        <v>8465</v>
      </c>
      <c r="K283" s="4">
        <v>8141</v>
      </c>
      <c r="L283" s="4">
        <v>8322</v>
      </c>
      <c r="M283" s="4">
        <v>8018</v>
      </c>
      <c r="N283" s="77">
        <v>8041</v>
      </c>
      <c r="O283" s="78">
        <v>8243</v>
      </c>
    </row>
    <row r="284" spans="4:15" ht="15" x14ac:dyDescent="0.15">
      <c r="D284" s="5" t="s">
        <v>14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77">
        <v>0</v>
      </c>
      <c r="O284" s="78">
        <v>0</v>
      </c>
    </row>
    <row r="285" spans="4:15" ht="15" x14ac:dyDescent="0.15">
      <c r="D285" s="5" t="s">
        <v>13</v>
      </c>
      <c r="E285" s="66">
        <v>163</v>
      </c>
      <c r="F285" s="66">
        <v>179</v>
      </c>
      <c r="G285" s="66">
        <v>184</v>
      </c>
      <c r="H285" s="66">
        <v>152</v>
      </c>
      <c r="I285" s="66">
        <v>185</v>
      </c>
      <c r="J285" s="66">
        <v>424</v>
      </c>
      <c r="K285" s="66">
        <v>213</v>
      </c>
      <c r="L285" s="66">
        <v>221</v>
      </c>
      <c r="M285" s="66">
        <v>234</v>
      </c>
      <c r="N285" s="16">
        <v>234</v>
      </c>
      <c r="O285" s="78">
        <v>0</v>
      </c>
    </row>
    <row r="286" spans="4:15" ht="15" x14ac:dyDescent="0.15">
      <c r="D286" s="5" t="s">
        <v>12</v>
      </c>
      <c r="E286" s="4">
        <v>37.51</v>
      </c>
      <c r="F286" s="4">
        <v>42.23</v>
      </c>
      <c r="G286" s="4">
        <v>50.63</v>
      </c>
      <c r="H286" s="4">
        <v>67.12</v>
      </c>
      <c r="I286" s="4">
        <v>84.28</v>
      </c>
      <c r="J286" s="4">
        <v>72.150000000000006</v>
      </c>
      <c r="K286" s="4">
        <v>59.09</v>
      </c>
      <c r="L286" s="4">
        <v>66.89</v>
      </c>
      <c r="M286" s="4">
        <v>74.23</v>
      </c>
      <c r="N286" s="76">
        <v>69.930000000000007</v>
      </c>
      <c r="O286" s="78">
        <v>0</v>
      </c>
    </row>
    <row r="287" spans="4:15" ht="15" x14ac:dyDescent="0.15">
      <c r="D287" s="5" t="s">
        <v>11</v>
      </c>
      <c r="E287" s="66">
        <v>0</v>
      </c>
      <c r="F287" s="66">
        <v>0</v>
      </c>
      <c r="G287" s="66">
        <v>0</v>
      </c>
      <c r="H287" s="66">
        <v>0</v>
      </c>
      <c r="I287" s="66">
        <v>39</v>
      </c>
      <c r="J287" s="66">
        <v>53.2</v>
      </c>
      <c r="K287" s="66">
        <v>68.8</v>
      </c>
      <c r="L287" s="66">
        <v>109.5</v>
      </c>
      <c r="M287" s="66">
        <v>155.13728143946039</v>
      </c>
      <c r="N287" s="77">
        <v>23.677364000000001</v>
      </c>
      <c r="O287" s="78">
        <v>0</v>
      </c>
    </row>
    <row r="288" spans="4:15" ht="15" x14ac:dyDescent="0.15">
      <c r="D288" s="5" t="s">
        <v>10</v>
      </c>
      <c r="E288" s="66">
        <v>4838</v>
      </c>
      <c r="F288" s="66">
        <v>5134</v>
      </c>
      <c r="G288" s="66">
        <v>6145</v>
      </c>
      <c r="H288" s="66">
        <v>6134</v>
      </c>
      <c r="I288" s="66">
        <v>6153</v>
      </c>
      <c r="J288" s="66">
        <v>6113</v>
      </c>
      <c r="K288" s="66">
        <v>6016</v>
      </c>
      <c r="L288" s="66">
        <v>5940</v>
      </c>
      <c r="M288" s="66">
        <v>6000</v>
      </c>
      <c r="N288" s="77">
        <v>5869</v>
      </c>
      <c r="O288" s="78">
        <v>5794</v>
      </c>
    </row>
    <row r="289" spans="4:15" ht="15" x14ac:dyDescent="0.15">
      <c r="D289" s="5" t="s">
        <v>9</v>
      </c>
      <c r="E289" s="66">
        <v>8672</v>
      </c>
      <c r="F289" s="66">
        <v>9707</v>
      </c>
      <c r="G289" s="66">
        <v>10089</v>
      </c>
      <c r="H289" s="66">
        <v>9315</v>
      </c>
      <c r="I289" s="66">
        <v>10702</v>
      </c>
      <c r="J289" s="66">
        <v>11278</v>
      </c>
      <c r="K289" s="66">
        <v>11102</v>
      </c>
      <c r="L289" s="66">
        <v>11048</v>
      </c>
      <c r="M289" s="66">
        <v>10191</v>
      </c>
      <c r="N289" s="16">
        <v>10191</v>
      </c>
      <c r="O289" s="78">
        <v>0</v>
      </c>
    </row>
    <row r="290" spans="4:15" ht="15" x14ac:dyDescent="0.15">
      <c r="D290" s="5" t="s">
        <v>8</v>
      </c>
      <c r="E290" s="66">
        <v>3591</v>
      </c>
      <c r="F290" s="66">
        <v>3792</v>
      </c>
      <c r="G290" s="66">
        <v>4122</v>
      </c>
      <c r="H290" s="66">
        <v>4569</v>
      </c>
      <c r="I290" s="66">
        <v>5217</v>
      </c>
      <c r="J290" s="66">
        <v>5858</v>
      </c>
      <c r="K290" s="66">
        <v>6325</v>
      </c>
      <c r="L290" s="66">
        <v>6672</v>
      </c>
      <c r="M290" s="66">
        <v>7057</v>
      </c>
      <c r="N290" s="16">
        <v>7057</v>
      </c>
      <c r="O290" s="78">
        <v>0</v>
      </c>
    </row>
    <row r="291" spans="4:15" ht="15" x14ac:dyDescent="0.15">
      <c r="D291" s="5" t="s">
        <v>7</v>
      </c>
      <c r="E291" s="4">
        <v>993.46400000000006</v>
      </c>
      <c r="F291" s="4">
        <v>1028.068</v>
      </c>
      <c r="G291" s="4">
        <v>1077.394</v>
      </c>
      <c r="H291" s="4">
        <v>1090.528</v>
      </c>
      <c r="I291" s="4">
        <v>1063.308</v>
      </c>
      <c r="J291" s="4">
        <v>1034.325</v>
      </c>
      <c r="K291" s="4">
        <v>1050.1103829185902</v>
      </c>
      <c r="L291" s="4">
        <v>1046.5222949205406</v>
      </c>
      <c r="M291" s="4">
        <v>1051.8603521000216</v>
      </c>
      <c r="N291" s="77">
        <v>1015.0090588121882</v>
      </c>
      <c r="O291" s="78">
        <v>1011.3365302470384</v>
      </c>
    </row>
    <row r="292" spans="4:15" ht="15" x14ac:dyDescent="0.15">
      <c r="D292" s="5" t="s">
        <v>6</v>
      </c>
      <c r="E292" s="66">
        <v>493.75248339999996</v>
      </c>
      <c r="F292" s="67">
        <f>(E292+($E$292*($J$292/$E$292-1)/5))</f>
        <v>433.56198671999999</v>
      </c>
      <c r="G292" s="67">
        <f t="shared" ref="G292:I292" si="14">(F292+($E$292*($J$292/$E$292-1)/5))</f>
        <v>373.37149004000003</v>
      </c>
      <c r="H292" s="67">
        <f t="shared" si="14"/>
        <v>313.18099336000006</v>
      </c>
      <c r="I292" s="67">
        <f t="shared" si="14"/>
        <v>252.99049668000006</v>
      </c>
      <c r="J292" s="66">
        <v>192.8</v>
      </c>
      <c r="K292" s="4">
        <v>0</v>
      </c>
      <c r="L292" s="4">
        <v>0</v>
      </c>
      <c r="M292" s="4">
        <v>0</v>
      </c>
      <c r="N292" s="77">
        <v>0</v>
      </c>
      <c r="O292" s="78">
        <v>0</v>
      </c>
    </row>
    <row r="293" spans="4:15" ht="15" x14ac:dyDescent="0.15">
      <c r="D293" s="5" t="s">
        <v>5</v>
      </c>
      <c r="E293" s="4">
        <v>13367</v>
      </c>
      <c r="F293" s="4">
        <v>14374</v>
      </c>
      <c r="G293" s="4">
        <v>15134</v>
      </c>
      <c r="H293" s="4">
        <v>15732</v>
      </c>
      <c r="I293" s="4">
        <v>16385</v>
      </c>
      <c r="J293" s="4">
        <v>16767</v>
      </c>
      <c r="K293" s="4">
        <v>16149</v>
      </c>
      <c r="L293" s="4">
        <v>15806</v>
      </c>
      <c r="M293" s="4">
        <v>16608</v>
      </c>
      <c r="N293" s="76">
        <v>16608</v>
      </c>
      <c r="O293" s="78">
        <v>0</v>
      </c>
    </row>
    <row r="294" spans="4:15" ht="15" x14ac:dyDescent="0.15">
      <c r="D294" s="5" t="s">
        <v>4</v>
      </c>
      <c r="E294" s="66">
        <v>44202</v>
      </c>
      <c r="F294" s="66">
        <v>49670</v>
      </c>
      <c r="G294" s="66">
        <v>54414</v>
      </c>
      <c r="H294" s="66">
        <v>287</v>
      </c>
      <c r="I294" s="66">
        <v>262</v>
      </c>
      <c r="J294" s="66">
        <v>262</v>
      </c>
      <c r="K294" s="66">
        <v>274</v>
      </c>
      <c r="L294" s="66">
        <v>267</v>
      </c>
      <c r="M294" s="66">
        <v>306</v>
      </c>
      <c r="N294" s="76">
        <v>256.10000000000002</v>
      </c>
      <c r="O294" s="78">
        <v>0</v>
      </c>
    </row>
    <row r="295" spans="4:15" ht="15" x14ac:dyDescent="0.15">
      <c r="D295" s="5" t="s">
        <v>3</v>
      </c>
      <c r="E295" s="66">
        <v>5135</v>
      </c>
      <c r="F295" s="66">
        <v>5787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77">
        <v>0</v>
      </c>
      <c r="O295" s="78">
        <v>0</v>
      </c>
    </row>
    <row r="296" spans="4:15" ht="15" x14ac:dyDescent="0.15">
      <c r="D296" s="5" t="s">
        <v>2</v>
      </c>
      <c r="E296" s="66">
        <v>398.38200000000001</v>
      </c>
      <c r="F296" s="66">
        <v>996</v>
      </c>
      <c r="G296" s="4">
        <v>1373</v>
      </c>
      <c r="H296" s="4">
        <v>1714</v>
      </c>
      <c r="I296" s="4">
        <v>1633</v>
      </c>
      <c r="J296" s="4">
        <v>2259</v>
      </c>
      <c r="K296" s="4">
        <v>2661</v>
      </c>
      <c r="L296" s="4">
        <v>3006</v>
      </c>
      <c r="M296" s="4">
        <v>3378</v>
      </c>
      <c r="N296" s="76">
        <v>3876</v>
      </c>
      <c r="O296" s="78">
        <v>0</v>
      </c>
    </row>
    <row r="297" spans="4:15" ht="15" x14ac:dyDescent="0.15">
      <c r="D297" s="3" t="s">
        <v>1</v>
      </c>
      <c r="E297" s="68">
        <v>92.83</v>
      </c>
      <c r="F297" s="68">
        <v>383.86200000000002</v>
      </c>
      <c r="G297" s="68">
        <v>643.577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79">
        <v>0</v>
      </c>
      <c r="O297" s="80">
        <v>0</v>
      </c>
    </row>
    <row r="301" spans="4:15" ht="19.5" customHeight="1" x14ac:dyDescent="0.15">
      <c r="D301" s="74" t="s">
        <v>56</v>
      </c>
      <c r="E301" s="75"/>
      <c r="F301" s="75"/>
      <c r="G301" s="75"/>
      <c r="H301" s="75"/>
      <c r="I301" s="75"/>
      <c r="J301" s="75"/>
      <c r="K301" s="75"/>
      <c r="L301" s="75"/>
      <c r="M301" s="75"/>
      <c r="N301" s="83" t="s">
        <v>155</v>
      </c>
      <c r="O301" s="84" t="s">
        <v>154</v>
      </c>
    </row>
    <row r="302" spans="4:15" ht="15" x14ac:dyDescent="0.15">
      <c r="D302" s="8">
        <v>277</v>
      </c>
      <c r="E302" s="7">
        <v>2004</v>
      </c>
      <c r="F302" s="7">
        <f t="shared" ref="F302:O302" si="15">E302+1</f>
        <v>2005</v>
      </c>
      <c r="G302" s="7">
        <f t="shared" si="15"/>
        <v>2006</v>
      </c>
      <c r="H302" s="7">
        <f t="shared" si="15"/>
        <v>2007</v>
      </c>
      <c r="I302" s="7">
        <f t="shared" si="15"/>
        <v>2008</v>
      </c>
      <c r="J302" s="7">
        <f t="shared" si="15"/>
        <v>2009</v>
      </c>
      <c r="K302" s="7">
        <f t="shared" si="15"/>
        <v>2010</v>
      </c>
      <c r="L302" s="7">
        <f t="shared" si="15"/>
        <v>2011</v>
      </c>
      <c r="M302" s="7">
        <f t="shared" si="15"/>
        <v>2012</v>
      </c>
      <c r="N302" s="7">
        <f t="shared" si="15"/>
        <v>2013</v>
      </c>
      <c r="O302" s="69">
        <f t="shared" si="15"/>
        <v>2014</v>
      </c>
    </row>
    <row r="303" spans="4:15" ht="15" x14ac:dyDescent="0.15">
      <c r="D303" s="5" t="s">
        <v>32</v>
      </c>
      <c r="E303" s="66">
        <v>-203</v>
      </c>
      <c r="F303" s="66">
        <v>-103</v>
      </c>
      <c r="G303" s="66">
        <v>-112</v>
      </c>
      <c r="H303" s="66">
        <v>16</v>
      </c>
      <c r="I303" s="66">
        <v>26</v>
      </c>
      <c r="J303" s="66">
        <v>-34</v>
      </c>
      <c r="K303" s="66">
        <v>79</v>
      </c>
      <c r="L303" s="66">
        <v>63</v>
      </c>
      <c r="M303" s="66">
        <v>100</v>
      </c>
      <c r="N303" s="77">
        <v>257</v>
      </c>
      <c r="O303" s="78">
        <v>0</v>
      </c>
    </row>
    <row r="304" spans="4:15" ht="15" x14ac:dyDescent="0.15">
      <c r="D304" s="5" t="s">
        <v>31</v>
      </c>
      <c r="E304" s="4">
        <v>613.07102899999995</v>
      </c>
      <c r="F304" s="4">
        <v>828.672775</v>
      </c>
      <c r="G304" s="4">
        <v>982.323667</v>
      </c>
      <c r="H304" s="4">
        <v>1034.479075</v>
      </c>
      <c r="I304" s="4">
        <v>-209.023584</v>
      </c>
      <c r="J304" s="4">
        <v>611.44164799999999</v>
      </c>
      <c r="K304" s="4">
        <v>555.09001999999998</v>
      </c>
      <c r="L304" s="4">
        <v>694.38304900000003</v>
      </c>
      <c r="M304" s="4">
        <v>878.49423100000001</v>
      </c>
      <c r="N304" s="77">
        <v>989.18213300000002</v>
      </c>
      <c r="O304" s="78">
        <v>1141.5652909999999</v>
      </c>
    </row>
    <row r="305" spans="4:15" ht="15" x14ac:dyDescent="0.15">
      <c r="D305" s="5" t="s">
        <v>30</v>
      </c>
      <c r="E305" s="66">
        <v>0</v>
      </c>
      <c r="F305" s="66">
        <v>0</v>
      </c>
      <c r="G305" s="66">
        <v>0</v>
      </c>
      <c r="H305" s="66">
        <v>37.763462700495722</v>
      </c>
      <c r="I305" s="66">
        <v>-4.6941779761489322</v>
      </c>
      <c r="J305" s="66">
        <v>-7.7356950800000197</v>
      </c>
      <c r="K305" s="66">
        <v>-43.27937841</v>
      </c>
      <c r="L305" s="66">
        <v>22.99538281694732</v>
      </c>
      <c r="M305" s="66">
        <v>38</v>
      </c>
      <c r="N305" s="16">
        <v>38</v>
      </c>
      <c r="O305" s="78">
        <v>0</v>
      </c>
    </row>
    <row r="306" spans="4:15" ht="15" x14ac:dyDescent="0.15">
      <c r="D306" s="5" t="s">
        <v>29</v>
      </c>
      <c r="E306" s="4">
        <v>0</v>
      </c>
      <c r="F306" s="4">
        <v>0</v>
      </c>
      <c r="G306" s="4">
        <v>0</v>
      </c>
      <c r="H306" s="4">
        <v>0</v>
      </c>
      <c r="I306" s="4">
        <v>702.06669699999838</v>
      </c>
      <c r="J306" s="4">
        <v>201.80192199999874</v>
      </c>
      <c r="K306" s="4">
        <v>1201.4570119999989</v>
      </c>
      <c r="L306" s="4">
        <v>446.3281990000014</v>
      </c>
      <c r="M306" s="4">
        <v>1217.7669060000007</v>
      </c>
      <c r="N306" s="77">
        <v>2856.8467119999987</v>
      </c>
      <c r="O306" s="78">
        <v>1046.0277329999972</v>
      </c>
    </row>
    <row r="307" spans="4:15" ht="15" x14ac:dyDescent="0.15">
      <c r="D307" s="5" t="s">
        <v>28</v>
      </c>
      <c r="E307" s="66">
        <v>5.9</v>
      </c>
      <c r="F307" s="66">
        <v>11.6</v>
      </c>
      <c r="G307" s="66">
        <v>12.9</v>
      </c>
      <c r="H307" s="66">
        <v>15.7</v>
      </c>
      <c r="I307" s="66">
        <v>32</v>
      </c>
      <c r="J307" s="66">
        <v>22</v>
      </c>
      <c r="K307" s="66">
        <v>14</v>
      </c>
      <c r="L307" s="4">
        <v>0</v>
      </c>
      <c r="M307" s="4">
        <v>0</v>
      </c>
      <c r="N307" s="77">
        <v>0</v>
      </c>
      <c r="O307" s="78">
        <v>0</v>
      </c>
    </row>
    <row r="308" spans="4:15" ht="15" x14ac:dyDescent="0.15">
      <c r="D308" s="5" t="s">
        <v>27</v>
      </c>
      <c r="E308" s="4">
        <v>2342</v>
      </c>
      <c r="F308" s="4">
        <v>3612</v>
      </c>
      <c r="G308" s="4">
        <v>5121</v>
      </c>
      <c r="H308" s="4">
        <v>5238</v>
      </c>
      <c r="I308" s="4">
        <v>4653</v>
      </c>
      <c r="J308" s="4">
        <v>6867</v>
      </c>
      <c r="K308" s="4">
        <v>7293</v>
      </c>
      <c r="L308" s="4">
        <v>4628</v>
      </c>
      <c r="M308" s="4">
        <v>6600</v>
      </c>
      <c r="N308" s="78">
        <v>5128</v>
      </c>
      <c r="O308" s="78">
        <v>1813</v>
      </c>
    </row>
    <row r="309" spans="4:15" ht="15" x14ac:dyDescent="0.15">
      <c r="D309" s="5" t="s">
        <v>26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77">
        <v>0</v>
      </c>
      <c r="O309" s="78">
        <v>0</v>
      </c>
    </row>
    <row r="310" spans="4:15" ht="15" x14ac:dyDescent="0.15">
      <c r="D310" s="5" t="s">
        <v>25</v>
      </c>
      <c r="E310" s="66">
        <v>2792</v>
      </c>
      <c r="F310" s="66">
        <v>3259</v>
      </c>
      <c r="G310" s="66">
        <v>6940</v>
      </c>
      <c r="H310" s="66">
        <v>6728</v>
      </c>
      <c r="I310" s="66">
        <v>5485</v>
      </c>
      <c r="J310" s="66">
        <v>3464.8029999999999</v>
      </c>
      <c r="K310" s="66">
        <v>1109.325</v>
      </c>
      <c r="L310" s="66">
        <v>3336</v>
      </c>
      <c r="M310" s="66">
        <v>6183.9290000000001</v>
      </c>
      <c r="N310" s="16">
        <v>6183.9290000000001</v>
      </c>
      <c r="O310" s="78">
        <v>0</v>
      </c>
    </row>
    <row r="311" spans="4:15" ht="15" x14ac:dyDescent="0.15">
      <c r="D311" s="5" t="s">
        <v>24</v>
      </c>
      <c r="E311" s="4">
        <v>276.89999999999998</v>
      </c>
      <c r="F311" s="4">
        <v>274.60000000000002</v>
      </c>
      <c r="G311" s="4">
        <v>362.8</v>
      </c>
      <c r="H311" s="4">
        <v>300</v>
      </c>
      <c r="I311" s="4">
        <v>534.6</v>
      </c>
      <c r="J311" s="4">
        <v>695.08199999999999</v>
      </c>
      <c r="K311" s="4">
        <v>430.69099999999997</v>
      </c>
      <c r="L311" s="4">
        <v>31.13</v>
      </c>
      <c r="M311" s="4">
        <v>49.5</v>
      </c>
      <c r="N311" s="76">
        <v>14.125999999999999</v>
      </c>
      <c r="O311" s="78">
        <v>0</v>
      </c>
    </row>
    <row r="312" spans="4:15" ht="15" x14ac:dyDescent="0.15">
      <c r="D312" s="5" t="s">
        <v>23</v>
      </c>
      <c r="E312" s="4">
        <v>2748.4983481899999</v>
      </c>
      <c r="F312" s="4">
        <v>3167.2390963000003</v>
      </c>
      <c r="G312" s="4">
        <v>3517.0404625599999</v>
      </c>
      <c r="H312" s="4">
        <v>3343.3744759400001</v>
      </c>
      <c r="I312" s="4">
        <v>3077.5395285599998</v>
      </c>
      <c r="J312" s="4">
        <v>3015.6904879903036</v>
      </c>
      <c r="K312" s="4">
        <v>2816.5075680447949</v>
      </c>
      <c r="L312" s="4">
        <v>3177.9671438783007</v>
      </c>
      <c r="M312" s="4">
        <v>2668.1809670723992</v>
      </c>
      <c r="N312" s="77">
        <v>2486.4912453773013</v>
      </c>
      <c r="O312" s="78">
        <v>2931.3805256423939</v>
      </c>
    </row>
    <row r="313" spans="4:15" ht="15" x14ac:dyDescent="0.15">
      <c r="D313" s="5" t="s">
        <v>22</v>
      </c>
      <c r="E313" s="4">
        <v>-213</v>
      </c>
      <c r="F313" s="4">
        <v>-216</v>
      </c>
      <c r="G313" s="4">
        <v>-183</v>
      </c>
      <c r="H313" s="4">
        <v>-143</v>
      </c>
      <c r="I313" s="4">
        <v>-76</v>
      </c>
      <c r="J313" s="4">
        <v>-60</v>
      </c>
      <c r="K313" s="4">
        <v>-90</v>
      </c>
      <c r="L313" s="4">
        <v>18</v>
      </c>
      <c r="M313" s="4">
        <v>12</v>
      </c>
      <c r="N313" s="77">
        <v>25</v>
      </c>
      <c r="O313" s="78">
        <v>318</v>
      </c>
    </row>
    <row r="314" spans="4:15" ht="15" x14ac:dyDescent="0.15">
      <c r="D314" s="5" t="s">
        <v>21</v>
      </c>
      <c r="E314" s="4">
        <v>3552</v>
      </c>
      <c r="F314" s="4">
        <v>4915</v>
      </c>
      <c r="G314" s="4">
        <v>6743</v>
      </c>
      <c r="H314" s="4">
        <v>6125</v>
      </c>
      <c r="I314" s="4">
        <v>5734</v>
      </c>
      <c r="J314" s="4">
        <v>2476</v>
      </c>
      <c r="K314" s="4">
        <v>3097</v>
      </c>
      <c r="L314" s="4">
        <v>4136</v>
      </c>
      <c r="M314" s="4">
        <v>3106</v>
      </c>
      <c r="N314" s="76">
        <v>3823</v>
      </c>
      <c r="O314" s="78">
        <v>0</v>
      </c>
    </row>
    <row r="315" spans="4:15" ht="15" x14ac:dyDescent="0.15">
      <c r="D315" s="5" t="s">
        <v>20</v>
      </c>
      <c r="E315" s="66">
        <v>249</v>
      </c>
      <c r="F315" s="66">
        <v>442</v>
      </c>
      <c r="G315" s="66">
        <v>476</v>
      </c>
      <c r="H315" s="66">
        <v>462</v>
      </c>
      <c r="I315" s="66">
        <v>260</v>
      </c>
      <c r="J315" s="66">
        <v>538</v>
      </c>
      <c r="K315" s="66">
        <v>631</v>
      </c>
      <c r="L315" s="66">
        <v>601</v>
      </c>
      <c r="M315" s="4">
        <v>895</v>
      </c>
      <c r="N315" s="76">
        <v>821</v>
      </c>
      <c r="O315" s="78">
        <v>0</v>
      </c>
    </row>
    <row r="316" spans="4:15" ht="15" x14ac:dyDescent="0.15">
      <c r="D316" s="5" t="s">
        <v>19</v>
      </c>
      <c r="E316" s="66">
        <v>119.66</v>
      </c>
      <c r="F316" s="67">
        <f>AVERAGE(E316,G316)</f>
        <v>137.75700000000001</v>
      </c>
      <c r="G316" s="66">
        <v>155.85400000000001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77">
        <v>0</v>
      </c>
      <c r="O316" s="78">
        <v>0</v>
      </c>
    </row>
    <row r="317" spans="4:15" ht="15" x14ac:dyDescent="0.15">
      <c r="D317" s="5" t="s">
        <v>18</v>
      </c>
      <c r="E317" s="4">
        <v>-3055</v>
      </c>
      <c r="F317" s="4">
        <v>6484</v>
      </c>
      <c r="G317" s="4">
        <v>15798</v>
      </c>
      <c r="H317" s="4">
        <v>12624</v>
      </c>
      <c r="I317" s="4">
        <v>5904</v>
      </c>
      <c r="J317" s="4">
        <v>29311</v>
      </c>
      <c r="K317" s="4">
        <v>11670</v>
      </c>
      <c r="L317" s="4">
        <v>28118</v>
      </c>
      <c r="M317" s="4">
        <v>18590</v>
      </c>
      <c r="N317" s="76">
        <v>-7611</v>
      </c>
      <c r="O317" s="78">
        <v>0</v>
      </c>
    </row>
    <row r="318" spans="4:15" ht="15" x14ac:dyDescent="0.15">
      <c r="D318" s="5" t="s">
        <v>17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77">
        <v>0</v>
      </c>
      <c r="O318" s="78">
        <v>0</v>
      </c>
    </row>
    <row r="319" spans="4:15" ht="15" x14ac:dyDescent="0.15">
      <c r="D319" s="5" t="s">
        <v>16</v>
      </c>
      <c r="E319" s="15"/>
      <c r="F319" s="15"/>
      <c r="G319" s="15"/>
      <c r="H319" s="66">
        <v>3493</v>
      </c>
      <c r="I319" s="66">
        <v>-3336</v>
      </c>
      <c r="J319" s="66">
        <v>3826</v>
      </c>
      <c r="K319" s="66">
        <v>4147</v>
      </c>
      <c r="L319" s="66">
        <v>4603</v>
      </c>
      <c r="M319" s="66">
        <v>6992</v>
      </c>
      <c r="N319" s="16">
        <v>6992</v>
      </c>
      <c r="O319" s="78">
        <v>0</v>
      </c>
    </row>
    <row r="320" spans="4:15" ht="15" x14ac:dyDescent="0.15">
      <c r="D320" s="5" t="s">
        <v>15</v>
      </c>
      <c r="E320" s="4">
        <v>2950</v>
      </c>
      <c r="F320" s="4">
        <v>3301</v>
      </c>
      <c r="G320" s="4">
        <v>2808</v>
      </c>
      <c r="H320" s="4">
        <v>2825</v>
      </c>
      <c r="I320" s="4">
        <v>365</v>
      </c>
      <c r="J320" s="4">
        <v>228</v>
      </c>
      <c r="K320" s="4">
        <v>-375</v>
      </c>
      <c r="L320" s="4">
        <v>106</v>
      </c>
      <c r="M320" s="4">
        <v>2765</v>
      </c>
      <c r="N320" s="77">
        <v>3546</v>
      </c>
      <c r="O320" s="78">
        <v>3749</v>
      </c>
    </row>
    <row r="321" spans="4:15" ht="15" x14ac:dyDescent="0.15">
      <c r="D321" s="5" t="s">
        <v>14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77">
        <v>0</v>
      </c>
      <c r="O321" s="78">
        <v>0</v>
      </c>
    </row>
    <row r="322" spans="4:15" ht="15" x14ac:dyDescent="0.15">
      <c r="D322" s="5" t="s">
        <v>13</v>
      </c>
      <c r="E322" s="66">
        <v>87.497</v>
      </c>
      <c r="F322" s="66">
        <v>109.065</v>
      </c>
      <c r="G322" s="66">
        <v>174.16900000000001</v>
      </c>
      <c r="H322" s="66">
        <v>144.958</v>
      </c>
      <c r="I322" s="66">
        <v>143.392</v>
      </c>
      <c r="J322" s="66">
        <v>145</v>
      </c>
      <c r="K322" s="66">
        <v>193</v>
      </c>
      <c r="L322" s="66">
        <v>130</v>
      </c>
      <c r="M322" s="66">
        <v>271</v>
      </c>
      <c r="N322" s="16">
        <v>271</v>
      </c>
      <c r="O322" s="78">
        <v>0</v>
      </c>
    </row>
    <row r="323" spans="4:15" ht="15" x14ac:dyDescent="0.15">
      <c r="D323" s="5" t="s">
        <v>12</v>
      </c>
      <c r="E323" s="4">
        <v>5.24</v>
      </c>
      <c r="F323" s="4">
        <v>5.65</v>
      </c>
      <c r="G323" s="4">
        <v>-0.63</v>
      </c>
      <c r="H323" s="4">
        <v>13.89</v>
      </c>
      <c r="I323" s="4">
        <v>20.86</v>
      </c>
      <c r="J323" s="4">
        <v>12.38</v>
      </c>
      <c r="K323" s="4">
        <v>9.75</v>
      </c>
      <c r="L323" s="4">
        <v>3.12</v>
      </c>
      <c r="M323" s="4">
        <v>5.3540000000000001</v>
      </c>
      <c r="N323" s="76">
        <v>7.06</v>
      </c>
      <c r="O323" s="78">
        <v>0</v>
      </c>
    </row>
    <row r="324" spans="4:15" ht="15" x14ac:dyDescent="0.15">
      <c r="D324" s="5" t="s">
        <v>11</v>
      </c>
      <c r="E324" s="66">
        <v>0</v>
      </c>
      <c r="F324" s="66">
        <v>0</v>
      </c>
      <c r="G324" s="66">
        <v>0</v>
      </c>
      <c r="H324" s="66">
        <v>0</v>
      </c>
      <c r="I324" s="66">
        <v>70</v>
      </c>
      <c r="J324" s="66">
        <v>46.5</v>
      </c>
      <c r="K324" s="66">
        <v>153.80000000000001</v>
      </c>
      <c r="L324" s="66">
        <v>184.8</v>
      </c>
      <c r="M324" s="66">
        <v>215.30092564965253</v>
      </c>
      <c r="N324" s="77">
        <v>12.957231999999999</v>
      </c>
      <c r="O324" s="78">
        <v>0</v>
      </c>
    </row>
    <row r="325" spans="4:15" ht="15" x14ac:dyDescent="0.15">
      <c r="D325" s="5" t="s">
        <v>10</v>
      </c>
      <c r="E325" s="66">
        <v>1925</v>
      </c>
      <c r="F325" s="66">
        <v>2463</v>
      </c>
      <c r="G325" s="66">
        <v>2002</v>
      </c>
      <c r="H325" s="66">
        <v>2347</v>
      </c>
      <c r="I325" s="66">
        <v>1157</v>
      </c>
      <c r="J325" s="66">
        <v>1965</v>
      </c>
      <c r="K325" s="66">
        <v>1496</v>
      </c>
      <c r="L325" s="66">
        <v>1469</v>
      </c>
      <c r="M325" s="66">
        <v>1536</v>
      </c>
      <c r="N325" s="77">
        <v>2017</v>
      </c>
      <c r="O325" s="78">
        <v>1482</v>
      </c>
    </row>
    <row r="326" spans="4:15" ht="15" x14ac:dyDescent="0.15">
      <c r="D326" s="5" t="s">
        <v>9</v>
      </c>
      <c r="E326" s="66">
        <v>2556</v>
      </c>
      <c r="F326" s="66">
        <v>7672</v>
      </c>
      <c r="G326" s="66">
        <v>9251</v>
      </c>
      <c r="H326" s="66">
        <v>3606</v>
      </c>
      <c r="I326" s="66">
        <v>2151</v>
      </c>
      <c r="J326" s="66">
        <v>11408</v>
      </c>
      <c r="K326" s="66">
        <v>10591</v>
      </c>
      <c r="L326" s="66">
        <v>7582</v>
      </c>
      <c r="M326" s="66">
        <v>15021</v>
      </c>
      <c r="N326" s="16">
        <v>15021</v>
      </c>
      <c r="O326" s="78">
        <v>0</v>
      </c>
    </row>
    <row r="327" spans="4:15" ht="15" x14ac:dyDescent="0.15">
      <c r="D327" s="5" t="s">
        <v>8</v>
      </c>
      <c r="E327" s="66">
        <v>403</v>
      </c>
      <c r="F327" s="66">
        <v>908</v>
      </c>
      <c r="G327" s="66">
        <v>1574</v>
      </c>
      <c r="H327" s="66">
        <v>1235</v>
      </c>
      <c r="I327" s="66">
        <v>722</v>
      </c>
      <c r="J327" s="66">
        <v>-281</v>
      </c>
      <c r="K327" s="66">
        <v>-1267</v>
      </c>
      <c r="L327" s="66">
        <v>429</v>
      </c>
      <c r="M327" s="66">
        <v>719</v>
      </c>
      <c r="N327" s="16">
        <v>719</v>
      </c>
      <c r="O327" s="78">
        <v>0</v>
      </c>
    </row>
    <row r="328" spans="4:15" ht="15" x14ac:dyDescent="0.15">
      <c r="D328" s="5" t="s">
        <v>7</v>
      </c>
      <c r="E328" s="4">
        <v>344.53699999999998</v>
      </c>
      <c r="F328" s="4">
        <v>389.76400000000001</v>
      </c>
      <c r="G328" s="4">
        <v>533.61699999999996</v>
      </c>
      <c r="H328" s="4">
        <v>336.834</v>
      </c>
      <c r="I328" s="4">
        <v>154.82300000000001</v>
      </c>
      <c r="J328" s="4">
        <v>81.712000000000003</v>
      </c>
      <c r="K328" s="4">
        <v>57.90034388449245</v>
      </c>
      <c r="L328" s="4">
        <v>67.375497167653236</v>
      </c>
      <c r="M328" s="4">
        <v>99.784664435630106</v>
      </c>
      <c r="N328" s="77">
        <v>24.86436478196698</v>
      </c>
      <c r="O328" s="78">
        <v>10.707482561319509</v>
      </c>
    </row>
    <row r="329" spans="4:15" ht="15" x14ac:dyDescent="0.15">
      <c r="D329" s="5" t="s">
        <v>6</v>
      </c>
      <c r="E329" s="66">
        <v>44.447758700000044</v>
      </c>
      <c r="F329" s="67">
        <f>(E329+($E$329*($J$329/$E$329-1)/5))</f>
        <v>-8.0417930399999662</v>
      </c>
      <c r="G329" s="67">
        <f t="shared" ref="G329:I329" si="16">(F329+($E$329*($J$329/$E$329-1)/5))</f>
        <v>-60.531344779999976</v>
      </c>
      <c r="H329" s="67">
        <f t="shared" si="16"/>
        <v>-113.02089651999998</v>
      </c>
      <c r="I329" s="67">
        <f t="shared" si="16"/>
        <v>-165.51044825999998</v>
      </c>
      <c r="J329" s="66">
        <v>-218</v>
      </c>
      <c r="K329" s="4">
        <v>0</v>
      </c>
      <c r="L329" s="4">
        <v>0</v>
      </c>
      <c r="M329" s="4">
        <v>0</v>
      </c>
      <c r="N329" s="77">
        <v>0</v>
      </c>
      <c r="O329" s="78">
        <v>0</v>
      </c>
    </row>
    <row r="330" spans="4:15" ht="15" x14ac:dyDescent="0.15">
      <c r="D330" s="5" t="s">
        <v>5</v>
      </c>
      <c r="E330" s="4">
        <v>2473</v>
      </c>
      <c r="F330" s="4">
        <v>816</v>
      </c>
      <c r="G330" s="4">
        <v>8526</v>
      </c>
      <c r="H330" s="4">
        <v>8078</v>
      </c>
      <c r="I330" s="4">
        <v>25960</v>
      </c>
      <c r="J330" s="4">
        <v>9605</v>
      </c>
      <c r="K330" s="4">
        <v>8950</v>
      </c>
      <c r="L330" s="4">
        <v>4976</v>
      </c>
      <c r="M330" s="4">
        <v>-945</v>
      </c>
      <c r="N330" s="76">
        <v>-2486</v>
      </c>
      <c r="O330" s="78">
        <v>0</v>
      </c>
    </row>
    <row r="331" spans="4:15" ht="15" x14ac:dyDescent="0.15">
      <c r="D331" s="5" t="s">
        <v>4</v>
      </c>
      <c r="E331" s="66">
        <v>4554</v>
      </c>
      <c r="F331" s="66">
        <v>9689</v>
      </c>
      <c r="G331" s="66">
        <v>15019</v>
      </c>
      <c r="H331" s="66">
        <v>96</v>
      </c>
      <c r="I331" s="66">
        <v>12</v>
      </c>
      <c r="J331" s="66">
        <v>31</v>
      </c>
      <c r="K331" s="66">
        <v>97</v>
      </c>
      <c r="L331" s="66">
        <v>126</v>
      </c>
      <c r="M331" s="66">
        <v>142</v>
      </c>
      <c r="N331" s="76">
        <v>121.5</v>
      </c>
      <c r="O331" s="78">
        <v>0</v>
      </c>
    </row>
    <row r="332" spans="4:15" ht="15" x14ac:dyDescent="0.15">
      <c r="D332" s="5" t="s">
        <v>3</v>
      </c>
      <c r="E332" s="66">
        <v>1251</v>
      </c>
      <c r="F332" s="66">
        <v>3555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77">
        <v>0</v>
      </c>
      <c r="O332" s="78">
        <v>0</v>
      </c>
    </row>
    <row r="333" spans="4:15" ht="15" x14ac:dyDescent="0.15">
      <c r="D333" s="5" t="s">
        <v>2</v>
      </c>
      <c r="E333" s="66">
        <v>-666.18200000000002</v>
      </c>
      <c r="F333" s="66">
        <v>-180.8</v>
      </c>
      <c r="G333" s="4">
        <v>20</v>
      </c>
      <c r="H333" s="4">
        <v>227</v>
      </c>
      <c r="I333" s="4">
        <v>404</v>
      </c>
      <c r="J333" s="4">
        <v>109</v>
      </c>
      <c r="K333" s="4">
        <v>-5</v>
      </c>
      <c r="L333" s="4">
        <v>60</v>
      </c>
      <c r="M333" s="4">
        <v>-567</v>
      </c>
      <c r="N333" s="76">
        <v>879</v>
      </c>
      <c r="O333" s="78">
        <v>0</v>
      </c>
    </row>
    <row r="334" spans="4:15" ht="15" x14ac:dyDescent="0.15">
      <c r="D334" s="3" t="s">
        <v>1</v>
      </c>
      <c r="E334" s="68">
        <v>7431</v>
      </c>
      <c r="F334" s="68">
        <v>8601</v>
      </c>
      <c r="G334" s="68">
        <v>6104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79">
        <v>0</v>
      </c>
      <c r="O334" s="80">
        <v>0</v>
      </c>
    </row>
    <row r="337" spans="4:14" ht="18.75" hidden="1" x14ac:dyDescent="0.15">
      <c r="D337" s="1" t="s">
        <v>34</v>
      </c>
    </row>
    <row r="338" spans="4:14" ht="15" hidden="1" x14ac:dyDescent="0.15">
      <c r="D338" s="8"/>
      <c r="E338" s="7"/>
      <c r="F338" s="7"/>
      <c r="G338" s="7"/>
      <c r="H338" s="7"/>
      <c r="I338" s="7"/>
      <c r="J338" s="7"/>
      <c r="K338" s="7"/>
      <c r="L338" s="7">
        <f t="shared" ref="L338:N338" si="17">K338+1</f>
        <v>1</v>
      </c>
      <c r="M338" s="7">
        <f t="shared" si="17"/>
        <v>2</v>
      </c>
      <c r="N338" s="7">
        <f t="shared" si="17"/>
        <v>3</v>
      </c>
    </row>
    <row r="339" spans="4:14" ht="15" hidden="1" x14ac:dyDescent="0.15">
      <c r="D339" s="5" t="s">
        <v>32</v>
      </c>
      <c r="E339" s="13"/>
      <c r="F339" s="13"/>
      <c r="G339" s="13"/>
      <c r="H339" s="13"/>
      <c r="I339" s="13"/>
      <c r="J339" s="13"/>
      <c r="K339" s="13"/>
      <c r="L339" s="13"/>
      <c r="M339" s="13"/>
      <c r="N339" s="13"/>
    </row>
    <row r="340" spans="4:14" ht="15" hidden="1" x14ac:dyDescent="0.15">
      <c r="D340" s="5" t="s">
        <v>31</v>
      </c>
      <c r="E340" s="6"/>
      <c r="F340" s="6"/>
      <c r="G340" s="6"/>
      <c r="H340" s="6"/>
      <c r="I340" s="6"/>
      <c r="J340" s="6"/>
      <c r="K340" s="6"/>
      <c r="L340" s="6"/>
      <c r="M340" s="6"/>
      <c r="N340" s="6"/>
    </row>
    <row r="341" spans="4:14" ht="15" hidden="1" x14ac:dyDescent="0.15">
      <c r="D341" s="5" t="s">
        <v>30</v>
      </c>
      <c r="E341" s="6"/>
      <c r="F341" s="6"/>
      <c r="G341" s="6"/>
      <c r="H341" s="6"/>
      <c r="I341" s="6"/>
      <c r="J341" s="6"/>
      <c r="K341" s="6"/>
      <c r="L341" s="6"/>
      <c r="M341" s="6"/>
      <c r="N341" s="6"/>
    </row>
    <row r="342" spans="4:14" ht="15" hidden="1" x14ac:dyDescent="0.15">
      <c r="D342" s="5" t="s">
        <v>29</v>
      </c>
      <c r="E342" s="6"/>
      <c r="F342" s="6"/>
      <c r="G342" s="6"/>
      <c r="H342" s="6"/>
      <c r="I342" s="6"/>
      <c r="J342" s="6"/>
      <c r="K342" s="6"/>
      <c r="L342" s="6"/>
      <c r="M342" s="6"/>
      <c r="N342" s="6"/>
    </row>
    <row r="343" spans="4:14" ht="15" hidden="1" x14ac:dyDescent="0.15">
      <c r="D343" s="5" t="s">
        <v>28</v>
      </c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4:14" ht="15" hidden="1" x14ac:dyDescent="0.15">
      <c r="D344" s="5" t="s">
        <v>27</v>
      </c>
      <c r="E344" s="6"/>
      <c r="F344" s="6"/>
      <c r="G344" s="6"/>
      <c r="H344" s="6"/>
      <c r="I344" s="6"/>
      <c r="J344" s="6"/>
      <c r="K344" s="6"/>
      <c r="L344" s="6"/>
      <c r="M344" s="6"/>
      <c r="N344" s="6"/>
    </row>
    <row r="345" spans="4:14" ht="15" hidden="1" x14ac:dyDescent="0.15">
      <c r="D345" s="5" t="s">
        <v>26</v>
      </c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4:14" ht="15" hidden="1" x14ac:dyDescent="0.15">
      <c r="D346" s="5" t="s">
        <v>25</v>
      </c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4:14" ht="15" hidden="1" x14ac:dyDescent="0.15">
      <c r="D347" s="5" t="s">
        <v>24</v>
      </c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spans="4:14" ht="15" hidden="1" x14ac:dyDescent="0.15">
      <c r="D348" s="5" t="s">
        <v>23</v>
      </c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spans="4:14" ht="15" hidden="1" x14ac:dyDescent="0.15">
      <c r="D349" s="5" t="s">
        <v>22</v>
      </c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4:14" ht="15" hidden="1" x14ac:dyDescent="0.15">
      <c r="D350" s="5" t="s">
        <v>21</v>
      </c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4:14" ht="15" hidden="1" x14ac:dyDescent="0.15">
      <c r="D351" s="5" t="s">
        <v>20</v>
      </c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4:14" ht="15" hidden="1" x14ac:dyDescent="0.15">
      <c r="D352" s="5" t="s">
        <v>19</v>
      </c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spans="4:14" ht="15" hidden="1" x14ac:dyDescent="0.15">
      <c r="D353" s="5" t="s">
        <v>18</v>
      </c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spans="4:14" ht="15" hidden="1" x14ac:dyDescent="0.15">
      <c r="D354" s="5" t="s">
        <v>17</v>
      </c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4:14" ht="15" hidden="1" x14ac:dyDescent="0.15">
      <c r="D355" s="5" t="s">
        <v>16</v>
      </c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4:14" ht="15" hidden="1" x14ac:dyDescent="0.15">
      <c r="D356" s="5" t="s">
        <v>15</v>
      </c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4:14" ht="15" hidden="1" x14ac:dyDescent="0.15">
      <c r="D357" s="5" t="s">
        <v>14</v>
      </c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4:14" ht="15" hidden="1" x14ac:dyDescent="0.15">
      <c r="D358" s="5" t="s">
        <v>13</v>
      </c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4:14" ht="15" hidden="1" x14ac:dyDescent="0.15">
      <c r="D359" s="5" t="s">
        <v>12</v>
      </c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4:14" ht="15" hidden="1" x14ac:dyDescent="0.15">
      <c r="D360" s="5" t="s">
        <v>11</v>
      </c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4:14" ht="15" hidden="1" x14ac:dyDescent="0.15">
      <c r="D361" s="5" t="s">
        <v>10</v>
      </c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4:14" ht="15" hidden="1" x14ac:dyDescent="0.15">
      <c r="D362" s="5" t="s">
        <v>9</v>
      </c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4:14" ht="15" hidden="1" x14ac:dyDescent="0.15">
      <c r="D363" s="5" t="s">
        <v>8</v>
      </c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4:14" ht="15" hidden="1" x14ac:dyDescent="0.15">
      <c r="D364" s="5" t="s">
        <v>7</v>
      </c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4:14" ht="15" hidden="1" x14ac:dyDescent="0.15">
      <c r="D365" s="5" t="s">
        <v>6</v>
      </c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4:14" ht="15" hidden="1" x14ac:dyDescent="0.15">
      <c r="D366" s="5" t="s">
        <v>5</v>
      </c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4:14" ht="15" hidden="1" x14ac:dyDescent="0.15">
      <c r="D367" s="5" t="s">
        <v>4</v>
      </c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spans="4:14" ht="15" hidden="1" x14ac:dyDescent="0.15">
      <c r="D368" s="5" t="s">
        <v>3</v>
      </c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spans="4:14" ht="15" hidden="1" x14ac:dyDescent="0.15">
      <c r="D369" s="5" t="s">
        <v>2</v>
      </c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spans="4:14" ht="15" hidden="1" x14ac:dyDescent="0.15">
      <c r="D370" s="3" t="s">
        <v>1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</row>
  </sheetData>
  <mergeCells count="3">
    <mergeCell ref="D5:N5"/>
    <mergeCell ref="D42:N42"/>
    <mergeCell ref="D79:N79"/>
  </mergeCells>
  <conditionalFormatting sqref="E339:M339 E340:N370 E118:O149 E155:O186 E193:O224 E230:O261 E266:O297 E303:O334 E81:O112 E44:O75 E7:O38">
    <cfRule type="cellIs" dxfId="390" priority="12" operator="equal">
      <formula>0</formula>
    </cfRule>
  </conditionalFormatting>
  <conditionalFormatting sqref="N339">
    <cfRule type="cellIs" dxfId="389" priority="2" operator="equal">
      <formula>0</formula>
    </cfRule>
  </conditionalFormatting>
  <pageMargins left="0.70866141732283472" right="0.70866141732283472" top="0.55118110236220474" bottom="0.35433070866141736" header="0.31496062992125984" footer="0.31496062992125984"/>
  <pageSetup paperSize="9" scale="54" fitToHeight="5" orientation="landscape" r:id="rId1"/>
  <headerFooter>
    <oddHeader>&amp;L&amp;F&amp;R&amp;A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249977111117893"/>
    <pageSetUpPr fitToPage="1"/>
  </sheetPr>
  <dimension ref="C2:AI388"/>
  <sheetViews>
    <sheetView showGridLines="0" zoomScale="80" zoomScaleNormal="80" workbookViewId="0">
      <pane xSplit="5" ySplit="4" topLeftCell="F47" activePane="bottomRight" state="frozen"/>
      <selection pane="topRight" activeCell="E1" sqref="E1"/>
      <selection pane="bottomLeft" activeCell="A5" sqref="A5"/>
      <selection pane="bottomRight" activeCell="J28" sqref="J28"/>
    </sheetView>
  </sheetViews>
  <sheetFormatPr defaultRowHeight="10.5" x14ac:dyDescent="0.15"/>
  <cols>
    <col min="3" max="3" width="12" customWidth="1"/>
    <col min="4" max="4" width="13" customWidth="1"/>
    <col min="5" max="5" width="12.140625" customWidth="1"/>
    <col min="6" max="19" width="17.7109375" customWidth="1"/>
  </cols>
  <sheetData>
    <row r="2" spans="3:35" ht="18.75" x14ac:dyDescent="0.15">
      <c r="E2" s="10"/>
    </row>
    <row r="3" spans="3:35" ht="18.75" x14ac:dyDescent="0.15">
      <c r="C3" s="147" t="s">
        <v>96</v>
      </c>
      <c r="D3" s="147"/>
      <c r="E3" s="147"/>
      <c r="F3" s="152" t="s">
        <v>125</v>
      </c>
      <c r="G3" s="153"/>
      <c r="H3" s="153"/>
      <c r="I3" s="153"/>
      <c r="J3" s="153"/>
      <c r="K3" s="153"/>
      <c r="L3" s="153"/>
      <c r="M3" s="153"/>
      <c r="N3" s="153"/>
      <c r="O3" s="153"/>
      <c r="P3" s="154"/>
    </row>
    <row r="4" spans="3:35" ht="12.75" customHeight="1" x14ac:dyDescent="0.15"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35" ht="13.5" customHeight="1" x14ac:dyDescent="0.25">
      <c r="E5" s="33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3:35" ht="18.75" x14ac:dyDescent="0.15">
      <c r="C6" s="141" t="s">
        <v>127</v>
      </c>
      <c r="D6" s="142"/>
      <c r="E6" s="155" t="s">
        <v>103</v>
      </c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7"/>
    </row>
    <row r="7" spans="3:35" ht="15" x14ac:dyDescent="0.15">
      <c r="C7" s="143" t="s">
        <v>119</v>
      </c>
      <c r="D7" s="144"/>
      <c r="E7" s="35">
        <v>1</v>
      </c>
      <c r="F7" s="36">
        <v>2004</v>
      </c>
      <c r="G7" s="36">
        <f t="shared" ref="G7:P7" si="0">F7+1</f>
        <v>2005</v>
      </c>
      <c r="H7" s="36">
        <f t="shared" si="0"/>
        <v>2006</v>
      </c>
      <c r="I7" s="36">
        <f t="shared" si="0"/>
        <v>2007</v>
      </c>
      <c r="J7" s="36">
        <f t="shared" si="0"/>
        <v>2008</v>
      </c>
      <c r="K7" s="36">
        <f t="shared" si="0"/>
        <v>2009</v>
      </c>
      <c r="L7" s="36">
        <f t="shared" si="0"/>
        <v>2010</v>
      </c>
      <c r="M7" s="36">
        <f t="shared" si="0"/>
        <v>2011</v>
      </c>
      <c r="N7" s="36">
        <f t="shared" si="0"/>
        <v>2012</v>
      </c>
      <c r="O7" s="36">
        <f t="shared" si="0"/>
        <v>2013</v>
      </c>
      <c r="P7" s="37">
        <f t="shared" si="0"/>
        <v>2014</v>
      </c>
      <c r="Q7" s="38" t="s">
        <v>100</v>
      </c>
      <c r="R7" s="38" t="s">
        <v>101</v>
      </c>
      <c r="S7" s="37" t="s">
        <v>102</v>
      </c>
    </row>
    <row r="8" spans="3:35" ht="15" x14ac:dyDescent="0.25">
      <c r="C8" s="139"/>
      <c r="D8" s="140"/>
      <c r="E8" s="39" t="s">
        <v>32</v>
      </c>
      <c r="F8" s="40">
        <f>IF($C$3="National Currency",IF('B.Non-Life_DATA'!E7=0,0,'B.Non-Life_DATA'!E7),IF($C$3="Current Exchange rate",IF('B.Non-Life_DATA'!E7=0,0,'B.Non-Life_DATA'!E7/ECO!O9),IF($C$3="Constant Exchange rate",IF('B.Non-Life_DATA'!E7=0,0,'B.Non-Life_DATA'!E7/ECO!O44))))</f>
        <v>6796</v>
      </c>
      <c r="G8" s="40">
        <f>IF($C$3="National Currency",IF('B.Non-Life_DATA'!F7=0,0,'B.Non-Life_DATA'!F7),IF($C$3="Current Exchange rate",IF('B.Non-Life_DATA'!F7=0,0,'B.Non-Life_DATA'!F7/ECO!P9),IF($C$3="Constant Exchange rate",IF('B.Non-Life_DATA'!F7=0,0,'B.Non-Life_DATA'!F7/ECO!P44))))</f>
        <v>7241</v>
      </c>
      <c r="H8" s="40">
        <f>IF($C$3="National Currency",IF('B.Non-Life_DATA'!G7=0,0,'B.Non-Life_DATA'!G7),IF($C$3="Current Exchange rate",IF('B.Non-Life_DATA'!G7=0,0,'B.Non-Life_DATA'!G7/ECO!Q9),IF($C$3="Constant Exchange rate",IF('B.Non-Life_DATA'!G7=0,0,'B.Non-Life_DATA'!G7/ECO!Q44))))</f>
        <v>7391</v>
      </c>
      <c r="I8" s="40">
        <f>IF($C$3="National Currency",IF('B.Non-Life_DATA'!H7=0,0,'B.Non-Life_DATA'!H7),IF($C$3="Current Exchange rate",IF('B.Non-Life_DATA'!H7=0,0,'B.Non-Life_DATA'!H7/ECO!R9),IF($C$3="Constant Exchange rate",IF('B.Non-Life_DATA'!H7=0,0,'B.Non-Life_DATA'!H7/ECO!R44))))</f>
        <v>7672</v>
      </c>
      <c r="J8" s="40">
        <f>IF($C$3="National Currency",IF('B.Non-Life_DATA'!I7=0,0,'B.Non-Life_DATA'!I7),IF($C$3="Current Exchange rate",IF('B.Non-Life_DATA'!I7=0,0,'B.Non-Life_DATA'!I7/ECO!S9),IF($C$3="Constant Exchange rate",IF('B.Non-Life_DATA'!I7=0,0,'B.Non-Life_DATA'!I7/ECO!S44))))</f>
        <v>7864</v>
      </c>
      <c r="K8" s="40">
        <f>IF($C$3="National Currency",IF('B.Non-Life_DATA'!J7=0,0,'B.Non-Life_DATA'!J7),IF($C$3="Current Exchange rate",IF('B.Non-Life_DATA'!J7=0,0,'B.Non-Life_DATA'!J7/ECO!T9),IF($C$3="Constant Exchange rate",IF('B.Non-Life_DATA'!J7=0,0,'B.Non-Life_DATA'!J7/ECO!T44))))</f>
        <v>7833</v>
      </c>
      <c r="L8" s="40">
        <f>IF($C$3="National Currency",IF('B.Non-Life_DATA'!K7=0,0,'B.Non-Life_DATA'!K7),IF($C$3="Current Exchange rate",IF('B.Non-Life_DATA'!K7=0,0,'B.Non-Life_DATA'!K7/ECO!U9),IF($C$3="Constant Exchange rate",IF('B.Non-Life_DATA'!K7=0,0,'B.Non-Life_DATA'!K7/ECO!U44))))</f>
        <v>8283</v>
      </c>
      <c r="M8" s="40">
        <f>IF($C$3="National Currency",IF('B.Non-Life_DATA'!L7=0,0,'B.Non-Life_DATA'!L7),IF($C$3="Current Exchange rate",IF('B.Non-Life_DATA'!L7=0,0,'B.Non-Life_DATA'!L7/ECO!V9),IF($C$3="Constant Exchange rate",IF('B.Non-Life_DATA'!L7=0,0,'B.Non-Life_DATA'!L7/ECO!V44))))</f>
        <v>8717</v>
      </c>
      <c r="N8" s="40">
        <f>IF($C$3="National Currency",IF('B.Non-Life_DATA'!M7=0,0,'B.Non-Life_DATA'!M7),IF($C$3="Current Exchange rate",IF('B.Non-Life_DATA'!M7=0,0,'B.Non-Life_DATA'!M7/ECO!W9),IF($C$3="Constant Exchange rate",IF('B.Non-Life_DATA'!M7=0,0,'B.Non-Life_DATA'!M7/ECO!W44))))</f>
        <v>8898</v>
      </c>
      <c r="O8" s="40">
        <f>IF($C$3="National Currency",IF('B.Non-Life_DATA'!N7=0,0,'B.Non-Life_DATA'!N7),IF($C$3="Current Exchange rate",IF('B.Non-Life_DATA'!N7=0,0,'B.Non-Life_DATA'!N7/ECO!X9),IF($C$3="Constant Exchange rate",IF('B.Non-Life_DATA'!N7=0,0,'B.Non-Life_DATA'!N7/ECO!X44))))</f>
        <v>8697</v>
      </c>
      <c r="P8" s="107">
        <f>IF($C$3="National Currency",IF('B.Non-Life_DATA'!O7=0,0,'B.Non-Life_DATA'!O7),IF($C$3="Current Exchange rate",IF('B.Non-Life_DATA'!O7=0,0,'B.Non-Life_DATA'!O7/ECO!Y9),IF($C$3="Constant Exchange rate",IF('B.Non-Life_DATA'!O7=0,0,'B.Non-Life_DATA'!O7/ECO!Y44))))</f>
        <v>0</v>
      </c>
      <c r="Q8" s="41">
        <f>O8/$O$40</f>
        <v>3.0791368137005466E-2</v>
      </c>
      <c r="R8" s="41">
        <f>IF(OR(O8=0, N8=0),"-",O8/N8-1)</f>
        <v>-2.2589345920431603E-2</v>
      </c>
      <c r="S8" s="41">
        <f>IF(OR(O8=0, F8=0),"-",O8/F8-1)</f>
        <v>0.27972336668628595</v>
      </c>
      <c r="AH8" s="54" t="s">
        <v>93</v>
      </c>
      <c r="AI8" s="54"/>
    </row>
    <row r="9" spans="3:35" ht="15" x14ac:dyDescent="0.25">
      <c r="C9" s="139"/>
      <c r="D9" s="140"/>
      <c r="E9" s="39" t="s">
        <v>31</v>
      </c>
      <c r="F9" s="42">
        <f>IF($C$3="National Currency",IF('B.Non-Life_DATA'!E8=0,0,'B.Non-Life_DATA'!E8),IF($C$3="Current Exchange rate",IF('B.Non-Life_DATA'!E8=0,0,'B.Non-Life_DATA'!E8/ECO!O10),IF($C$3="Constant Exchange rate",IF('B.Non-Life_DATA'!E8=0,0,'B.Non-Life_DATA'!E8/ECO!O45))))</f>
        <v>7257.5918970000002</v>
      </c>
      <c r="G9" s="42">
        <f>IF($C$3="National Currency",IF('B.Non-Life_DATA'!F8=0,0,'B.Non-Life_DATA'!F8),IF($C$3="Current Exchange rate",IF('B.Non-Life_DATA'!F8=0,0,'B.Non-Life_DATA'!F8/ECO!P10),IF($C$3="Constant Exchange rate",IF('B.Non-Life_DATA'!F8=0,0,'B.Non-Life_DATA'!F8/ECO!P45))))</f>
        <v>7483.6369320000003</v>
      </c>
      <c r="H9" s="42">
        <f>IF($C$3="National Currency",IF('B.Non-Life_DATA'!G8=0,0,'B.Non-Life_DATA'!G8),IF($C$3="Current Exchange rate",IF('B.Non-Life_DATA'!G8=0,0,'B.Non-Life_DATA'!G8/ECO!Q10),IF($C$3="Constant Exchange rate",IF('B.Non-Life_DATA'!G8=0,0,'B.Non-Life_DATA'!G8/ECO!Q45))))</f>
        <v>7813.7176879999997</v>
      </c>
      <c r="I9" s="42">
        <f>IF($C$3="National Currency",IF('B.Non-Life_DATA'!H8=0,0,'B.Non-Life_DATA'!H8),IF($C$3="Current Exchange rate",IF('B.Non-Life_DATA'!H8=0,0,'B.Non-Life_DATA'!H8/ECO!R10),IF($C$3="Constant Exchange rate",IF('B.Non-Life_DATA'!H8=0,0,'B.Non-Life_DATA'!H8/ECO!R45))))</f>
        <v>7733.9333109999998</v>
      </c>
      <c r="J9" s="42">
        <f>IF($C$3="National Currency",IF('B.Non-Life_DATA'!I8=0,0,'B.Non-Life_DATA'!I8),IF($C$3="Current Exchange rate",IF('B.Non-Life_DATA'!I8=0,0,'B.Non-Life_DATA'!I8/ECO!S10),IF($C$3="Constant Exchange rate",IF('B.Non-Life_DATA'!I8=0,0,'B.Non-Life_DATA'!I8/ECO!S45))))</f>
        <v>8021.5894010000002</v>
      </c>
      <c r="K9" s="42">
        <f>IF($C$3="National Currency",IF('B.Non-Life_DATA'!J8=0,0,'B.Non-Life_DATA'!J8),IF($C$3="Current Exchange rate",IF('B.Non-Life_DATA'!J8=0,0,'B.Non-Life_DATA'!J8/ECO!T10),IF($C$3="Constant Exchange rate",IF('B.Non-Life_DATA'!J8=0,0,'B.Non-Life_DATA'!J8/ECO!T45))))</f>
        <v>8292.883108</v>
      </c>
      <c r="L9" s="42">
        <f>IF($C$3="National Currency",IF('B.Non-Life_DATA'!K8=0,0,'B.Non-Life_DATA'!K8),IF($C$3="Current Exchange rate",IF('B.Non-Life_DATA'!K8=0,0,'B.Non-Life_DATA'!K8/ECO!U10),IF($C$3="Constant Exchange rate",IF('B.Non-Life_DATA'!K8=0,0,'B.Non-Life_DATA'!K8/ECO!U45))))</f>
        <v>8311.4668939999992</v>
      </c>
      <c r="M9" s="42">
        <f>IF($C$3="National Currency",IF('B.Non-Life_DATA'!L8=0,0,'B.Non-Life_DATA'!L8),IF($C$3="Current Exchange rate",IF('B.Non-Life_DATA'!L8=0,0,'B.Non-Life_DATA'!L8/ECO!V10),IF($C$3="Constant Exchange rate",IF('B.Non-Life_DATA'!L8=0,0,'B.Non-Life_DATA'!L8/ECO!V45))))</f>
        <v>9106.6628899999996</v>
      </c>
      <c r="N9" s="42">
        <f>IF($C$3="National Currency",IF('B.Non-Life_DATA'!M8=0,0,'B.Non-Life_DATA'!M8),IF($C$3="Current Exchange rate",IF('B.Non-Life_DATA'!M8=0,0,'B.Non-Life_DATA'!M8/ECO!W10),IF($C$3="Constant Exchange rate",IF('B.Non-Life_DATA'!M8=0,0,'B.Non-Life_DATA'!M8/ECO!W45))))</f>
        <v>9422.4610310000007</v>
      </c>
      <c r="O9" s="42">
        <f>IF($C$3="National Currency",IF('B.Non-Life_DATA'!N8=0,0,'B.Non-Life_DATA'!N8),IF($C$3="Current Exchange rate",IF('B.Non-Life_DATA'!N8=0,0,'B.Non-Life_DATA'!N8/ECO!X10),IF($C$3="Constant Exchange rate",IF('B.Non-Life_DATA'!N8=0,0,'B.Non-Life_DATA'!N8/ECO!X45))))</f>
        <v>9691.6134579999998</v>
      </c>
      <c r="P9" s="108">
        <f>IF($C$3="National Currency",IF('B.Non-Life_DATA'!O8=0,0,'B.Non-Life_DATA'!O8),IF($C$3="Current Exchange rate",IF('B.Non-Life_DATA'!O8=0,0,'B.Non-Life_DATA'!O8/ECO!Y10),IF($C$3="Constant Exchange rate",IF('B.Non-Life_DATA'!O8=0,0,'B.Non-Life_DATA'!O8/ECO!Y45))))</f>
        <v>9862.980716</v>
      </c>
      <c r="Q9" s="41">
        <f t="shared" ref="Q9:Q41" si="1">O9/$O$40</f>
        <v>3.431275587292567E-2</v>
      </c>
      <c r="R9" s="41">
        <f t="shared" ref="R9:R41" si="2">IF(OR(O9=0, N9=0),"-",O9/N9-1)</f>
        <v>2.85649817085456E-2</v>
      </c>
      <c r="S9" s="41">
        <f t="shared" ref="S9:S41" si="3">IF(OR(O9=0, F9=0),"-",O9/F9-1)</f>
        <v>0.33537592021482054</v>
      </c>
      <c r="AH9" s="54" t="s">
        <v>94</v>
      </c>
      <c r="AI9" s="54"/>
    </row>
    <row r="10" spans="3:35" ht="15" x14ac:dyDescent="0.25">
      <c r="C10" s="139"/>
      <c r="D10" s="140"/>
      <c r="E10" s="39" t="s">
        <v>30</v>
      </c>
      <c r="F10" s="42">
        <f>IF($C$3="National Currency",IF('B.Non-Life_DATA'!E9=0,0,'B.Non-Life_DATA'!E9),IF($C$3="Current Exchange rate",IF('B.Non-Life_DATA'!E9=0,0,'B.Non-Life_DATA'!E9/ECO!O11),IF($C$3="Constant Exchange rate",IF('B.Non-Life_DATA'!E9=0,0,'B.Non-Life_DATA'!E9/ECO!O46))))</f>
        <v>0</v>
      </c>
      <c r="G10" s="42">
        <f>IF($C$3="National Currency",IF('B.Non-Life_DATA'!F9=0,0,'B.Non-Life_DATA'!F9),IF($C$3="Current Exchange rate",IF('B.Non-Life_DATA'!F9=0,0,'B.Non-Life_DATA'!F9/ECO!P11),IF($C$3="Constant Exchange rate",IF('B.Non-Life_DATA'!F9=0,0,'B.Non-Life_DATA'!F9/ECO!P46))))</f>
        <v>0</v>
      </c>
      <c r="H10" s="42">
        <f>IF($C$3="National Currency",IF('B.Non-Life_DATA'!G9=0,0,'B.Non-Life_DATA'!G9),IF($C$3="Current Exchange rate",IF('B.Non-Life_DATA'!G9=0,0,'B.Non-Life_DATA'!G9/ECO!Q11),IF($C$3="Constant Exchange rate",IF('B.Non-Life_DATA'!G9=0,0,'B.Non-Life_DATA'!G9/ECO!Q46))))</f>
        <v>0</v>
      </c>
      <c r="I10" s="42">
        <f>IF($C$3="National Currency",IF('B.Non-Life_DATA'!H9=0,0,'B.Non-Life_DATA'!H9),IF($C$3="Current Exchange rate",IF('B.Non-Life_DATA'!H9=0,0,'B.Non-Life_DATA'!H9/ECO!R11),IF($C$3="Constant Exchange rate",IF('B.Non-Life_DATA'!H9=0,0,'B.Non-Life_DATA'!H9/ECO!R46))))</f>
        <v>480.35223983536156</v>
      </c>
      <c r="J10" s="42">
        <f>IF($C$3="National Currency",IF('B.Non-Life_DATA'!I9=0,0,'B.Non-Life_DATA'!I9),IF($C$3="Current Exchange rate",IF('B.Non-Life_DATA'!I9=0,0,'B.Non-Life_DATA'!I9/ECO!S11),IF($C$3="Constant Exchange rate",IF('B.Non-Life_DATA'!I9=0,0,'B.Non-Life_DATA'!I9/ECO!S46))))</f>
        <v>600.00440326209218</v>
      </c>
      <c r="K10" s="42">
        <f>IF($C$3="National Currency",IF('B.Non-Life_DATA'!J9=0,0,'B.Non-Life_DATA'!J9),IF($C$3="Current Exchange rate",IF('B.Non-Life_DATA'!J9=0,0,'B.Non-Life_DATA'!J9/ECO!T11),IF($C$3="Constant Exchange rate",IF('B.Non-Life_DATA'!J9=0,0,'B.Non-Life_DATA'!J9/ECO!T46))))</f>
        <v>641.23172089170657</v>
      </c>
      <c r="L10" s="42">
        <f>IF($C$3="National Currency",IF('B.Non-Life_DATA'!K9=0,0,'B.Non-Life_DATA'!K9),IF($C$3="Current Exchange rate",IF('B.Non-Life_DATA'!K9=0,0,'B.Non-Life_DATA'!K9/ECO!U11),IF($C$3="Constant Exchange rate",IF('B.Non-Life_DATA'!K9=0,0,'B.Non-Life_DATA'!K9/ECO!U46))))</f>
        <v>592.36885162082012</v>
      </c>
      <c r="M10" s="42">
        <f>IF($C$3="National Currency",IF('B.Non-Life_DATA'!L9=0,0,'B.Non-Life_DATA'!L9),IF($C$3="Current Exchange rate",IF('B.Non-Life_DATA'!L9=0,0,'B.Non-Life_DATA'!L9/ECO!V11),IF($C$3="Constant Exchange rate",IF('B.Non-Life_DATA'!L9=0,0,'B.Non-Life_DATA'!L9/ECO!V46))))</f>
        <v>573.28961359151583</v>
      </c>
      <c r="N10" s="42">
        <f>IF($C$3="National Currency",IF('B.Non-Life_DATA'!M9=0,0,'B.Non-Life_DATA'!M9),IF($C$3="Current Exchange rate",IF('B.Non-Life_DATA'!M9=0,0,'B.Non-Life_DATA'!M9/ECO!W11),IF($C$3="Constant Exchange rate",IF('B.Non-Life_DATA'!M9=0,0,'B.Non-Life_DATA'!M9/ECO!W46))))</f>
        <v>564.98619490745477</v>
      </c>
      <c r="O10" s="88">
        <f>IF($C$3="National Currency",IF('B.Non-Life_DATA'!N9=0,0,'B.Non-Life_DATA'!N9),IF($C$3="Current Exchange rate",IF('B.Non-Life_DATA'!N9=0,0,'B.Non-Life_DATA'!N9/ECO!X11),IF($C$3="Constant Exchange rate",IF('B.Non-Life_DATA'!N9=0,0,'B.Non-Life_DATA'!N9/ECO!X46))))</f>
        <v>564.98619490745477</v>
      </c>
      <c r="P10" s="108">
        <f>IF($C$3="National Currency",IF('B.Non-Life_DATA'!O9=0,0,'B.Non-Life_DATA'!O9),IF($C$3="Current Exchange rate",IF('B.Non-Life_DATA'!O9=0,0,'B.Non-Life_DATA'!O9/ECO!Y11),IF($C$3="Constant Exchange rate",IF('B.Non-Life_DATA'!O9=0,0,'B.Non-Life_DATA'!O9/ECO!Y46))))</f>
        <v>0</v>
      </c>
      <c r="Q10" s="41">
        <f t="shared" si="1"/>
        <v>2.0003102126849906E-3</v>
      </c>
      <c r="R10" s="41">
        <f t="shared" si="2"/>
        <v>0</v>
      </c>
      <c r="S10" s="41" t="str">
        <f t="shared" si="3"/>
        <v>-</v>
      </c>
      <c r="AH10" s="54" t="s">
        <v>95</v>
      </c>
      <c r="AI10" s="54"/>
    </row>
    <row r="11" spans="3:35" ht="15" x14ac:dyDescent="0.25">
      <c r="C11" s="139"/>
      <c r="D11" s="140"/>
      <c r="E11" s="39" t="s">
        <v>29</v>
      </c>
      <c r="F11" s="42">
        <f>IF($C$3="National Currency",IF('B.Non-Life_DATA'!E10=0,0,'B.Non-Life_DATA'!E10),IF($C$3="Current Exchange rate",IF('B.Non-Life_DATA'!E10=0,0,'B.Non-Life_DATA'!E10/ECO!O12),IF($C$3="Constant Exchange rate",IF('B.Non-Life_DATA'!E10=0,0,'B.Non-Life_DATA'!E10/ECO!O47))))</f>
        <v>32744.535096473723</v>
      </c>
      <c r="G11" s="42">
        <f>IF($C$3="National Currency",IF('B.Non-Life_DATA'!F10=0,0,'B.Non-Life_DATA'!F10),IF($C$3="Current Exchange rate",IF('B.Non-Life_DATA'!F10=0,0,'B.Non-Life_DATA'!F10/ECO!P12),IF($C$3="Constant Exchange rate",IF('B.Non-Life_DATA'!F10=0,0,'B.Non-Life_DATA'!F10/ECO!P47))))</f>
        <v>34092.301230871592</v>
      </c>
      <c r="H11" s="42">
        <f>IF($C$3="National Currency",IF('B.Non-Life_DATA'!G10=0,0,'B.Non-Life_DATA'!G10),IF($C$3="Current Exchange rate",IF('B.Non-Life_DATA'!G10=0,0,'B.Non-Life_DATA'!G10/ECO!Q12),IF($C$3="Constant Exchange rate",IF('B.Non-Life_DATA'!G10=0,0,'B.Non-Life_DATA'!G10/ECO!Q47))))</f>
        <v>35630.213739188293</v>
      </c>
      <c r="I11" s="42">
        <f>IF($C$3="National Currency",IF('B.Non-Life_DATA'!H10=0,0,'B.Non-Life_DATA'!H10),IF($C$3="Current Exchange rate",IF('B.Non-Life_DATA'!H10=0,0,'B.Non-Life_DATA'!H10/ECO!R12),IF($C$3="Constant Exchange rate",IF('B.Non-Life_DATA'!H10=0,0,'B.Non-Life_DATA'!H10/ECO!R47))))</f>
        <v>36395.356786427146</v>
      </c>
      <c r="J11" s="42">
        <f>IF($C$3="National Currency",IF('B.Non-Life_DATA'!I10=0,0,'B.Non-Life_DATA'!I10),IF($C$3="Current Exchange rate",IF('B.Non-Life_DATA'!I10=0,0,'B.Non-Life_DATA'!I10/ECO!S12),IF($C$3="Constant Exchange rate",IF('B.Non-Life_DATA'!I10=0,0,'B.Non-Life_DATA'!I10/ECO!S47))))</f>
        <v>36490.56181054558</v>
      </c>
      <c r="K11" s="42">
        <f>IF($C$3="National Currency",IF('B.Non-Life_DATA'!J10=0,0,'B.Non-Life_DATA'!J10),IF($C$3="Current Exchange rate",IF('B.Non-Life_DATA'!J10=0,0,'B.Non-Life_DATA'!J10/ECO!T12),IF($C$3="Constant Exchange rate",IF('B.Non-Life_DATA'!J10=0,0,'B.Non-Life_DATA'!J10/ECO!T47))))</f>
        <v>35708.923310878243</v>
      </c>
      <c r="L11" s="42">
        <f>IF($C$3="National Currency",IF('B.Non-Life_DATA'!K10=0,0,'B.Non-Life_DATA'!K10),IF($C$3="Current Exchange rate",IF('B.Non-Life_DATA'!K10=0,0,'B.Non-Life_DATA'!K10/ECO!U12),IF($C$3="Constant Exchange rate",IF('B.Non-Life_DATA'!K10=0,0,'B.Non-Life_DATA'!K10/ECO!U47))))</f>
        <v>34320.678053892218</v>
      </c>
      <c r="M11" s="42">
        <f>IF($C$3="National Currency",IF('B.Non-Life_DATA'!L10=0,0,'B.Non-Life_DATA'!L10),IF($C$3="Current Exchange rate",IF('B.Non-Life_DATA'!L10=0,0,'B.Non-Life_DATA'!L10/ECO!V12),IF($C$3="Constant Exchange rate",IF('B.Non-Life_DATA'!L10=0,0,'B.Non-Life_DATA'!L10/ECO!V47))))</f>
        <v>31464.672851796411</v>
      </c>
      <c r="N11" s="42">
        <f>IF($C$3="National Currency",IF('B.Non-Life_DATA'!M10=0,0,'B.Non-Life_DATA'!M10),IF($C$3="Current Exchange rate",IF('B.Non-Life_DATA'!M10=0,0,'B.Non-Life_DATA'!M10/ECO!W12),IF($C$3="Constant Exchange rate",IF('B.Non-Life_DATA'!M10=0,0,'B.Non-Life_DATA'!M10/ECO!W47))))</f>
        <v>33502.7580489022</v>
      </c>
      <c r="O11" s="42">
        <f>IF($C$3="National Currency",IF('B.Non-Life_DATA'!N10=0,0,'B.Non-Life_DATA'!N10),IF($C$3="Current Exchange rate",IF('B.Non-Life_DATA'!N10=0,0,'B.Non-Life_DATA'!N10/ECO!X12),IF($C$3="Constant Exchange rate",IF('B.Non-Life_DATA'!N10=0,0,'B.Non-Life_DATA'!N10/ECO!X47))))</f>
        <v>34957.826633399869</v>
      </c>
      <c r="P11" s="108">
        <f>IF($C$3="National Currency",IF('B.Non-Life_DATA'!O10=0,0,'B.Non-Life_DATA'!O10),IF($C$3="Current Exchange rate",IF('B.Non-Life_DATA'!O10=0,0,'B.Non-Life_DATA'!O10/ECO!Y12),IF($C$3="Constant Exchange rate",IF('B.Non-Life_DATA'!O10=0,0,'B.Non-Life_DATA'!O10/ECO!Y47))))</f>
        <v>35732.974276447108</v>
      </c>
      <c r="Q11" s="41">
        <f t="shared" si="1"/>
        <v>0.12376673670675288</v>
      </c>
      <c r="R11" s="41">
        <f t="shared" si="2"/>
        <v>4.3431307427698407E-2</v>
      </c>
      <c r="S11" s="41">
        <f t="shared" si="3"/>
        <v>6.7592699985057791E-2</v>
      </c>
      <c r="AH11" s="54" t="s">
        <v>96</v>
      </c>
      <c r="AI11" s="54"/>
    </row>
    <row r="12" spans="3:35" ht="15" x14ac:dyDescent="0.25">
      <c r="C12" s="139"/>
      <c r="D12" s="140"/>
      <c r="E12" s="39" t="s">
        <v>28</v>
      </c>
      <c r="F12" s="42">
        <f>IF($C$3="National Currency",IF('B.Non-Life_DATA'!E11=0,0,'B.Non-Life_DATA'!E11),IF($C$3="Current Exchange rate",IF('B.Non-Life_DATA'!E11=0,0,'B.Non-Life_DATA'!E11/ECO!O13),IF($C$3="Constant Exchange rate",IF('B.Non-Life_DATA'!E11=0,0,'B.Non-Life_DATA'!E11/ECO!O48))))</f>
        <v>170.86131187315257</v>
      </c>
      <c r="G12" s="42">
        <f>IF($C$3="National Currency",IF('B.Non-Life_DATA'!F11=0,0,'B.Non-Life_DATA'!F11),IF($C$3="Current Exchange rate",IF('B.Non-Life_DATA'!F11=0,0,'B.Non-Life_DATA'!F11/ECO!P13),IF($C$3="Constant Exchange rate",IF('B.Non-Life_DATA'!F11=0,0,'B.Non-Life_DATA'!F11/ECO!P48))))</f>
        <v>196.6613699659986</v>
      </c>
      <c r="H12" s="42">
        <f>IF($C$3="National Currency",IF('B.Non-Life_DATA'!G11=0,0,'B.Non-Life_DATA'!G11),IF($C$3="Current Exchange rate",IF('B.Non-Life_DATA'!G11=0,0,'B.Non-Life_DATA'!G11/ECO!Q13),IF($C$3="Constant Exchange rate",IF('B.Non-Life_DATA'!G11=0,0,'B.Non-Life_DATA'!G11/ECO!Q48))))</f>
        <v>219.38592444512793</v>
      </c>
      <c r="I12" s="42">
        <f>IF($C$3="National Currency",IF('B.Non-Life_DATA'!H11=0,0,'B.Non-Life_DATA'!H11),IF($C$3="Current Exchange rate",IF('B.Non-Life_DATA'!H11=0,0,'B.Non-Life_DATA'!H11/ECO!R13),IF($C$3="Constant Exchange rate",IF('B.Non-Life_DATA'!H11=0,0,'B.Non-Life_DATA'!H11/ECO!R48))))</f>
        <v>243.64823073111558</v>
      </c>
      <c r="J12" s="42">
        <f>IF($C$3="National Currency",IF('B.Non-Life_DATA'!I11=0,0,'B.Non-Life_DATA'!I11),IF($C$3="Current Exchange rate",IF('B.Non-Life_DATA'!I11=0,0,'B.Non-Life_DATA'!I11/ECO!S13),IF($C$3="Constant Exchange rate",IF('B.Non-Life_DATA'!I11=0,0,'B.Non-Life_DATA'!I11/ECO!S48))))</f>
        <v>271</v>
      </c>
      <c r="K12" s="42">
        <f>IF($C$3="National Currency",IF('B.Non-Life_DATA'!J11=0,0,'B.Non-Life_DATA'!J11),IF($C$3="Current Exchange rate",IF('B.Non-Life_DATA'!J11=0,0,'B.Non-Life_DATA'!J11/ECO!T13),IF($C$3="Constant Exchange rate",IF('B.Non-Life_DATA'!J11=0,0,'B.Non-Life_DATA'!J11/ECO!T48))))</f>
        <v>289</v>
      </c>
      <c r="L12" s="42">
        <f>IF($C$3="National Currency",IF('B.Non-Life_DATA'!K11=0,0,'B.Non-Life_DATA'!K11),IF($C$3="Current Exchange rate",IF('B.Non-Life_DATA'!K11=0,0,'B.Non-Life_DATA'!K11/ECO!U13),IF($C$3="Constant Exchange rate",IF('B.Non-Life_DATA'!K11=0,0,'B.Non-Life_DATA'!K11/ECO!U48))))</f>
        <v>309</v>
      </c>
      <c r="M12" s="42">
        <f>IF($C$3="National Currency",IF('B.Non-Life_DATA'!L11=0,0,'B.Non-Life_DATA'!L11),IF($C$3="Current Exchange rate",IF('B.Non-Life_DATA'!L11=0,0,'B.Non-Life_DATA'!L11/ECO!V13),IF($C$3="Constant Exchange rate",IF('B.Non-Life_DATA'!L11=0,0,'B.Non-Life_DATA'!L11/ECO!V48))))</f>
        <v>0</v>
      </c>
      <c r="N12" s="42">
        <f>IF($C$3="National Currency",IF('B.Non-Life_DATA'!M11=0,0,'B.Non-Life_DATA'!M11),IF($C$3="Current Exchange rate",IF('B.Non-Life_DATA'!M11=0,0,'B.Non-Life_DATA'!M11/ECO!W13),IF($C$3="Constant Exchange rate",IF('B.Non-Life_DATA'!M11=0,0,'B.Non-Life_DATA'!M11/ECO!W48))))</f>
        <v>0</v>
      </c>
      <c r="O12" s="42">
        <f>IF($C$3="National Currency",IF('B.Non-Life_DATA'!N11=0,0,'B.Non-Life_DATA'!N11),IF($C$3="Current Exchange rate",IF('B.Non-Life_DATA'!N11=0,0,'B.Non-Life_DATA'!N11/ECO!X13),IF($C$3="Constant Exchange rate",IF('B.Non-Life_DATA'!N11=0,0,'B.Non-Life_DATA'!N11/ECO!X48))))</f>
        <v>0</v>
      </c>
      <c r="P12" s="108">
        <f>IF($C$3="National Currency",IF('B.Non-Life_DATA'!O11=0,0,'B.Non-Life_DATA'!O11),IF($C$3="Current Exchange rate",IF('B.Non-Life_DATA'!O11=0,0,'B.Non-Life_DATA'!O11/ECO!Y13),IF($C$3="Constant Exchange rate",IF('B.Non-Life_DATA'!O11=0,0,'B.Non-Life_DATA'!O11/ECO!Y48))))</f>
        <v>0</v>
      </c>
      <c r="Q12" s="41">
        <f t="shared" si="1"/>
        <v>0</v>
      </c>
      <c r="R12" s="41" t="str">
        <f t="shared" si="2"/>
        <v>-</v>
      </c>
      <c r="S12" s="41" t="str">
        <f t="shared" si="3"/>
        <v>-</v>
      </c>
    </row>
    <row r="13" spans="3:35" ht="15" x14ac:dyDescent="0.25">
      <c r="C13" s="139"/>
      <c r="D13" s="140"/>
      <c r="E13" s="39" t="s">
        <v>27</v>
      </c>
      <c r="F13" s="42">
        <f>IF($C$3="National Currency",IF('B.Non-Life_DATA'!E12=0,0,'B.Non-Life_DATA'!E12),IF($C$3="Current Exchange rate",IF('B.Non-Life_DATA'!E12=0,0,'B.Non-Life_DATA'!E12/ECO!O14),IF($C$3="Constant Exchange rate",IF('B.Non-Life_DATA'!E12=0,0,'B.Non-Life_DATA'!E12/ECO!O49))))</f>
        <v>1513.8272940328106</v>
      </c>
      <c r="G13" s="42">
        <f>IF($C$3="National Currency",IF('B.Non-Life_DATA'!F12=0,0,'B.Non-Life_DATA'!F12),IF($C$3="Current Exchange rate",IF('B.Non-Life_DATA'!F12=0,0,'B.Non-Life_DATA'!F12/ECO!P14),IF($C$3="Constant Exchange rate",IF('B.Non-Life_DATA'!F12=0,0,'B.Non-Life_DATA'!F12/ECO!P49))))</f>
        <v>1587.2723994952228</v>
      </c>
      <c r="H13" s="42">
        <f>IF($C$3="National Currency",IF('B.Non-Life_DATA'!G12=0,0,'B.Non-Life_DATA'!G12),IF($C$3="Current Exchange rate",IF('B.Non-Life_DATA'!G12=0,0,'B.Non-Life_DATA'!G12/ECO!Q14),IF($C$3="Constant Exchange rate",IF('B.Non-Life_DATA'!G12=0,0,'B.Non-Life_DATA'!G12/ECO!Q49))))</f>
        <v>1764.73769605192</v>
      </c>
      <c r="I13" s="42">
        <f>IF($C$3="National Currency",IF('B.Non-Life_DATA'!H12=0,0,'B.Non-Life_DATA'!H12),IF($C$3="Current Exchange rate",IF('B.Non-Life_DATA'!H12=0,0,'B.Non-Life_DATA'!H12/ECO!R14),IF($C$3="Constant Exchange rate",IF('B.Non-Life_DATA'!H12=0,0,'B.Non-Life_DATA'!H12/ECO!R49))))</f>
        <v>1934.5592212006491</v>
      </c>
      <c r="J13" s="42">
        <f>IF($C$3="National Currency",IF('B.Non-Life_DATA'!I12=0,0,'B.Non-Life_DATA'!I12),IF($C$3="Current Exchange rate",IF('B.Non-Life_DATA'!I12=0,0,'B.Non-Life_DATA'!I12/ECO!S14),IF($C$3="Constant Exchange rate",IF('B.Non-Life_DATA'!I12=0,0,'B.Non-Life_DATA'!I12/ECO!S49))))</f>
        <v>2095.6553091761311</v>
      </c>
      <c r="K13" s="42">
        <f>IF($C$3="National Currency",IF('B.Non-Life_DATA'!J12=0,0,'B.Non-Life_DATA'!J12),IF($C$3="Current Exchange rate",IF('B.Non-Life_DATA'!J12=0,0,'B.Non-Life_DATA'!J12/ECO!T14),IF($C$3="Constant Exchange rate",IF('B.Non-Life_DATA'!J12=0,0,'B.Non-Life_DATA'!J12/ECO!T49))))</f>
        <v>2216.8379304128357</v>
      </c>
      <c r="L13" s="42">
        <f>IF($C$3="National Currency",IF('B.Non-Life_DATA'!K12=0,0,'B.Non-Life_DATA'!K12),IF($C$3="Current Exchange rate",IF('B.Non-Life_DATA'!K12=0,0,'B.Non-Life_DATA'!K12/ECO!U14),IF($C$3="Constant Exchange rate",IF('B.Non-Life_DATA'!K12=0,0,'B.Non-Life_DATA'!K12/ECO!U49))))</f>
        <v>2056.7874526771229</v>
      </c>
      <c r="M13" s="42">
        <f>IF($C$3="National Currency",IF('B.Non-Life_DATA'!L12=0,0,'B.Non-Life_DATA'!L12),IF($C$3="Current Exchange rate",IF('B.Non-Life_DATA'!L12=0,0,'B.Non-Life_DATA'!L12/ECO!V14),IF($C$3="Constant Exchange rate",IF('B.Non-Life_DATA'!L12=0,0,'B.Non-Life_DATA'!L12/ECO!V49))))</f>
        <v>1996.6107806021273</v>
      </c>
      <c r="N13" s="42">
        <f>IF($C$3="National Currency",IF('B.Non-Life_DATA'!M12=0,0,'B.Non-Life_DATA'!M12),IF($C$3="Current Exchange rate",IF('B.Non-Life_DATA'!M12=0,0,'B.Non-Life_DATA'!M12/ECO!W14),IF($C$3="Constant Exchange rate",IF('B.Non-Life_DATA'!M12=0,0,'B.Non-Life_DATA'!M12/ECO!W49))))</f>
        <v>2001.3701099693528</v>
      </c>
      <c r="O13" s="42">
        <f>IF($C$3="National Currency",IF('B.Non-Life_DATA'!N12=0,0,'B.Non-Life_DATA'!N12),IF($C$3="Current Exchange rate",IF('B.Non-Life_DATA'!N12=0,0,'B.Non-Life_DATA'!N12/ECO!X14),IF($C$3="Constant Exchange rate",IF('B.Non-Life_DATA'!N12=0,0,'B.Non-Life_DATA'!N12/ECO!X49))))</f>
        <v>2042.2570758968811</v>
      </c>
      <c r="P13" s="108">
        <f>IF($C$3="National Currency",IF('B.Non-Life_DATA'!O12=0,0,'B.Non-Life_DATA'!O12),IF($C$3="Current Exchange rate",IF('B.Non-Life_DATA'!O12=0,0,'B.Non-Life_DATA'!O12/ECO!Y14),IF($C$3="Constant Exchange rate",IF('B.Non-Life_DATA'!O12=0,0,'B.Non-Life_DATA'!O12/ECO!Y49))))</f>
        <v>2114.0436271858662</v>
      </c>
      <c r="Q13" s="41">
        <f t="shared" si="1"/>
        <v>7.2305265556335723E-3</v>
      </c>
      <c r="R13" s="41">
        <f t="shared" si="2"/>
        <v>2.0429487641421051E-2</v>
      </c>
      <c r="S13" s="41">
        <f t="shared" si="3"/>
        <v>0.3490687371981136</v>
      </c>
    </row>
    <row r="14" spans="3:35" ht="15" x14ac:dyDescent="0.25">
      <c r="C14" s="139"/>
      <c r="D14" s="140"/>
      <c r="E14" s="39" t="s">
        <v>26</v>
      </c>
      <c r="F14" s="42">
        <f>IF($C$3="National Currency",IF('B.Non-Life_DATA'!E13=0,0,'B.Non-Life_DATA'!E13),IF($C$3="Current Exchange rate",IF('B.Non-Life_DATA'!E13=0,0,'B.Non-Life_DATA'!E13/ECO!O15),IF($C$3="Constant Exchange rate",IF('B.Non-Life_DATA'!E13=0,0,'B.Non-Life_DATA'!E13/ECO!O50))))</f>
        <v>0</v>
      </c>
      <c r="G14" s="42">
        <f>IF($C$3="National Currency",IF('B.Non-Life_DATA'!F13=0,0,'B.Non-Life_DATA'!F13),IF($C$3="Current Exchange rate",IF('B.Non-Life_DATA'!F13=0,0,'B.Non-Life_DATA'!F13/ECO!P15),IF($C$3="Constant Exchange rate",IF('B.Non-Life_DATA'!F13=0,0,'B.Non-Life_DATA'!F13/ECO!P50))))</f>
        <v>0</v>
      </c>
      <c r="H14" s="42">
        <f>IF($C$3="National Currency",IF('B.Non-Life_DATA'!G13=0,0,'B.Non-Life_DATA'!G13),IF($C$3="Current Exchange rate",IF('B.Non-Life_DATA'!G13=0,0,'B.Non-Life_DATA'!G13/ECO!Q15),IF($C$3="Constant Exchange rate",IF('B.Non-Life_DATA'!G13=0,0,'B.Non-Life_DATA'!G13/ECO!Q50))))</f>
        <v>0</v>
      </c>
      <c r="I14" s="42">
        <f>IF($C$3="National Currency",IF('B.Non-Life_DATA'!H13=0,0,'B.Non-Life_DATA'!H13),IF($C$3="Current Exchange rate",IF('B.Non-Life_DATA'!H13=0,0,'B.Non-Life_DATA'!H13/ECO!R15),IF($C$3="Constant Exchange rate",IF('B.Non-Life_DATA'!H13=0,0,'B.Non-Life_DATA'!H13/ECO!R50))))</f>
        <v>0</v>
      </c>
      <c r="J14" s="42">
        <f>IF($C$3="National Currency",IF('B.Non-Life_DATA'!I13=0,0,'B.Non-Life_DATA'!I13),IF($C$3="Current Exchange rate",IF('B.Non-Life_DATA'!I13=0,0,'B.Non-Life_DATA'!I13/ECO!S15),IF($C$3="Constant Exchange rate",IF('B.Non-Life_DATA'!I13=0,0,'B.Non-Life_DATA'!I13/ECO!S50))))</f>
        <v>0</v>
      </c>
      <c r="K14" s="42">
        <f>IF($C$3="National Currency",IF('B.Non-Life_DATA'!J13=0,0,'B.Non-Life_DATA'!J13),IF($C$3="Current Exchange rate",IF('B.Non-Life_DATA'!J13=0,0,'B.Non-Life_DATA'!J13/ECO!T15),IF($C$3="Constant Exchange rate",IF('B.Non-Life_DATA'!J13=0,0,'B.Non-Life_DATA'!J13/ECO!T50))))</f>
        <v>0</v>
      </c>
      <c r="L14" s="42">
        <f>IF($C$3="National Currency",IF('B.Non-Life_DATA'!K13=0,0,'B.Non-Life_DATA'!K13),IF($C$3="Current Exchange rate",IF('B.Non-Life_DATA'!K13=0,0,'B.Non-Life_DATA'!K13/ECO!U15),IF($C$3="Constant Exchange rate",IF('B.Non-Life_DATA'!K13=0,0,'B.Non-Life_DATA'!K13/ECO!U50))))</f>
        <v>0</v>
      </c>
      <c r="M14" s="42">
        <f>IF($C$3="National Currency",IF('B.Non-Life_DATA'!L13=0,0,'B.Non-Life_DATA'!L13),IF($C$3="Current Exchange rate",IF('B.Non-Life_DATA'!L13=0,0,'B.Non-Life_DATA'!L13/ECO!V15),IF($C$3="Constant Exchange rate",IF('B.Non-Life_DATA'!L13=0,0,'B.Non-Life_DATA'!L13/ECO!V50))))</f>
        <v>0</v>
      </c>
      <c r="N14" s="42">
        <f>IF($C$3="National Currency",IF('B.Non-Life_DATA'!M13=0,0,'B.Non-Life_DATA'!M13),IF($C$3="Current Exchange rate",IF('B.Non-Life_DATA'!M13=0,0,'B.Non-Life_DATA'!M13/ECO!W15),IF($C$3="Constant Exchange rate",IF('B.Non-Life_DATA'!M13=0,0,'B.Non-Life_DATA'!M13/ECO!W50))))</f>
        <v>0</v>
      </c>
      <c r="O14" s="42">
        <f>IF($C$3="National Currency",IF('B.Non-Life_DATA'!N13=0,0,'B.Non-Life_DATA'!N13),IF($C$3="Current Exchange rate",IF('B.Non-Life_DATA'!N13=0,0,'B.Non-Life_DATA'!N13/ECO!X15),IF($C$3="Constant Exchange rate",IF('B.Non-Life_DATA'!N13=0,0,'B.Non-Life_DATA'!N13/ECO!X50))))</f>
        <v>0</v>
      </c>
      <c r="P14" s="108">
        <f>IF($C$3="National Currency",IF('B.Non-Life_DATA'!O13=0,0,'B.Non-Life_DATA'!O13),IF($C$3="Current Exchange rate",IF('B.Non-Life_DATA'!O13=0,0,'B.Non-Life_DATA'!O13/ECO!Y15),IF($C$3="Constant Exchange rate",IF('B.Non-Life_DATA'!O13=0,0,'B.Non-Life_DATA'!O13/ECO!Y50))))</f>
        <v>0</v>
      </c>
      <c r="Q14" s="41">
        <f t="shared" si="1"/>
        <v>0</v>
      </c>
      <c r="R14" s="41" t="str">
        <f t="shared" si="2"/>
        <v>-</v>
      </c>
      <c r="S14" s="41" t="str">
        <f t="shared" si="3"/>
        <v>-</v>
      </c>
    </row>
    <row r="15" spans="3:35" ht="15" x14ac:dyDescent="0.25">
      <c r="C15" s="139"/>
      <c r="D15" s="140"/>
      <c r="E15" s="39" t="s">
        <v>25</v>
      </c>
      <c r="F15" s="42">
        <f>IF($C$3="National Currency",IF('B.Non-Life_DATA'!E14=0,0,'B.Non-Life_DATA'!E14),IF($C$3="Current Exchange rate",IF('B.Non-Life_DATA'!E14=0,0,'B.Non-Life_DATA'!E14/ECO!O16),IF($C$3="Constant Exchange rate",IF('B.Non-Life_DATA'!E14=0,0,'B.Non-Life_DATA'!E14/ECO!O51))))</f>
        <v>5108.7263105583388</v>
      </c>
      <c r="G15" s="42">
        <f>IF($C$3="National Currency",IF('B.Non-Life_DATA'!F14=0,0,'B.Non-Life_DATA'!F14),IF($C$3="Current Exchange rate",IF('B.Non-Life_DATA'!F14=0,0,'B.Non-Life_DATA'!F14/ECO!P16),IF($C$3="Constant Exchange rate",IF('B.Non-Life_DATA'!F14=0,0,'B.Non-Life_DATA'!F14/ECO!P51))))</f>
        <v>5253.918579506535</v>
      </c>
      <c r="H15" s="42">
        <f>IF($C$3="National Currency",IF('B.Non-Life_DATA'!G14=0,0,'B.Non-Life_DATA'!G14),IF($C$3="Current Exchange rate",IF('B.Non-Life_DATA'!G14=0,0,'B.Non-Life_DATA'!G14/ECO!Q16),IF($C$3="Constant Exchange rate",IF('B.Non-Life_DATA'!G14=0,0,'B.Non-Life_DATA'!G14/ECO!Q51))))</f>
        <v>5812.1230843619469</v>
      </c>
      <c r="I15" s="42">
        <f>IF($C$3="National Currency",IF('B.Non-Life_DATA'!H14=0,0,'B.Non-Life_DATA'!H14),IF($C$3="Current Exchange rate",IF('B.Non-Life_DATA'!H14=0,0,'B.Non-Life_DATA'!H14/ECO!R16),IF($C$3="Constant Exchange rate",IF('B.Non-Life_DATA'!H14=0,0,'B.Non-Life_DATA'!H14/ECO!R51))))</f>
        <v>6632.1034746752985</v>
      </c>
      <c r="J15" s="42">
        <f>IF($C$3="National Currency",IF('B.Non-Life_DATA'!I14=0,0,'B.Non-Life_DATA'!I14),IF($C$3="Current Exchange rate",IF('B.Non-Life_DATA'!I14=0,0,'B.Non-Life_DATA'!I14/ECO!S16),IF($C$3="Constant Exchange rate",IF('B.Non-Life_DATA'!I14=0,0,'B.Non-Life_DATA'!I14/ECO!S51))))</f>
        <v>6758.6262474312662</v>
      </c>
      <c r="K15" s="42">
        <f>IF($C$3="National Currency",IF('B.Non-Life_DATA'!J14=0,0,'B.Non-Life_DATA'!J14),IF($C$3="Current Exchange rate",IF('B.Non-Life_DATA'!J14=0,0,'B.Non-Life_DATA'!J14/ECO!T16),IF($C$3="Constant Exchange rate",IF('B.Non-Life_DATA'!J14=0,0,'B.Non-Life_DATA'!J14/ECO!T51))))</f>
        <v>6761.2730178770498</v>
      </c>
      <c r="L15" s="42">
        <f>IF($C$3="National Currency",IF('B.Non-Life_DATA'!K14=0,0,'B.Non-Life_DATA'!K14),IF($C$3="Current Exchange rate",IF('B.Non-Life_DATA'!K14=0,0,'B.Non-Life_DATA'!K14/ECO!U16),IF($C$3="Constant Exchange rate",IF('B.Non-Life_DATA'!K14=0,0,'B.Non-Life_DATA'!K14/ECO!U51))))</f>
        <v>6707.6375700106119</v>
      </c>
      <c r="M15" s="42">
        <f>IF($C$3="National Currency",IF('B.Non-Life_DATA'!L14=0,0,'B.Non-Life_DATA'!L14),IF($C$3="Current Exchange rate",IF('B.Non-Life_DATA'!L14=0,0,'B.Non-Life_DATA'!L14/ECO!V16),IF($C$3="Constant Exchange rate",IF('B.Non-Life_DATA'!L14=0,0,'B.Non-Life_DATA'!L14/ECO!V51))))</f>
        <v>6833.707170966919</v>
      </c>
      <c r="N15" s="42">
        <f>IF($C$3="National Currency",IF('B.Non-Life_DATA'!M14=0,0,'B.Non-Life_DATA'!M14),IF($C$3="Current Exchange rate",IF('B.Non-Life_DATA'!M14=0,0,'B.Non-Life_DATA'!M14/ECO!W16),IF($C$3="Constant Exchange rate",IF('B.Non-Life_DATA'!M14=0,0,'B.Non-Life_DATA'!M14/ECO!W51))))</f>
        <v>7135.402737297356</v>
      </c>
      <c r="O15" s="88">
        <f>IF($C$3="National Currency",IF('B.Non-Life_DATA'!N14=0,0,'B.Non-Life_DATA'!N14),IF($C$3="Current Exchange rate",IF('B.Non-Life_DATA'!N14=0,0,'B.Non-Life_DATA'!N14/ECO!X16),IF($C$3="Constant Exchange rate",IF('B.Non-Life_DATA'!N14=0,0,'B.Non-Life_DATA'!N14/ECO!X51))))</f>
        <v>7135.402737297356</v>
      </c>
      <c r="P15" s="108">
        <f>IF($C$3="National Currency",IF('B.Non-Life_DATA'!O14=0,0,'B.Non-Life_DATA'!O14),IF($C$3="Current Exchange rate",IF('B.Non-Life_DATA'!O14=0,0,'B.Non-Life_DATA'!O14/ECO!Y16),IF($C$3="Constant Exchange rate",IF('B.Non-Life_DATA'!O14=0,0,'B.Non-Life_DATA'!O14/ECO!Y51))))</f>
        <v>0</v>
      </c>
      <c r="Q15" s="41">
        <f t="shared" si="1"/>
        <v>2.5262597733692008E-2</v>
      </c>
      <c r="R15" s="41">
        <f t="shared" si="2"/>
        <v>0</v>
      </c>
      <c r="S15" s="41">
        <f t="shared" si="3"/>
        <v>0.39670874960563696</v>
      </c>
    </row>
    <row r="16" spans="3:35" ht="15" x14ac:dyDescent="0.25">
      <c r="C16" s="139"/>
      <c r="D16" s="140"/>
      <c r="E16" s="39" t="s">
        <v>24</v>
      </c>
      <c r="F16" s="42">
        <f>IF($C$3="National Currency",IF('B.Non-Life_DATA'!E15=0,0,'B.Non-Life_DATA'!E15),IF($C$3="Current Exchange rate",IF('B.Non-Life_DATA'!E15=0,0,'B.Non-Life_DATA'!E15/ECO!O17),IF($C$3="Constant Exchange rate",IF('B.Non-Life_DATA'!E15=0,0,'B.Non-Life_DATA'!E15/ECO!O52))))</f>
        <v>103.38348267355208</v>
      </c>
      <c r="G16" s="42">
        <f>IF($C$3="National Currency",IF('B.Non-Life_DATA'!F15=0,0,'B.Non-Life_DATA'!F15),IF($C$3="Current Exchange rate",IF('B.Non-Life_DATA'!F15=0,0,'B.Non-Life_DATA'!F15/ECO!P17),IF($C$3="Constant Exchange rate",IF('B.Non-Life_DATA'!F15=0,0,'B.Non-Life_DATA'!F15/ECO!P52))))</f>
        <v>133.40917515626398</v>
      </c>
      <c r="H16" s="42">
        <f>IF($C$3="National Currency",IF('B.Non-Life_DATA'!G15=0,0,'B.Non-Life_DATA'!G15),IF($C$3="Current Exchange rate",IF('B.Non-Life_DATA'!G15=0,0,'B.Non-Life_DATA'!G15/ECO!Q17),IF($C$3="Constant Exchange rate",IF('B.Non-Life_DATA'!G15=0,0,'B.Non-Life_DATA'!G15/ECO!Q52))))</f>
        <v>164.13789577288355</v>
      </c>
      <c r="I16" s="42">
        <f>IF($C$3="National Currency",IF('B.Non-Life_DATA'!H15=0,0,'B.Non-Life_DATA'!H15),IF($C$3="Current Exchange rate",IF('B.Non-Life_DATA'!H15=0,0,'B.Non-Life_DATA'!H15/ECO!R17),IF($C$3="Constant Exchange rate",IF('B.Non-Life_DATA'!H15=0,0,'B.Non-Life_DATA'!H15/ECO!R52))))</f>
        <v>195.32678025896999</v>
      </c>
      <c r="J16" s="42">
        <f>IF($C$3="National Currency",IF('B.Non-Life_DATA'!I15=0,0,'B.Non-Life_DATA'!I15),IF($C$3="Current Exchange rate",IF('B.Non-Life_DATA'!I15=0,0,'B.Non-Life_DATA'!I15/ECO!S17),IF($C$3="Constant Exchange rate",IF('B.Non-Life_DATA'!I15=0,0,'B.Non-Life_DATA'!I15/ECO!S52))))</f>
        <v>218.69927012897372</v>
      </c>
      <c r="K16" s="42">
        <f>IF($C$3="National Currency",IF('B.Non-Life_DATA'!J15=0,0,'B.Non-Life_DATA'!J15),IF($C$3="Current Exchange rate",IF('B.Non-Life_DATA'!J15=0,0,'B.Non-Life_DATA'!J15/ECO!T17),IF($C$3="Constant Exchange rate",IF('B.Non-Life_DATA'!J15=0,0,'B.Non-Life_DATA'!J15/ECO!T52))))</f>
        <v>256.84103894775859</v>
      </c>
      <c r="L16" s="42">
        <f>IF($C$3="National Currency",IF('B.Non-Life_DATA'!K15=0,0,'B.Non-Life_DATA'!K15),IF($C$3="Current Exchange rate",IF('B.Non-Life_DATA'!K15=0,0,'B.Non-Life_DATA'!K15/ECO!U17),IF($C$3="Constant Exchange rate",IF('B.Non-Life_DATA'!K15=0,0,'B.Non-Life_DATA'!K15/ECO!U52))))</f>
        <v>228.98648907749927</v>
      </c>
      <c r="M16" s="42">
        <f>IF($C$3="National Currency",IF('B.Non-Life_DATA'!L15=0,0,'B.Non-Life_DATA'!L15),IF($C$3="Current Exchange rate",IF('B.Non-Life_DATA'!L15=0,0,'B.Non-Life_DATA'!L15/ECO!V17),IF($C$3="Constant Exchange rate",IF('B.Non-Life_DATA'!L15=0,0,'B.Non-Life_DATA'!L15/ECO!V52))))</f>
        <v>226.79</v>
      </c>
      <c r="N16" s="42">
        <f>IF($C$3="National Currency",IF('B.Non-Life_DATA'!M15=0,0,'B.Non-Life_DATA'!M15),IF($C$3="Current Exchange rate",IF('B.Non-Life_DATA'!M15=0,0,'B.Non-Life_DATA'!M15/ECO!W17),IF($C$3="Constant Exchange rate",IF('B.Non-Life_DATA'!M15=0,0,'B.Non-Life_DATA'!M15/ECO!W52))))</f>
        <v>250.7</v>
      </c>
      <c r="O16" s="42">
        <f>IF($C$3="National Currency",IF('B.Non-Life_DATA'!N15=0,0,'B.Non-Life_DATA'!N15),IF($C$3="Current Exchange rate",IF('B.Non-Life_DATA'!N15=0,0,'B.Non-Life_DATA'!N15/ECO!X17),IF($C$3="Constant Exchange rate",IF('B.Non-Life_DATA'!N15=0,0,'B.Non-Life_DATA'!N15/ECO!X52))))</f>
        <v>323.68900000000002</v>
      </c>
      <c r="P16" s="108">
        <f>IF($C$3="National Currency",IF('B.Non-Life_DATA'!O15=0,0,'B.Non-Life_DATA'!O15),IF($C$3="Current Exchange rate",IF('B.Non-Life_DATA'!O15=0,0,'B.Non-Life_DATA'!O15/ECO!Y17),IF($C$3="Constant Exchange rate",IF('B.Non-Life_DATA'!O15=0,0,'B.Non-Life_DATA'!O15/ECO!Y52))))</f>
        <v>0</v>
      </c>
      <c r="Q16" s="41">
        <f t="shared" si="1"/>
        <v>1.1460074923420908E-3</v>
      </c>
      <c r="R16" s="41">
        <f t="shared" si="2"/>
        <v>0.2911408057439171</v>
      </c>
      <c r="S16" s="41">
        <f t="shared" si="3"/>
        <v>2.1309546905291792</v>
      </c>
    </row>
    <row r="17" spans="3:19" ht="15" x14ac:dyDescent="0.25">
      <c r="C17" s="139"/>
      <c r="D17" s="140"/>
      <c r="E17" s="39" t="s">
        <v>23</v>
      </c>
      <c r="F17" s="42">
        <f>IF($C$3="National Currency",IF('B.Non-Life_DATA'!E16=0,0,'B.Non-Life_DATA'!E16),IF($C$3="Current Exchange rate",IF('B.Non-Life_DATA'!E16=0,0,'B.Non-Life_DATA'!E16/ECO!O18),IF($C$3="Constant Exchange rate",IF('B.Non-Life_DATA'!E16=0,0,'B.Non-Life_DATA'!E16/ECO!O53))))</f>
        <v>22037.146860539997</v>
      </c>
      <c r="G17" s="42">
        <f>IF($C$3="National Currency",IF('B.Non-Life_DATA'!F16=0,0,'B.Non-Life_DATA'!F16),IF($C$3="Current Exchange rate",IF('B.Non-Life_DATA'!F16=0,0,'B.Non-Life_DATA'!F16/ECO!P18),IF($C$3="Constant Exchange rate",IF('B.Non-Life_DATA'!F16=0,0,'B.Non-Life_DATA'!F16/ECO!P53))))</f>
        <v>23927.772028979998</v>
      </c>
      <c r="H17" s="42">
        <f>IF($C$3="National Currency",IF('B.Non-Life_DATA'!G16=0,0,'B.Non-Life_DATA'!G16),IF($C$3="Current Exchange rate",IF('B.Non-Life_DATA'!G16=0,0,'B.Non-Life_DATA'!G16/ECO!Q18),IF($C$3="Constant Exchange rate",IF('B.Non-Life_DATA'!G16=0,0,'B.Non-Life_DATA'!G16/ECO!Q53))))</f>
        <v>25904.014974490001</v>
      </c>
      <c r="I17" s="42">
        <f>IF($C$3="National Currency",IF('B.Non-Life_DATA'!H16=0,0,'B.Non-Life_DATA'!H16),IF($C$3="Current Exchange rate",IF('B.Non-Life_DATA'!H16=0,0,'B.Non-Life_DATA'!H16/ECO!R18),IF($C$3="Constant Exchange rate",IF('B.Non-Life_DATA'!H16=0,0,'B.Non-Life_DATA'!H16/ECO!R53))))</f>
        <v>26786.163330410003</v>
      </c>
      <c r="J17" s="42">
        <f>IF($C$3="National Currency",IF('B.Non-Life_DATA'!I16=0,0,'B.Non-Life_DATA'!I16),IF($C$3="Current Exchange rate",IF('B.Non-Life_DATA'!I16=0,0,'B.Non-Life_DATA'!I16/ECO!S18),IF($C$3="Constant Exchange rate",IF('B.Non-Life_DATA'!I16=0,0,'B.Non-Life_DATA'!I16/ECO!S53))))</f>
        <v>27964.642892740005</v>
      </c>
      <c r="K17" s="42">
        <f>IF($C$3="National Currency",IF('B.Non-Life_DATA'!J16=0,0,'B.Non-Life_DATA'!J16),IF($C$3="Current Exchange rate",IF('B.Non-Life_DATA'!J16=0,0,'B.Non-Life_DATA'!J16/ECO!T18),IF($C$3="Constant Exchange rate",IF('B.Non-Life_DATA'!J16=0,0,'B.Non-Life_DATA'!J16/ECO!T53))))</f>
        <v>27839.073338172228</v>
      </c>
      <c r="L17" s="42">
        <f>IF($C$3="National Currency",IF('B.Non-Life_DATA'!K16=0,0,'B.Non-Life_DATA'!K16),IF($C$3="Current Exchange rate",IF('B.Non-Life_DATA'!K16=0,0,'B.Non-Life_DATA'!K16/ECO!U18),IF($C$3="Constant Exchange rate",IF('B.Non-Life_DATA'!K16=0,0,'B.Non-Life_DATA'!K16/ECO!U53))))</f>
        <v>26318.27089646809</v>
      </c>
      <c r="M17" s="42">
        <f>IF($C$3="National Currency",IF('B.Non-Life_DATA'!L16=0,0,'B.Non-Life_DATA'!L16),IF($C$3="Current Exchange rate",IF('B.Non-Life_DATA'!L16=0,0,'B.Non-Life_DATA'!L16/ECO!V18),IF($C$3="Constant Exchange rate",IF('B.Non-Life_DATA'!L16=0,0,'B.Non-Life_DATA'!L16/ECO!V53))))</f>
        <v>28202.982701374105</v>
      </c>
      <c r="N17" s="42">
        <f>IF($C$3="National Currency",IF('B.Non-Life_DATA'!M16=0,0,'B.Non-Life_DATA'!M16),IF($C$3="Current Exchange rate",IF('B.Non-Life_DATA'!M16=0,0,'B.Non-Life_DATA'!M16/ECO!W18),IF($C$3="Constant Exchange rate",IF('B.Non-Life_DATA'!M16=0,0,'B.Non-Life_DATA'!M16/ECO!W53))))</f>
        <v>28330.75999962374</v>
      </c>
      <c r="O17" s="42">
        <f>IF($C$3="National Currency",IF('B.Non-Life_DATA'!N16=0,0,'B.Non-Life_DATA'!N16),IF($C$3="Current Exchange rate",IF('B.Non-Life_DATA'!N16=0,0,'B.Non-Life_DATA'!N16/ECO!X18),IF($C$3="Constant Exchange rate",IF('B.Non-Life_DATA'!N16=0,0,'B.Non-Life_DATA'!N16/ECO!X53))))</f>
        <v>27478.528421282608</v>
      </c>
      <c r="P17" s="108">
        <f>IF($C$3="National Currency",IF('B.Non-Life_DATA'!O16=0,0,'B.Non-Life_DATA'!O16),IF($C$3="Current Exchange rate",IF('B.Non-Life_DATA'!O16=0,0,'B.Non-Life_DATA'!O16/ECO!Y18),IF($C$3="Constant Exchange rate",IF('B.Non-Life_DATA'!O16=0,0,'B.Non-Life_DATA'!O16/ECO!Y53))))</f>
        <v>27533.252487673035</v>
      </c>
      <c r="Q17" s="41">
        <f t="shared" si="1"/>
        <v>9.7286591293880703E-2</v>
      </c>
      <c r="R17" s="41">
        <f t="shared" si="2"/>
        <v>-3.0081493696337502E-2</v>
      </c>
      <c r="S17" s="41">
        <f t="shared" si="3"/>
        <v>0.24691860498901619</v>
      </c>
    </row>
    <row r="18" spans="3:19" ht="15" x14ac:dyDescent="0.25">
      <c r="C18" s="139"/>
      <c r="D18" s="140"/>
      <c r="E18" s="39" t="s">
        <v>22</v>
      </c>
      <c r="F18" s="42">
        <f>IF($C$3="National Currency",IF('B.Non-Life_DATA'!E17=0,0,'B.Non-Life_DATA'!E17),IF($C$3="Current Exchange rate",IF('B.Non-Life_DATA'!E17=0,0,'B.Non-Life_DATA'!E17/ECO!O19),IF($C$3="Constant Exchange rate",IF('B.Non-Life_DATA'!E17=0,0,'B.Non-Life_DATA'!E17/ECO!O54))))</f>
        <v>2541</v>
      </c>
      <c r="G18" s="42">
        <f>IF($C$3="National Currency",IF('B.Non-Life_DATA'!F17=0,0,'B.Non-Life_DATA'!F17),IF($C$3="Current Exchange rate",IF('B.Non-Life_DATA'!F17=0,0,'B.Non-Life_DATA'!F17/ECO!P19),IF($C$3="Constant Exchange rate",IF('B.Non-Life_DATA'!F17=0,0,'B.Non-Life_DATA'!F17/ECO!P54))))</f>
        <v>2781</v>
      </c>
      <c r="H18" s="42">
        <f>IF($C$3="National Currency",IF('B.Non-Life_DATA'!G17=0,0,'B.Non-Life_DATA'!G17),IF($C$3="Current Exchange rate",IF('B.Non-Life_DATA'!G17=0,0,'B.Non-Life_DATA'!G17/ECO!Q19),IF($C$3="Constant Exchange rate",IF('B.Non-Life_DATA'!G17=0,0,'B.Non-Life_DATA'!G17/ECO!Q54))))</f>
        <v>2890</v>
      </c>
      <c r="I18" s="42">
        <f>IF($C$3="National Currency",IF('B.Non-Life_DATA'!H17=0,0,'B.Non-Life_DATA'!H17),IF($C$3="Current Exchange rate",IF('B.Non-Life_DATA'!H17=0,0,'B.Non-Life_DATA'!H17/ECO!R19),IF($C$3="Constant Exchange rate",IF('B.Non-Life_DATA'!H17=0,0,'B.Non-Life_DATA'!H17/ECO!R54))))</f>
        <v>2875</v>
      </c>
      <c r="J18" s="42">
        <f>IF($C$3="National Currency",IF('B.Non-Life_DATA'!I17=0,0,'B.Non-Life_DATA'!I17),IF($C$3="Current Exchange rate",IF('B.Non-Life_DATA'!I17=0,0,'B.Non-Life_DATA'!I17/ECO!S19),IF($C$3="Constant Exchange rate",IF('B.Non-Life_DATA'!I17=0,0,'B.Non-Life_DATA'!I17/ECO!S54))))</f>
        <v>2980</v>
      </c>
      <c r="K18" s="42">
        <f>IF($C$3="National Currency",IF('B.Non-Life_DATA'!J17=0,0,'B.Non-Life_DATA'!J17),IF($C$3="Current Exchange rate",IF('B.Non-Life_DATA'!J17=0,0,'B.Non-Life_DATA'!J17/ECO!T19),IF($C$3="Constant Exchange rate",IF('B.Non-Life_DATA'!J17=0,0,'B.Non-Life_DATA'!J17/ECO!T54))))</f>
        <v>3044</v>
      </c>
      <c r="L18" s="42">
        <f>IF($C$3="National Currency",IF('B.Non-Life_DATA'!K17=0,0,'B.Non-Life_DATA'!K17),IF($C$3="Current Exchange rate",IF('B.Non-Life_DATA'!K17=0,0,'B.Non-Life_DATA'!K17/ECO!U19),IF($C$3="Constant Exchange rate",IF('B.Non-Life_DATA'!K17=0,0,'B.Non-Life_DATA'!K17/ECO!U54))))</f>
        <v>3125</v>
      </c>
      <c r="M18" s="42">
        <f>IF($C$3="National Currency",IF('B.Non-Life_DATA'!L17=0,0,'B.Non-Life_DATA'!L17),IF($C$3="Current Exchange rate",IF('B.Non-Life_DATA'!L17=0,0,'B.Non-Life_DATA'!L17/ECO!V19),IF($C$3="Constant Exchange rate",IF('B.Non-Life_DATA'!L17=0,0,'B.Non-Life_DATA'!L17/ECO!V54))))</f>
        <v>3270</v>
      </c>
      <c r="N18" s="42">
        <f>IF($C$3="National Currency",IF('B.Non-Life_DATA'!M17=0,0,'B.Non-Life_DATA'!M17),IF($C$3="Current Exchange rate",IF('B.Non-Life_DATA'!M17=0,0,'B.Non-Life_DATA'!M17/ECO!W19),IF($C$3="Constant Exchange rate",IF('B.Non-Life_DATA'!M17=0,0,'B.Non-Life_DATA'!M17/ECO!W54))))</f>
        <v>3480</v>
      </c>
      <c r="O18" s="42">
        <f>IF($C$3="National Currency",IF('B.Non-Life_DATA'!N17=0,0,'B.Non-Life_DATA'!N17),IF($C$3="Current Exchange rate",IF('B.Non-Life_DATA'!N17=0,0,'B.Non-Life_DATA'!N17/ECO!X19),IF($C$3="Constant Exchange rate",IF('B.Non-Life_DATA'!N17=0,0,'B.Non-Life_DATA'!N17/ECO!X54))))</f>
        <v>3952</v>
      </c>
      <c r="P18" s="108">
        <f>IF($C$3="National Currency",IF('B.Non-Life_DATA'!O17=0,0,'B.Non-Life_DATA'!O17),IF($C$3="Current Exchange rate",IF('B.Non-Life_DATA'!O17=0,0,'B.Non-Life_DATA'!O17/ECO!Y19),IF($C$3="Constant Exchange rate",IF('B.Non-Life_DATA'!O17=0,0,'B.Non-Life_DATA'!O17/ECO!Y54))))</f>
        <v>4244</v>
      </c>
      <c r="Q18" s="41">
        <f t="shared" si="1"/>
        <v>1.3991892247607865E-2</v>
      </c>
      <c r="R18" s="41">
        <f t="shared" si="2"/>
        <v>0.13563218390804588</v>
      </c>
      <c r="S18" s="41">
        <f t="shared" si="3"/>
        <v>0.555293191656828</v>
      </c>
    </row>
    <row r="19" spans="3:19" ht="15" x14ac:dyDescent="0.25">
      <c r="C19" s="139"/>
      <c r="D19" s="140"/>
      <c r="E19" s="39" t="s">
        <v>21</v>
      </c>
      <c r="F19" s="42">
        <f>IF($C$3="National Currency",IF('B.Non-Life_DATA'!E18=0,0,'B.Non-Life_DATA'!E18),IF($C$3="Current Exchange rate",IF('B.Non-Life_DATA'!E18=0,0,'B.Non-Life_DATA'!E18/ECO!O20),IF($C$3="Constant Exchange rate",IF('B.Non-Life_DATA'!E18=0,0,'B.Non-Life_DATA'!E18/ECO!O55))))</f>
        <v>51101</v>
      </c>
      <c r="G19" s="42">
        <f>IF($C$3="National Currency",IF('B.Non-Life_DATA'!F18=0,0,'B.Non-Life_DATA'!F18),IF($C$3="Current Exchange rate",IF('B.Non-Life_DATA'!F18=0,0,'B.Non-Life_DATA'!F18/ECO!P20),IF($C$3="Constant Exchange rate",IF('B.Non-Life_DATA'!F18=0,0,'B.Non-Life_DATA'!F18/ECO!P55))))</f>
        <v>52467</v>
      </c>
      <c r="H19" s="42">
        <f>IF($C$3="National Currency",IF('B.Non-Life_DATA'!G18=0,0,'B.Non-Life_DATA'!G18),IF($C$3="Current Exchange rate",IF('B.Non-Life_DATA'!G18=0,0,'B.Non-Life_DATA'!G18/ECO!Q20),IF($C$3="Constant Exchange rate",IF('B.Non-Life_DATA'!G18=0,0,'B.Non-Life_DATA'!G18/ECO!Q55))))</f>
        <v>54874</v>
      </c>
      <c r="I19" s="42">
        <f>IF($C$3="National Currency",IF('B.Non-Life_DATA'!H18=0,0,'B.Non-Life_DATA'!H18),IF($C$3="Current Exchange rate",IF('B.Non-Life_DATA'!H18=0,0,'B.Non-Life_DATA'!H18/ECO!R20),IF($C$3="Constant Exchange rate",IF('B.Non-Life_DATA'!H18=0,0,'B.Non-Life_DATA'!H18/ECO!R55))))</f>
        <v>56662</v>
      </c>
      <c r="J19" s="42">
        <f>IF($C$3="National Currency",IF('B.Non-Life_DATA'!I18=0,0,'B.Non-Life_DATA'!I18),IF($C$3="Current Exchange rate",IF('B.Non-Life_DATA'!I18=0,0,'B.Non-Life_DATA'!I18/ECO!S20),IF($C$3="Constant Exchange rate",IF('B.Non-Life_DATA'!I18=0,0,'B.Non-Life_DATA'!I18/ECO!S55))))</f>
        <v>58155</v>
      </c>
      <c r="K19" s="42">
        <f>IF($C$3="National Currency",IF('B.Non-Life_DATA'!J18=0,0,'B.Non-Life_DATA'!J18),IF($C$3="Current Exchange rate",IF('B.Non-Life_DATA'!J18=0,0,'B.Non-Life_DATA'!J18/ECO!T20),IF($C$3="Constant Exchange rate",IF('B.Non-Life_DATA'!J18=0,0,'B.Non-Life_DATA'!J18/ECO!T55))))</f>
        <v>61011</v>
      </c>
      <c r="L19" s="42">
        <f>IF($C$3="National Currency",IF('B.Non-Life_DATA'!K18=0,0,'B.Non-Life_DATA'!K18),IF($C$3="Current Exchange rate",IF('B.Non-Life_DATA'!K18=0,0,'B.Non-Life_DATA'!K18/ECO!U20),IF($C$3="Constant Exchange rate",IF('B.Non-Life_DATA'!K18=0,0,'B.Non-Life_DATA'!K18/ECO!U55))))</f>
        <v>63495</v>
      </c>
      <c r="M19" s="42">
        <f>IF($C$3="National Currency",IF('B.Non-Life_DATA'!L18=0,0,'B.Non-Life_DATA'!L18),IF($C$3="Current Exchange rate",IF('B.Non-Life_DATA'!L18=0,0,'B.Non-Life_DATA'!L18/ECO!V20),IF($C$3="Constant Exchange rate",IF('B.Non-Life_DATA'!L18=0,0,'B.Non-Life_DATA'!L18/ECO!V55))))</f>
        <v>65374</v>
      </c>
      <c r="N19" s="42">
        <f>IF($C$3="National Currency",IF('B.Non-Life_DATA'!M18=0,0,'B.Non-Life_DATA'!M18),IF($C$3="Current Exchange rate",IF('B.Non-Life_DATA'!M18=0,0,'B.Non-Life_DATA'!M18/ECO!W20),IF($C$3="Constant Exchange rate",IF('B.Non-Life_DATA'!M18=0,0,'B.Non-Life_DATA'!M18/ECO!W55))))</f>
        <v>66176</v>
      </c>
      <c r="O19" s="42">
        <f>IF($C$3="National Currency",IF('B.Non-Life_DATA'!N18=0,0,'B.Non-Life_DATA'!N18),IF($C$3="Current Exchange rate",IF('B.Non-Life_DATA'!N18=0,0,'B.Non-Life_DATA'!N18/ECO!X20),IF($C$3="Constant Exchange rate",IF('B.Non-Life_DATA'!N18=0,0,'B.Non-Life_DATA'!N18/ECO!X55))))</f>
        <v>68524</v>
      </c>
      <c r="P19" s="108">
        <f>IF($C$3="National Currency",IF('B.Non-Life_DATA'!O18=0,0,'B.Non-Life_DATA'!O18),IF($C$3="Current Exchange rate",IF('B.Non-Life_DATA'!O18=0,0,'B.Non-Life_DATA'!O18/ECO!Y20),IF($C$3="Constant Exchange rate",IF('B.Non-Life_DATA'!O18=0,0,'B.Non-Life_DATA'!O18/ECO!Y55))))</f>
        <v>0</v>
      </c>
      <c r="Q19" s="41">
        <f t="shared" si="1"/>
        <v>0.24260638268600238</v>
      </c>
      <c r="R19" s="41">
        <f t="shared" si="2"/>
        <v>3.5481141199226407E-2</v>
      </c>
      <c r="S19" s="41">
        <f t="shared" si="3"/>
        <v>0.34095223185456258</v>
      </c>
    </row>
    <row r="20" spans="3:19" ht="15" x14ac:dyDescent="0.25">
      <c r="C20" s="139"/>
      <c r="D20" s="140"/>
      <c r="E20" s="39" t="s">
        <v>20</v>
      </c>
      <c r="F20" s="42">
        <f>IF($C$3="National Currency",IF('B.Non-Life_DATA'!E19=0,0,'B.Non-Life_DATA'!E19),IF($C$3="Current Exchange rate",IF('B.Non-Life_DATA'!E19=0,0,'B.Non-Life_DATA'!E19/ECO!O21),IF($C$3="Constant Exchange rate",IF('B.Non-Life_DATA'!E19=0,0,'B.Non-Life_DATA'!E19/ECO!O56))))</f>
        <v>1453</v>
      </c>
      <c r="G20" s="42">
        <f>IF($C$3="National Currency",IF('B.Non-Life_DATA'!F19=0,0,'B.Non-Life_DATA'!F19),IF($C$3="Current Exchange rate",IF('B.Non-Life_DATA'!F19=0,0,'B.Non-Life_DATA'!F19/ECO!P21),IF($C$3="Constant Exchange rate",IF('B.Non-Life_DATA'!F19=0,0,'B.Non-Life_DATA'!F19/ECO!P56))))</f>
        <v>1537</v>
      </c>
      <c r="H20" s="42">
        <f>IF($C$3="National Currency",IF('B.Non-Life_DATA'!G19=0,0,'B.Non-Life_DATA'!G19),IF($C$3="Current Exchange rate",IF('B.Non-Life_DATA'!G19=0,0,'B.Non-Life_DATA'!G19/ECO!Q21),IF($C$3="Constant Exchange rate",IF('B.Non-Life_DATA'!G19=0,0,'B.Non-Life_DATA'!G19/ECO!Q56))))</f>
        <v>1565</v>
      </c>
      <c r="I20" s="42">
        <f>IF($C$3="National Currency",IF('B.Non-Life_DATA'!H19=0,0,'B.Non-Life_DATA'!H19),IF($C$3="Current Exchange rate",IF('B.Non-Life_DATA'!H19=0,0,'B.Non-Life_DATA'!H19/ECO!R21),IF($C$3="Constant Exchange rate",IF('B.Non-Life_DATA'!H19=0,0,'B.Non-Life_DATA'!H19/ECO!R56))))</f>
        <v>1698</v>
      </c>
      <c r="J20" s="42">
        <f>IF($C$3="National Currency",IF('B.Non-Life_DATA'!I19=0,0,'B.Non-Life_DATA'!I19),IF($C$3="Current Exchange rate",IF('B.Non-Life_DATA'!I19=0,0,'B.Non-Life_DATA'!I19/ECO!S21),IF($C$3="Constant Exchange rate",IF('B.Non-Life_DATA'!I19=0,0,'B.Non-Life_DATA'!I19/ECO!S56))))</f>
        <v>1794</v>
      </c>
      <c r="K20" s="42">
        <f>IF($C$3="National Currency",IF('B.Non-Life_DATA'!J19=0,0,'B.Non-Life_DATA'!J19),IF($C$3="Current Exchange rate",IF('B.Non-Life_DATA'!J19=0,0,'B.Non-Life_DATA'!J19/ECO!T21),IF($C$3="Constant Exchange rate",IF('B.Non-Life_DATA'!J19=0,0,'B.Non-Life_DATA'!J19/ECO!T56))))</f>
        <v>1803</v>
      </c>
      <c r="L20" s="42">
        <f>IF($C$3="National Currency",IF('B.Non-Life_DATA'!K19=0,0,'B.Non-Life_DATA'!K19),IF($C$3="Current Exchange rate",IF('B.Non-Life_DATA'!K19=0,0,'B.Non-Life_DATA'!K19/ECO!U21),IF($C$3="Constant Exchange rate",IF('B.Non-Life_DATA'!K19=0,0,'B.Non-Life_DATA'!K19/ECO!U56))))</f>
        <v>1991</v>
      </c>
      <c r="M20" s="42">
        <f>IF($C$3="National Currency",IF('B.Non-Life_DATA'!L19=0,0,'B.Non-Life_DATA'!L19),IF($C$3="Current Exchange rate",IF('B.Non-Life_DATA'!L19=0,0,'B.Non-Life_DATA'!L19/ECO!V21),IF($C$3="Constant Exchange rate",IF('B.Non-Life_DATA'!L19=0,0,'B.Non-Life_DATA'!L19/ECO!V56))))</f>
        <v>1890</v>
      </c>
      <c r="N20" s="42">
        <f>IF($C$3="National Currency",IF('B.Non-Life_DATA'!M19=0,0,'B.Non-Life_DATA'!M19),IF($C$3="Current Exchange rate",IF('B.Non-Life_DATA'!M19=0,0,'B.Non-Life_DATA'!M19/ECO!W21),IF($C$3="Constant Exchange rate",IF('B.Non-Life_DATA'!M19=0,0,'B.Non-Life_DATA'!M19/ECO!W56))))</f>
        <v>2009</v>
      </c>
      <c r="O20" s="42">
        <f>IF($C$3="National Currency",IF('B.Non-Life_DATA'!N19=0,0,'B.Non-Life_DATA'!N19),IF($C$3="Current Exchange rate",IF('B.Non-Life_DATA'!N19=0,0,'B.Non-Life_DATA'!N19/ECO!X21),IF($C$3="Constant Exchange rate",IF('B.Non-Life_DATA'!N19=0,0,'B.Non-Life_DATA'!N19/ECO!X56))))</f>
        <v>1447</v>
      </c>
      <c r="P20" s="108">
        <f>IF($C$3="National Currency",IF('B.Non-Life_DATA'!O19=0,0,'B.Non-Life_DATA'!O19),IF($C$3="Current Exchange rate",IF('B.Non-Life_DATA'!O19=0,0,'B.Non-Life_DATA'!O19/ECO!Y21),IF($C$3="Constant Exchange rate",IF('B.Non-Life_DATA'!O19=0,0,'B.Non-Life_DATA'!O19/ECO!Y56))))</f>
        <v>0</v>
      </c>
      <c r="Q20" s="41">
        <f t="shared" si="1"/>
        <v>5.1230435430892158E-3</v>
      </c>
      <c r="R20" s="41">
        <f t="shared" si="2"/>
        <v>-0.27974116475858635</v>
      </c>
      <c r="S20" s="41">
        <f t="shared" si="3"/>
        <v>-4.1293874741913372E-3</v>
      </c>
    </row>
    <row r="21" spans="3:19" ht="15" x14ac:dyDescent="0.25">
      <c r="C21" s="139"/>
      <c r="D21" s="140"/>
      <c r="E21" s="39" t="s">
        <v>19</v>
      </c>
      <c r="F21" s="42">
        <f>IF($C$3="National Currency",IF('B.Non-Life_DATA'!E20=0,0,'B.Non-Life_DATA'!E20),IF($C$3="Current Exchange rate",IF('B.Non-Life_DATA'!E20=0,0,'B.Non-Life_DATA'!E20/ECO!O22),IF($C$3="Constant Exchange rate",IF('B.Non-Life_DATA'!E20=0,0,'B.Non-Life_DATA'!E20/ECO!O57))))</f>
        <v>577.36197440585011</v>
      </c>
      <c r="G21" s="88">
        <f>IF($C$3="National Currency",IF('B.Non-Life_DATA'!F20=0,0,'B.Non-Life_DATA'!F20),IF($C$3="Current Exchange rate",IF('B.Non-Life_DATA'!F20=0,0,'B.Non-Life_DATA'!F20/ECO!P22),IF($C$3="Constant Exchange rate",IF('B.Non-Life_DATA'!F20=0,0,'B.Non-Life_DATA'!F20/ECO!P57))))</f>
        <v>626.0200443980151</v>
      </c>
      <c r="H21" s="42">
        <f>IF($C$3="National Currency",IF('B.Non-Life_DATA'!G20=0,0,'B.Non-Life_DATA'!G20),IF($C$3="Current Exchange rate",IF('B.Non-Life_DATA'!G20=0,0,'B.Non-Life_DATA'!G20/ECO!Q22),IF($C$3="Constant Exchange rate",IF('B.Non-Life_DATA'!G20=0,0,'B.Non-Life_DATA'!G20/ECO!Q57))))</f>
        <v>674.67811439018021</v>
      </c>
      <c r="I21" s="42">
        <f>IF($C$3="National Currency",IF('B.Non-Life_DATA'!H20=0,0,'B.Non-Life_DATA'!H20),IF($C$3="Current Exchange rate",IF('B.Non-Life_DATA'!H20=0,0,'B.Non-Life_DATA'!H20/ECO!R22),IF($C$3="Constant Exchange rate",IF('B.Non-Life_DATA'!H20=0,0,'B.Non-Life_DATA'!H20/ECO!R57))))</f>
        <v>729.98393836510832</v>
      </c>
      <c r="J21" s="42">
        <f>IF($C$3="National Currency",IF('B.Non-Life_DATA'!I20=0,0,'B.Non-Life_DATA'!I20),IF($C$3="Current Exchange rate",IF('B.Non-Life_DATA'!I20=0,0,'B.Non-Life_DATA'!I20/ECO!S22),IF($C$3="Constant Exchange rate",IF('B.Non-Life_DATA'!I20=0,0,'B.Non-Life_DATA'!I20/ECO!S57))))</f>
        <v>0</v>
      </c>
      <c r="K21" s="42">
        <f>IF($C$3="National Currency",IF('B.Non-Life_DATA'!J20=0,0,'B.Non-Life_DATA'!J20),IF($C$3="Current Exchange rate",IF('B.Non-Life_DATA'!J20=0,0,'B.Non-Life_DATA'!J20/ECO!T22),IF($C$3="Constant Exchange rate",IF('B.Non-Life_DATA'!J20=0,0,'B.Non-Life_DATA'!J20/ECO!T57))))</f>
        <v>0</v>
      </c>
      <c r="L21" s="42">
        <f>IF($C$3="National Currency",IF('B.Non-Life_DATA'!K20=0,0,'B.Non-Life_DATA'!K20),IF($C$3="Current Exchange rate",IF('B.Non-Life_DATA'!K20=0,0,'B.Non-Life_DATA'!K20/ECO!U22),IF($C$3="Constant Exchange rate",IF('B.Non-Life_DATA'!K20=0,0,'B.Non-Life_DATA'!K20/ECO!U57))))</f>
        <v>0</v>
      </c>
      <c r="M21" s="42">
        <f>IF($C$3="National Currency",IF('B.Non-Life_DATA'!L20=0,0,'B.Non-Life_DATA'!L20),IF($C$3="Current Exchange rate",IF('B.Non-Life_DATA'!L20=0,0,'B.Non-Life_DATA'!L20/ECO!V22),IF($C$3="Constant Exchange rate",IF('B.Non-Life_DATA'!L20=0,0,'B.Non-Life_DATA'!L20/ECO!V57))))</f>
        <v>0</v>
      </c>
      <c r="N21" s="42">
        <f>IF($C$3="National Currency",IF('B.Non-Life_DATA'!M20=0,0,'B.Non-Life_DATA'!M20),IF($C$3="Current Exchange rate",IF('B.Non-Life_DATA'!M20=0,0,'B.Non-Life_DATA'!M20/ECO!W22),IF($C$3="Constant Exchange rate",IF('B.Non-Life_DATA'!M20=0,0,'B.Non-Life_DATA'!M20/ECO!W57))))</f>
        <v>0</v>
      </c>
      <c r="O21" s="42">
        <f>IF($C$3="National Currency",IF('B.Non-Life_DATA'!N20=0,0,'B.Non-Life_DATA'!N20),IF($C$3="Current Exchange rate",IF('B.Non-Life_DATA'!N20=0,0,'B.Non-Life_DATA'!N20/ECO!X22),IF($C$3="Constant Exchange rate",IF('B.Non-Life_DATA'!N20=0,0,'B.Non-Life_DATA'!N20/ECO!X57))))</f>
        <v>0</v>
      </c>
      <c r="P21" s="108">
        <f>IF($C$3="National Currency",IF('B.Non-Life_DATA'!O20=0,0,'B.Non-Life_DATA'!O20),IF($C$3="Current Exchange rate",IF('B.Non-Life_DATA'!O20=0,0,'B.Non-Life_DATA'!O20/ECO!Y22),IF($C$3="Constant Exchange rate",IF('B.Non-Life_DATA'!O20=0,0,'B.Non-Life_DATA'!O20/ECO!Y57))))</f>
        <v>0</v>
      </c>
      <c r="Q21" s="41">
        <f t="shared" si="1"/>
        <v>0</v>
      </c>
      <c r="R21" s="41" t="str">
        <f t="shared" si="2"/>
        <v>-</v>
      </c>
      <c r="S21" s="41" t="str">
        <f t="shared" si="3"/>
        <v>-</v>
      </c>
    </row>
    <row r="22" spans="3:19" ht="15" x14ac:dyDescent="0.25">
      <c r="C22" s="139"/>
      <c r="D22" s="140"/>
      <c r="E22" s="39" t="s">
        <v>18</v>
      </c>
      <c r="F22" s="42">
        <f>IF($C$3="National Currency",IF('B.Non-Life_DATA'!E21=0,0,'B.Non-Life_DATA'!E21),IF($C$3="Current Exchange rate",IF('B.Non-Life_DATA'!E21=0,0,'B.Non-Life_DATA'!E21/ECO!O23),IF($C$3="Constant Exchange rate",IF('B.Non-Life_DATA'!E21=0,0,'B.Non-Life_DATA'!E21/ECO!O58))))</f>
        <v>819.47455156240096</v>
      </c>
      <c r="G22" s="42">
        <f>IF($C$3="National Currency",IF('B.Non-Life_DATA'!F21=0,0,'B.Non-Life_DATA'!F21),IF($C$3="Current Exchange rate",IF('B.Non-Life_DATA'!F21=0,0,'B.Non-Life_DATA'!F21/ECO!P23),IF($C$3="Constant Exchange rate",IF('B.Non-Life_DATA'!F21=0,0,'B.Non-Life_DATA'!F21/ECO!P58))))</f>
        <v>931.36210939975911</v>
      </c>
      <c r="H22" s="42">
        <f>IF($C$3="National Currency",IF('B.Non-Life_DATA'!G21=0,0,'B.Non-Life_DATA'!G21),IF($C$3="Current Exchange rate",IF('B.Non-Life_DATA'!G21=0,0,'B.Non-Life_DATA'!G21/ECO!Q23),IF($C$3="Constant Exchange rate",IF('B.Non-Life_DATA'!G21=0,0,'B.Non-Life_DATA'!G21/ECO!Q58))))</f>
        <v>1020.4411485073207</v>
      </c>
      <c r="I22" s="42">
        <f>IF($C$3="National Currency",IF('B.Non-Life_DATA'!H21=0,0,'B.Non-Life_DATA'!H21),IF($C$3="Current Exchange rate",IF('B.Non-Life_DATA'!H21=0,0,'B.Non-Life_DATA'!H21/ECO!R23),IF($C$3="Constant Exchange rate",IF('B.Non-Life_DATA'!H21=0,0,'B.Non-Life_DATA'!H21/ECO!R58))))</f>
        <v>1049.1918615706406</v>
      </c>
      <c r="J22" s="42">
        <f>IF($C$3="National Currency",IF('B.Non-Life_DATA'!I21=0,0,'B.Non-Life_DATA'!I21),IF($C$3="Current Exchange rate",IF('B.Non-Life_DATA'!I21=0,0,'B.Non-Life_DATA'!I21/ECO!S23),IF($C$3="Constant Exchange rate",IF('B.Non-Life_DATA'!I21=0,0,'B.Non-Life_DATA'!I21/ECO!S58))))</f>
        <v>1080.2370539392787</v>
      </c>
      <c r="K22" s="42">
        <f>IF($C$3="National Currency",IF('B.Non-Life_DATA'!J21=0,0,'B.Non-Life_DATA'!J21),IF($C$3="Current Exchange rate",IF('B.Non-Life_DATA'!J21=0,0,'B.Non-Life_DATA'!J21/ECO!T23),IF($C$3="Constant Exchange rate",IF('B.Non-Life_DATA'!J21=0,0,'B.Non-Life_DATA'!J21/ECO!T58))))</f>
        <v>994.89129745832531</v>
      </c>
      <c r="L22" s="42">
        <f>IF($C$3="National Currency",IF('B.Non-Life_DATA'!K21=0,0,'B.Non-Life_DATA'!K21),IF($C$3="Current Exchange rate",IF('B.Non-Life_DATA'!K21=0,0,'B.Non-Life_DATA'!K21/ECO!U23),IF($C$3="Constant Exchange rate",IF('B.Non-Life_DATA'!K21=0,0,'B.Non-Life_DATA'!K21/ECO!U58))))</f>
        <v>923.18564999683076</v>
      </c>
      <c r="M22" s="42">
        <f>IF($C$3="National Currency",IF('B.Non-Life_DATA'!L21=0,0,'B.Non-Life_DATA'!L21),IF($C$3="Current Exchange rate",IF('B.Non-Life_DATA'!L21=0,0,'B.Non-Life_DATA'!L21/ECO!V23),IF($C$3="Constant Exchange rate",IF('B.Non-Life_DATA'!L21=0,0,'B.Non-Life_DATA'!L21/ECO!V58))))</f>
        <v>862.13475312163268</v>
      </c>
      <c r="N22" s="42">
        <f>IF($C$3="National Currency",IF('B.Non-Life_DATA'!M21=0,0,'B.Non-Life_DATA'!M21),IF($C$3="Current Exchange rate",IF('B.Non-Life_DATA'!M21=0,0,'B.Non-Life_DATA'!M21/ECO!W23),IF($C$3="Constant Exchange rate",IF('B.Non-Life_DATA'!M21=0,0,'B.Non-Life_DATA'!M21/ECO!W58))))</f>
        <v>834.48057298599224</v>
      </c>
      <c r="O22" s="42">
        <f>IF($C$3="National Currency",IF('B.Non-Life_DATA'!N21=0,0,'B.Non-Life_DATA'!N21),IF($C$3="Current Exchange rate",IF('B.Non-Life_DATA'!N21=0,0,'B.Non-Life_DATA'!N21/ECO!X23),IF($C$3="Constant Exchange rate",IF('B.Non-Life_DATA'!N21=0,0,'B.Non-Life_DATA'!N21/ECO!X58))))</f>
        <v>869.46187488115606</v>
      </c>
      <c r="P22" s="108">
        <f>IF($C$3="National Currency",IF('B.Non-Life_DATA'!O21=0,0,'B.Non-Life_DATA'!O21),IF($C$3="Current Exchange rate",IF('B.Non-Life_DATA'!O21=0,0,'B.Non-Life_DATA'!O21/ECO!Y23),IF($C$3="Constant Exchange rate",IF('B.Non-Life_DATA'!O21=0,0,'B.Non-Life_DATA'!O21/ECO!Y58))))</f>
        <v>0</v>
      </c>
      <c r="Q22" s="41">
        <f t="shared" si="1"/>
        <v>3.0782937415840708E-3</v>
      </c>
      <c r="R22" s="41">
        <f t="shared" si="2"/>
        <v>4.1919851734824043E-2</v>
      </c>
      <c r="S22" s="41">
        <f t="shared" si="3"/>
        <v>6.0999238137962708E-2</v>
      </c>
    </row>
    <row r="23" spans="3:19" ht="15" x14ac:dyDescent="0.25">
      <c r="C23" s="139"/>
      <c r="D23" s="140"/>
      <c r="E23" s="39" t="s">
        <v>17</v>
      </c>
      <c r="F23" s="42">
        <f>IF($C$3="National Currency",IF('B.Non-Life_DATA'!E22=0,0,'B.Non-Life_DATA'!E22),IF($C$3="Current Exchange rate",IF('B.Non-Life_DATA'!E22=0,0,'B.Non-Life_DATA'!E22/ECO!O24),IF($C$3="Constant Exchange rate",IF('B.Non-Life_DATA'!E22=0,0,'B.Non-Life_DATA'!E22/ECO!O59))))</f>
        <v>0</v>
      </c>
      <c r="G23" s="42">
        <f>IF($C$3="National Currency",IF('B.Non-Life_DATA'!F22=0,0,'B.Non-Life_DATA'!F22),IF($C$3="Current Exchange rate",IF('B.Non-Life_DATA'!F22=0,0,'B.Non-Life_DATA'!F22/ECO!P24),IF($C$3="Constant Exchange rate",IF('B.Non-Life_DATA'!F22=0,0,'B.Non-Life_DATA'!F22/ECO!P59))))</f>
        <v>0</v>
      </c>
      <c r="H23" s="42">
        <f>IF($C$3="National Currency",IF('B.Non-Life_DATA'!G22=0,0,'B.Non-Life_DATA'!G22),IF($C$3="Current Exchange rate",IF('B.Non-Life_DATA'!G22=0,0,'B.Non-Life_DATA'!G22/ECO!Q24),IF($C$3="Constant Exchange rate",IF('B.Non-Life_DATA'!G22=0,0,'B.Non-Life_DATA'!G22/ECO!Q59))))</f>
        <v>0</v>
      </c>
      <c r="I23" s="42">
        <f>IF($C$3="National Currency",IF('B.Non-Life_DATA'!H22=0,0,'B.Non-Life_DATA'!H22),IF($C$3="Current Exchange rate",IF('B.Non-Life_DATA'!H22=0,0,'B.Non-Life_DATA'!H22/ECO!R24),IF($C$3="Constant Exchange rate",IF('B.Non-Life_DATA'!H22=0,0,'B.Non-Life_DATA'!H22/ECO!R59))))</f>
        <v>0</v>
      </c>
      <c r="J23" s="42">
        <f>IF($C$3="National Currency",IF('B.Non-Life_DATA'!I22=0,0,'B.Non-Life_DATA'!I22),IF($C$3="Current Exchange rate",IF('B.Non-Life_DATA'!I22=0,0,'B.Non-Life_DATA'!I22/ECO!S24),IF($C$3="Constant Exchange rate",IF('B.Non-Life_DATA'!I22=0,0,'B.Non-Life_DATA'!I22/ECO!S59))))</f>
        <v>0</v>
      </c>
      <c r="K23" s="42">
        <f>IF($C$3="National Currency",IF('B.Non-Life_DATA'!J22=0,0,'B.Non-Life_DATA'!J22),IF($C$3="Current Exchange rate",IF('B.Non-Life_DATA'!J22=0,0,'B.Non-Life_DATA'!J22/ECO!T24),IF($C$3="Constant Exchange rate",IF('B.Non-Life_DATA'!J22=0,0,'B.Non-Life_DATA'!J22/ECO!T59))))</f>
        <v>0</v>
      </c>
      <c r="L23" s="42">
        <f>IF($C$3="National Currency",IF('B.Non-Life_DATA'!K22=0,0,'B.Non-Life_DATA'!K22),IF($C$3="Current Exchange rate",IF('B.Non-Life_DATA'!K22=0,0,'B.Non-Life_DATA'!K22/ECO!U24),IF($C$3="Constant Exchange rate",IF('B.Non-Life_DATA'!K22=0,0,'B.Non-Life_DATA'!K22/ECO!U59))))</f>
        <v>0</v>
      </c>
      <c r="M23" s="42">
        <f>IF($C$3="National Currency",IF('B.Non-Life_DATA'!L22=0,0,'B.Non-Life_DATA'!L22),IF($C$3="Current Exchange rate",IF('B.Non-Life_DATA'!L22=0,0,'B.Non-Life_DATA'!L22/ECO!V24),IF($C$3="Constant Exchange rate",IF('B.Non-Life_DATA'!L22=0,0,'B.Non-Life_DATA'!L22/ECO!V59))))</f>
        <v>0</v>
      </c>
      <c r="N23" s="42">
        <f>IF($C$3="National Currency",IF('B.Non-Life_DATA'!M22=0,0,'B.Non-Life_DATA'!M22),IF($C$3="Current Exchange rate",IF('B.Non-Life_DATA'!M22=0,0,'B.Non-Life_DATA'!M22/ECO!W24),IF($C$3="Constant Exchange rate",IF('B.Non-Life_DATA'!M22=0,0,'B.Non-Life_DATA'!M22/ECO!W59))))</f>
        <v>0</v>
      </c>
      <c r="O23" s="42">
        <f>IF($C$3="National Currency",IF('B.Non-Life_DATA'!N22=0,0,'B.Non-Life_DATA'!N22),IF($C$3="Current Exchange rate",IF('B.Non-Life_DATA'!N22=0,0,'B.Non-Life_DATA'!N22/ECO!X24),IF($C$3="Constant Exchange rate",IF('B.Non-Life_DATA'!N22=0,0,'B.Non-Life_DATA'!N22/ECO!X59))))</f>
        <v>0</v>
      </c>
      <c r="P23" s="108">
        <f>IF($C$3="National Currency",IF('B.Non-Life_DATA'!O22=0,0,'B.Non-Life_DATA'!O22),IF($C$3="Current Exchange rate",IF('B.Non-Life_DATA'!O22=0,0,'B.Non-Life_DATA'!O22/ECO!Y24),IF($C$3="Constant Exchange rate",IF('B.Non-Life_DATA'!O22=0,0,'B.Non-Life_DATA'!O22/ECO!Y59))))</f>
        <v>0</v>
      </c>
      <c r="Q23" s="41">
        <f t="shared" si="1"/>
        <v>0</v>
      </c>
      <c r="R23" s="41" t="str">
        <f t="shared" si="2"/>
        <v>-</v>
      </c>
      <c r="S23" s="41" t="str">
        <f t="shared" si="3"/>
        <v>-</v>
      </c>
    </row>
    <row r="24" spans="3:19" ht="15" x14ac:dyDescent="0.25">
      <c r="C24" s="139"/>
      <c r="D24" s="140"/>
      <c r="E24" s="39" t="s">
        <v>16</v>
      </c>
      <c r="F24" s="42">
        <f>IF($C$3="National Currency",IF('B.Non-Life_DATA'!E23=0,0,'B.Non-Life_DATA'!E23),IF($C$3="Current Exchange rate",IF('B.Non-Life_DATA'!E23=0,0,'B.Non-Life_DATA'!E23/ECO!O25),IF($C$3="Constant Exchange rate",IF('B.Non-Life_DATA'!E23=0,0,'B.Non-Life_DATA'!E23/ECO!O60))))</f>
        <v>0</v>
      </c>
      <c r="G24" s="42">
        <f>IF($C$3="National Currency",IF('B.Non-Life_DATA'!F23=0,0,'B.Non-Life_DATA'!F23),IF($C$3="Current Exchange rate",IF('B.Non-Life_DATA'!F23=0,0,'B.Non-Life_DATA'!F23/ECO!P25),IF($C$3="Constant Exchange rate",IF('B.Non-Life_DATA'!F23=0,0,'B.Non-Life_DATA'!F23/ECO!P60))))</f>
        <v>0</v>
      </c>
      <c r="H24" s="42">
        <f>IF($C$3="National Currency",IF('B.Non-Life_DATA'!G23=0,0,'B.Non-Life_DATA'!G23),IF($C$3="Current Exchange rate",IF('B.Non-Life_DATA'!G23=0,0,'B.Non-Life_DATA'!G23/ECO!Q25),IF($C$3="Constant Exchange rate",IF('B.Non-Life_DATA'!G23=0,0,'B.Non-Life_DATA'!G23/ECO!Q60))))</f>
        <v>0</v>
      </c>
      <c r="I24" s="42">
        <f>IF($C$3="National Currency",IF('B.Non-Life_DATA'!H23=0,0,'B.Non-Life_DATA'!H23),IF($C$3="Current Exchange rate",IF('B.Non-Life_DATA'!H23=0,0,'B.Non-Life_DATA'!H23/ECO!R25),IF($C$3="Constant Exchange rate",IF('B.Non-Life_DATA'!H23=0,0,'B.Non-Life_DATA'!H23/ECO!R60))))</f>
        <v>194.03556593977154</v>
      </c>
      <c r="J24" s="42">
        <f>IF($C$3="National Currency",IF('B.Non-Life_DATA'!I23=0,0,'B.Non-Life_DATA'!I23),IF($C$3="Current Exchange rate",IF('B.Non-Life_DATA'!I23=0,0,'B.Non-Life_DATA'!I23/ECO!S25),IF($C$3="Constant Exchange rate",IF('B.Non-Life_DATA'!I23=0,0,'B.Non-Life_DATA'!I23/ECO!S60))))</f>
        <v>224.70145379023882</v>
      </c>
      <c r="K24" s="42">
        <f>IF($C$3="National Currency",IF('B.Non-Life_DATA'!J23=0,0,'B.Non-Life_DATA'!J23),IF($C$3="Current Exchange rate",IF('B.Non-Life_DATA'!J23=0,0,'B.Non-Life_DATA'!J23/ECO!T25),IF($C$3="Constant Exchange rate",IF('B.Non-Life_DATA'!J23=0,0,'B.Non-Life_DATA'!J23/ECO!T60))))</f>
        <v>248.85124610591899</v>
      </c>
      <c r="L24" s="42">
        <f>IF($C$3="National Currency",IF('B.Non-Life_DATA'!K23=0,0,'B.Non-Life_DATA'!K23),IF($C$3="Current Exchange rate",IF('B.Non-Life_DATA'!K23=0,0,'B.Non-Life_DATA'!K23/ECO!U25),IF($C$3="Constant Exchange rate",IF('B.Non-Life_DATA'!K23=0,0,'B.Non-Life_DATA'!K23/ECO!U60))))</f>
        <v>257.92445482866043</v>
      </c>
      <c r="M24" s="42">
        <f>IF($C$3="National Currency",IF('B.Non-Life_DATA'!L23=0,0,'B.Non-Life_DATA'!L23),IF($C$3="Current Exchange rate",IF('B.Non-Life_DATA'!L23=0,0,'B.Non-Life_DATA'!L23/ECO!V25),IF($C$3="Constant Exchange rate",IF('B.Non-Life_DATA'!L23=0,0,'B.Non-Life_DATA'!L23/ECO!V60))))</f>
        <v>269.47689511941849</v>
      </c>
      <c r="N24" s="42">
        <f>IF($C$3="National Currency",IF('B.Non-Life_DATA'!M23=0,0,'B.Non-Life_DATA'!M23),IF($C$3="Current Exchange rate",IF('B.Non-Life_DATA'!M23=0,0,'B.Non-Life_DATA'!M23/ECO!W25),IF($C$3="Constant Exchange rate",IF('B.Non-Life_DATA'!M23=0,0,'B.Non-Life_DATA'!M23/ECO!W60))))</f>
        <v>285.40368639667702</v>
      </c>
      <c r="O24" s="88">
        <f>IF($C$3="National Currency",IF('B.Non-Life_DATA'!N23=0,0,'B.Non-Life_DATA'!N23),IF($C$3="Current Exchange rate",IF('B.Non-Life_DATA'!N23=0,0,'B.Non-Life_DATA'!N23/ECO!X25),IF($C$3="Constant Exchange rate",IF('B.Non-Life_DATA'!N23=0,0,'B.Non-Life_DATA'!N23/ECO!X60))))</f>
        <v>285.40368639667702</v>
      </c>
      <c r="P24" s="108">
        <f>IF($C$3="National Currency",IF('B.Non-Life_DATA'!O23=0,0,'B.Non-Life_DATA'!O23),IF($C$3="Current Exchange rate",IF('B.Non-Life_DATA'!O23=0,0,'B.Non-Life_DATA'!O23/ECO!Y25),IF($C$3="Constant Exchange rate",IF('B.Non-Life_DATA'!O23=0,0,'B.Non-Life_DATA'!O23/ECO!Y60))))</f>
        <v>0</v>
      </c>
      <c r="Q24" s="41">
        <f t="shared" si="1"/>
        <v>1.0104599258938187E-3</v>
      </c>
      <c r="R24" s="41">
        <f t="shared" si="2"/>
        <v>0</v>
      </c>
      <c r="S24" s="41" t="str">
        <f t="shared" si="3"/>
        <v>-</v>
      </c>
    </row>
    <row r="25" spans="3:19" ht="15" x14ac:dyDescent="0.25">
      <c r="C25" s="139"/>
      <c r="D25" s="140"/>
      <c r="E25" s="39" t="s">
        <v>15</v>
      </c>
      <c r="F25" s="42">
        <f>IF($C$3="National Currency",IF('B.Non-Life_DATA'!E24=0,0,'B.Non-Life_DATA'!E24),IF($C$3="Current Exchange rate",IF('B.Non-Life_DATA'!E24=0,0,'B.Non-Life_DATA'!E24/ECO!O26),IF($C$3="Constant Exchange rate",IF('B.Non-Life_DATA'!E24=0,0,'B.Non-Life_DATA'!E24/ECO!O61))))</f>
        <v>34208</v>
      </c>
      <c r="G25" s="42">
        <f>IF($C$3="National Currency",IF('B.Non-Life_DATA'!F24=0,0,'B.Non-Life_DATA'!F24),IF($C$3="Current Exchange rate",IF('B.Non-Life_DATA'!F24=0,0,'B.Non-Life_DATA'!F24/ECO!P26),IF($C$3="Constant Exchange rate",IF('B.Non-Life_DATA'!F24=0,0,'B.Non-Life_DATA'!F24/ECO!P61))))</f>
        <v>34663</v>
      </c>
      <c r="H25" s="42">
        <f>IF($C$3="National Currency",IF('B.Non-Life_DATA'!G24=0,0,'B.Non-Life_DATA'!G24),IF($C$3="Current Exchange rate",IF('B.Non-Life_DATA'!G24=0,0,'B.Non-Life_DATA'!G24/ECO!Q26),IF($C$3="Constant Exchange rate",IF('B.Non-Life_DATA'!G24=0,0,'B.Non-Life_DATA'!G24/ECO!Q61))))</f>
        <v>35458</v>
      </c>
      <c r="I25" s="42">
        <f>IF($C$3="National Currency",IF('B.Non-Life_DATA'!H24=0,0,'B.Non-Life_DATA'!H24),IF($C$3="Current Exchange rate",IF('B.Non-Life_DATA'!H24=0,0,'B.Non-Life_DATA'!H24/ECO!R26),IF($C$3="Constant Exchange rate",IF('B.Non-Life_DATA'!H24=0,0,'B.Non-Life_DATA'!H24/ECO!R61))))</f>
        <v>35211</v>
      </c>
      <c r="J25" s="42">
        <f>IF($C$3="National Currency",IF('B.Non-Life_DATA'!I24=0,0,'B.Non-Life_DATA'!I24),IF($C$3="Current Exchange rate",IF('B.Non-Life_DATA'!I24=0,0,'B.Non-Life_DATA'!I24/ECO!S26),IF($C$3="Constant Exchange rate",IF('B.Non-Life_DATA'!I24=0,0,'B.Non-Life_DATA'!I24/ECO!S61))))</f>
        <v>34328</v>
      </c>
      <c r="K25" s="42">
        <f>IF($C$3="National Currency",IF('B.Non-Life_DATA'!J24=0,0,'B.Non-Life_DATA'!J24),IF($C$3="Current Exchange rate",IF('B.Non-Life_DATA'!J24=0,0,'B.Non-Life_DATA'!J24/ECO!T26),IF($C$3="Constant Exchange rate",IF('B.Non-Life_DATA'!J24=0,0,'B.Non-Life_DATA'!J24/ECO!T61))))</f>
        <v>33791</v>
      </c>
      <c r="L25" s="42">
        <f>IF($C$3="National Currency",IF('B.Non-Life_DATA'!K24=0,0,'B.Non-Life_DATA'!K24),IF($C$3="Current Exchange rate",IF('B.Non-Life_DATA'!K24=0,0,'B.Non-Life_DATA'!K24/ECO!U26),IF($C$3="Constant Exchange rate",IF('B.Non-Life_DATA'!K24=0,0,'B.Non-Life_DATA'!K24/ECO!U61))))</f>
        <v>32954</v>
      </c>
      <c r="M25" s="42">
        <f>IF($C$3="National Currency",IF('B.Non-Life_DATA'!L24=0,0,'B.Non-Life_DATA'!L24),IF($C$3="Current Exchange rate",IF('B.Non-Life_DATA'!L24=0,0,'B.Non-Life_DATA'!L24/ECO!V26),IF($C$3="Constant Exchange rate",IF('B.Non-Life_DATA'!L24=0,0,'B.Non-Life_DATA'!L24/ECO!V61))))</f>
        <v>34052</v>
      </c>
      <c r="N25" s="42">
        <f>IF($C$3="National Currency",IF('B.Non-Life_DATA'!M24=0,0,'B.Non-Life_DATA'!M24),IF($C$3="Current Exchange rate",IF('B.Non-Life_DATA'!M24=0,0,'B.Non-Life_DATA'!M24/ECO!W26),IF($C$3="Constant Exchange rate",IF('B.Non-Life_DATA'!M24=0,0,'B.Non-Life_DATA'!M24/ECO!W61))))</f>
        <v>32763</v>
      </c>
      <c r="O25" s="42">
        <f>IF($C$3="National Currency",IF('B.Non-Life_DATA'!N24=0,0,'B.Non-Life_DATA'!N24),IF($C$3="Current Exchange rate",IF('B.Non-Life_DATA'!N24=0,0,'B.Non-Life_DATA'!N24/ECO!X26),IF($C$3="Constant Exchange rate",IF('B.Non-Life_DATA'!N24=0,0,'B.Non-Life_DATA'!N24/ECO!X61))))</f>
        <v>31618</v>
      </c>
      <c r="P25" s="108">
        <f>IF($C$3="National Currency",IF('B.Non-Life_DATA'!O24=0,0,'B.Non-Life_DATA'!O24),IF($C$3="Current Exchange rate",IF('B.Non-Life_DATA'!O24=0,0,'B.Non-Life_DATA'!O24/ECO!Y26),IF($C$3="Constant Exchange rate",IF('B.Non-Life_DATA'!O24=0,0,'B.Non-Life_DATA'!O24/ECO!Y61))))</f>
        <v>31071</v>
      </c>
      <c r="Q25" s="41">
        <f t="shared" si="1"/>
        <v>0.11194221889799227</v>
      </c>
      <c r="R25" s="41">
        <f t="shared" si="2"/>
        <v>-3.4947959588560229E-2</v>
      </c>
      <c r="S25" s="41">
        <f t="shared" si="3"/>
        <v>-7.5713283442469637E-2</v>
      </c>
    </row>
    <row r="26" spans="3:19" ht="15" x14ac:dyDescent="0.25">
      <c r="C26" s="139"/>
      <c r="D26" s="140"/>
      <c r="E26" s="39" t="s">
        <v>14</v>
      </c>
      <c r="F26" s="42">
        <f>IF($C$3="National Currency",IF('B.Non-Life_DATA'!E25=0,0,'B.Non-Life_DATA'!E25),IF($C$3="Current Exchange rate",IF('B.Non-Life_DATA'!E25=0,0,'B.Non-Life_DATA'!E25/ECO!O27),IF($C$3="Constant Exchange rate",IF('B.Non-Life_DATA'!E25=0,0,'B.Non-Life_DATA'!E25/ECO!O62))))</f>
        <v>0</v>
      </c>
      <c r="G26" s="42">
        <f>IF($C$3="National Currency",IF('B.Non-Life_DATA'!F25=0,0,'B.Non-Life_DATA'!F25),IF($C$3="Current Exchange rate",IF('B.Non-Life_DATA'!F25=0,0,'B.Non-Life_DATA'!F25/ECO!P27),IF($C$3="Constant Exchange rate",IF('B.Non-Life_DATA'!F25=0,0,'B.Non-Life_DATA'!F25/ECO!P62))))</f>
        <v>0</v>
      </c>
      <c r="H26" s="42">
        <f>IF($C$3="National Currency",IF('B.Non-Life_DATA'!G25=0,0,'B.Non-Life_DATA'!G25),IF($C$3="Current Exchange rate",IF('B.Non-Life_DATA'!G25=0,0,'B.Non-Life_DATA'!G25/ECO!Q27),IF($C$3="Constant Exchange rate",IF('B.Non-Life_DATA'!G25=0,0,'B.Non-Life_DATA'!G25/ECO!Q62))))</f>
        <v>0</v>
      </c>
      <c r="I26" s="42">
        <f>IF($C$3="National Currency",IF('B.Non-Life_DATA'!H25=0,0,'B.Non-Life_DATA'!H25),IF($C$3="Current Exchange rate",IF('B.Non-Life_DATA'!H25=0,0,'B.Non-Life_DATA'!H25/ECO!R27),IF($C$3="Constant Exchange rate",IF('B.Non-Life_DATA'!H25=0,0,'B.Non-Life_DATA'!H25/ECO!R62))))</f>
        <v>0</v>
      </c>
      <c r="J26" s="42">
        <f>IF($C$3="National Currency",IF('B.Non-Life_DATA'!I25=0,0,'B.Non-Life_DATA'!I25),IF($C$3="Current Exchange rate",IF('B.Non-Life_DATA'!I25=0,0,'B.Non-Life_DATA'!I25/ECO!S27),IF($C$3="Constant Exchange rate",IF('B.Non-Life_DATA'!I25=0,0,'B.Non-Life_DATA'!I25/ECO!S62))))</f>
        <v>0</v>
      </c>
      <c r="K26" s="42">
        <f>IF($C$3="National Currency",IF('B.Non-Life_DATA'!J25=0,0,'B.Non-Life_DATA'!J25),IF($C$3="Current Exchange rate",IF('B.Non-Life_DATA'!J25=0,0,'B.Non-Life_DATA'!J25/ECO!T27),IF($C$3="Constant Exchange rate",IF('B.Non-Life_DATA'!J25=0,0,'B.Non-Life_DATA'!J25/ECO!T62))))</f>
        <v>0</v>
      </c>
      <c r="L26" s="42">
        <f>IF($C$3="National Currency",IF('B.Non-Life_DATA'!K25=0,0,'B.Non-Life_DATA'!K25),IF($C$3="Current Exchange rate",IF('B.Non-Life_DATA'!K25=0,0,'B.Non-Life_DATA'!K25/ECO!U27),IF($C$3="Constant Exchange rate",IF('B.Non-Life_DATA'!K25=0,0,'B.Non-Life_DATA'!K25/ECO!U62))))</f>
        <v>0</v>
      </c>
      <c r="M26" s="42">
        <f>IF($C$3="National Currency",IF('B.Non-Life_DATA'!L25=0,0,'B.Non-Life_DATA'!L25),IF($C$3="Current Exchange rate",IF('B.Non-Life_DATA'!L25=0,0,'B.Non-Life_DATA'!L25/ECO!V27),IF($C$3="Constant Exchange rate",IF('B.Non-Life_DATA'!L25=0,0,'B.Non-Life_DATA'!L25/ECO!V62))))</f>
        <v>0</v>
      </c>
      <c r="N26" s="42">
        <f>IF($C$3="National Currency",IF('B.Non-Life_DATA'!M25=0,0,'B.Non-Life_DATA'!M25),IF($C$3="Current Exchange rate",IF('B.Non-Life_DATA'!M25=0,0,'B.Non-Life_DATA'!M25/ECO!W27),IF($C$3="Constant Exchange rate",IF('B.Non-Life_DATA'!M25=0,0,'B.Non-Life_DATA'!M25/ECO!W62))))</f>
        <v>0</v>
      </c>
      <c r="O26" s="42">
        <f>IF($C$3="National Currency",IF('B.Non-Life_DATA'!N25=0,0,'B.Non-Life_DATA'!N25),IF($C$3="Current Exchange rate",IF('B.Non-Life_DATA'!N25=0,0,'B.Non-Life_DATA'!N25/ECO!X27),IF($C$3="Constant Exchange rate",IF('B.Non-Life_DATA'!N25=0,0,'B.Non-Life_DATA'!N25/ECO!X62))))</f>
        <v>0</v>
      </c>
      <c r="P26" s="108">
        <f>IF($C$3="National Currency",IF('B.Non-Life_DATA'!O25=0,0,'B.Non-Life_DATA'!O25),IF($C$3="Current Exchange rate",IF('B.Non-Life_DATA'!O25=0,0,'B.Non-Life_DATA'!O25/ECO!Y27),IF($C$3="Constant Exchange rate",IF('B.Non-Life_DATA'!O25=0,0,'B.Non-Life_DATA'!O25/ECO!Y62))))</f>
        <v>0</v>
      </c>
      <c r="Q26" s="41">
        <f t="shared" si="1"/>
        <v>0</v>
      </c>
      <c r="R26" s="41" t="str">
        <f t="shared" si="2"/>
        <v>-</v>
      </c>
      <c r="S26" s="41" t="str">
        <f t="shared" si="3"/>
        <v>-</v>
      </c>
    </row>
    <row r="27" spans="3:19" ht="15" x14ac:dyDescent="0.25">
      <c r="C27" s="139"/>
      <c r="D27" s="140"/>
      <c r="E27" s="39" t="s">
        <v>13</v>
      </c>
      <c r="F27" s="42">
        <f>IF($C$3="National Currency",IF('B.Non-Life_DATA'!E26=0,0,'B.Non-Life_DATA'!E26),IF($C$3="Current Exchange rate",IF('B.Non-Life_DATA'!E26=0,0,'B.Non-Life_DATA'!E26/ECO!O28),IF($C$3="Constant Exchange rate",IF('B.Non-Life_DATA'!E26=0,0,'B.Non-Life_DATA'!E26/ECO!O63))))</f>
        <v>838</v>
      </c>
      <c r="G27" s="42">
        <f>IF($C$3="National Currency",IF('B.Non-Life_DATA'!F26=0,0,'B.Non-Life_DATA'!F26),IF($C$3="Current Exchange rate",IF('B.Non-Life_DATA'!F26=0,0,'B.Non-Life_DATA'!F26/ECO!P28),IF($C$3="Constant Exchange rate",IF('B.Non-Life_DATA'!F26=0,0,'B.Non-Life_DATA'!F26/ECO!P63))))</f>
        <v>1021</v>
      </c>
      <c r="H27" s="42">
        <f>IF($C$3="National Currency",IF('B.Non-Life_DATA'!G26=0,0,'B.Non-Life_DATA'!G26),IF($C$3="Current Exchange rate",IF('B.Non-Life_DATA'!G26=0,0,'B.Non-Life_DATA'!G26/ECO!Q28),IF($C$3="Constant Exchange rate",IF('B.Non-Life_DATA'!G26=0,0,'B.Non-Life_DATA'!G26/ECO!Q63))))</f>
        <v>1214</v>
      </c>
      <c r="I27" s="42">
        <f>IF($C$3="National Currency",IF('B.Non-Life_DATA'!H26=0,0,'B.Non-Life_DATA'!H26),IF($C$3="Current Exchange rate",IF('B.Non-Life_DATA'!H26=0,0,'B.Non-Life_DATA'!H26/ECO!R28),IF($C$3="Constant Exchange rate",IF('B.Non-Life_DATA'!H26=0,0,'B.Non-Life_DATA'!H26/ECO!R63))))</f>
        <v>1125</v>
      </c>
      <c r="J27" s="42">
        <f>IF($C$3="National Currency",IF('B.Non-Life_DATA'!I26=0,0,'B.Non-Life_DATA'!I26),IF($C$3="Current Exchange rate",IF('B.Non-Life_DATA'!I26=0,0,'B.Non-Life_DATA'!I26/ECO!S28),IF($C$3="Constant Exchange rate",IF('B.Non-Life_DATA'!I26=0,0,'B.Non-Life_DATA'!I26/ECO!S63))))</f>
        <v>1518</v>
      </c>
      <c r="K27" s="42">
        <f>IF($C$3="National Currency",IF('B.Non-Life_DATA'!J26=0,0,'B.Non-Life_DATA'!J26),IF($C$3="Current Exchange rate",IF('B.Non-Life_DATA'!J26=0,0,'B.Non-Life_DATA'!J26/ECO!T28),IF($C$3="Constant Exchange rate",IF('B.Non-Life_DATA'!J26=0,0,'B.Non-Life_DATA'!J26/ECO!T63))))</f>
        <v>332</v>
      </c>
      <c r="L27" s="42">
        <f>IF($C$3="National Currency",IF('B.Non-Life_DATA'!K26=0,0,'B.Non-Life_DATA'!K26),IF($C$3="Current Exchange rate",IF('B.Non-Life_DATA'!K26=0,0,'B.Non-Life_DATA'!K26/ECO!U28),IF($C$3="Constant Exchange rate",IF('B.Non-Life_DATA'!K26=0,0,'B.Non-Life_DATA'!K26/ECO!U63))))</f>
        <v>1369</v>
      </c>
      <c r="M27" s="42">
        <f>IF($C$3="National Currency",IF('B.Non-Life_DATA'!L26=0,0,'B.Non-Life_DATA'!L26),IF($C$3="Current Exchange rate",IF('B.Non-Life_DATA'!L26=0,0,'B.Non-Life_DATA'!L26/ECO!V28),IF($C$3="Constant Exchange rate",IF('B.Non-Life_DATA'!L26=0,0,'B.Non-Life_DATA'!L26/ECO!V63))))</f>
        <v>1364</v>
      </c>
      <c r="N27" s="42">
        <f>IF($C$3="National Currency",IF('B.Non-Life_DATA'!M26=0,0,'B.Non-Life_DATA'!M26),IF($C$3="Current Exchange rate",IF('B.Non-Life_DATA'!M26=0,0,'B.Non-Life_DATA'!M26/ECO!W28),IF($C$3="Constant Exchange rate",IF('B.Non-Life_DATA'!M26=0,0,'B.Non-Life_DATA'!M26/ECO!W63))))</f>
        <v>1512</v>
      </c>
      <c r="O27" s="88">
        <f>IF($C$3="National Currency",IF('B.Non-Life_DATA'!N26=0,0,'B.Non-Life_DATA'!N26),IF($C$3="Current Exchange rate",IF('B.Non-Life_DATA'!N26=0,0,'B.Non-Life_DATA'!N26/ECO!X28),IF($C$3="Constant Exchange rate",IF('B.Non-Life_DATA'!N26=0,0,'B.Non-Life_DATA'!N26/ECO!X63))))</f>
        <v>1512</v>
      </c>
      <c r="P27" s="108">
        <f>IF($C$3="National Currency",IF('B.Non-Life_DATA'!O26=0,0,'B.Non-Life_DATA'!O26),IF($C$3="Current Exchange rate",IF('B.Non-Life_DATA'!O26=0,0,'B.Non-Life_DATA'!O26/ECO!Y28),IF($C$3="Constant Exchange rate",IF('B.Non-Life_DATA'!O26=0,0,'B.Non-Life_DATA'!O26/ECO!Y63))))</f>
        <v>0</v>
      </c>
      <c r="Q27" s="41">
        <f t="shared" si="1"/>
        <v>5.3531733497932926E-3</v>
      </c>
      <c r="R27" s="41">
        <f t="shared" si="2"/>
        <v>0</v>
      </c>
      <c r="S27" s="41">
        <f t="shared" si="3"/>
        <v>0.80429594272076366</v>
      </c>
    </row>
    <row r="28" spans="3:19" ht="15" x14ac:dyDescent="0.25">
      <c r="C28" s="139"/>
      <c r="D28" s="140"/>
      <c r="E28" s="39" t="s">
        <v>12</v>
      </c>
      <c r="F28" s="42">
        <f>IF($C$3="National Currency",IF('B.Non-Life_DATA'!E27=0,0,'B.Non-Life_DATA'!E27),IF($C$3="Current Exchange rate",IF('B.Non-Life_DATA'!E27=0,0,'B.Non-Life_DATA'!E27/ECO!O29),IF($C$3="Constant Exchange rate",IF('B.Non-Life_DATA'!E27=0,0,'B.Non-Life_DATA'!E27/ECO!O64))))</f>
        <v>123.91861126920888</v>
      </c>
      <c r="G28" s="42">
        <f>IF($C$3="National Currency",IF('B.Non-Life_DATA'!F27=0,0,'B.Non-Life_DATA'!F27),IF($C$3="Current Exchange rate",IF('B.Non-Life_DATA'!F27=0,0,'B.Non-Life_DATA'!F27/ECO!P29),IF($C$3="Constant Exchange rate",IF('B.Non-Life_DATA'!F27=0,0,'B.Non-Life_DATA'!F27/ECO!P64))))</f>
        <v>147.86568013659647</v>
      </c>
      <c r="H28" s="42">
        <f>IF($C$3="National Currency",IF('B.Non-Life_DATA'!G27=0,0,'B.Non-Life_DATA'!G27),IF($C$3="Current Exchange rate",IF('B.Non-Life_DATA'!G27=0,0,'B.Non-Life_DATA'!G27/ECO!Q29),IF($C$3="Constant Exchange rate",IF('B.Non-Life_DATA'!G27=0,0,'B.Non-Life_DATA'!G27/ECO!Q64))))</f>
        <v>188.14741035856574</v>
      </c>
      <c r="I28" s="42">
        <f>IF($C$3="National Currency",IF('B.Non-Life_DATA'!H27=0,0,'B.Non-Life_DATA'!H27),IF($C$3="Current Exchange rate",IF('B.Non-Life_DATA'!H27=0,0,'B.Non-Life_DATA'!H27/ECO!R29),IF($C$3="Constant Exchange rate",IF('B.Non-Life_DATA'!H27=0,0,'B.Non-Life_DATA'!H27/ECO!R64))))</f>
        <v>282.99658508821852</v>
      </c>
      <c r="J28" s="42">
        <f>IF($C$3="National Currency",IF('B.Non-Life_DATA'!I27=0,0,'B.Non-Life_DATA'!I27),IF($C$3="Current Exchange rate",IF('B.Non-Life_DATA'!I27=0,0,'B.Non-Life_DATA'!I27/ECO!S29),IF($C$3="Constant Exchange rate",IF('B.Non-Life_DATA'!I27=0,0,'B.Non-Life_DATA'!I27/ECO!S64))))</f>
        <v>363.118952760387</v>
      </c>
      <c r="K28" s="42">
        <f>IF($C$3="National Currency",IF('B.Non-Life_DATA'!J27=0,0,'B.Non-Life_DATA'!J27),IF($C$3="Current Exchange rate",IF('B.Non-Life_DATA'!J27=0,0,'B.Non-Life_DATA'!J27/ECO!T29),IF($C$3="Constant Exchange rate",IF('B.Non-Life_DATA'!J27=0,0,'B.Non-Life_DATA'!J27/ECO!T64))))</f>
        <v>299.64428002276611</v>
      </c>
      <c r="L28" s="42">
        <f>IF($C$3="National Currency",IF('B.Non-Life_DATA'!K27=0,0,'B.Non-Life_DATA'!K27),IF($C$3="Current Exchange rate",IF('B.Non-Life_DATA'!K27=0,0,'B.Non-Life_DATA'!K27/ECO!U29),IF($C$3="Constant Exchange rate",IF('B.Non-Life_DATA'!K27=0,0,'B.Non-Life_DATA'!K27/ECO!U64))))</f>
        <v>216.90381331815595</v>
      </c>
      <c r="M28" s="42">
        <f>IF($C$3="National Currency",IF('B.Non-Life_DATA'!L27=0,0,'B.Non-Life_DATA'!L27),IF($C$3="Current Exchange rate",IF('B.Non-Life_DATA'!L27=0,0,'B.Non-Life_DATA'!L27/ECO!V29),IF($C$3="Constant Exchange rate",IF('B.Non-Life_DATA'!L27=0,0,'B.Non-Life_DATA'!L27/ECO!V64))))</f>
        <v>242.2879908935686</v>
      </c>
      <c r="N28" s="42">
        <f>IF($C$3="National Currency",IF('B.Non-Life_DATA'!M27=0,0,'B.Non-Life_DATA'!M27),IF($C$3="Current Exchange rate",IF('B.Non-Life_DATA'!M27=0,0,'B.Non-Life_DATA'!M27/ECO!W29),IF($C$3="Constant Exchange rate",IF('B.Non-Life_DATA'!M27=0,0,'B.Non-Life_DATA'!M27/ECO!W64))))</f>
        <v>275.19920318725099</v>
      </c>
      <c r="O28" s="42">
        <f>IF($C$3="National Currency",IF('B.Non-Life_DATA'!N27=0,0,'B.Non-Life_DATA'!N27),IF($C$3="Current Exchange rate",IF('B.Non-Life_DATA'!N27=0,0,'B.Non-Life_DATA'!N27/ECO!X29),IF($C$3="Constant Exchange rate",IF('B.Non-Life_DATA'!N27=0,0,'B.Non-Life_DATA'!N27/ECO!X64))))</f>
        <v>281.14684120660218</v>
      </c>
      <c r="P28" s="108">
        <f>IF($C$3="National Currency",IF('B.Non-Life_DATA'!O27=0,0,'B.Non-Life_DATA'!O27),IF($C$3="Current Exchange rate",IF('B.Non-Life_DATA'!O27=0,0,'B.Non-Life_DATA'!O27/ECO!Y29),IF($C$3="Constant Exchange rate",IF('B.Non-Life_DATA'!O27=0,0,'B.Non-Life_DATA'!O27/ECO!Y64))))</f>
        <v>0</v>
      </c>
      <c r="Q28" s="41">
        <f t="shared" si="1"/>
        <v>9.9538874188210939E-4</v>
      </c>
      <c r="R28" s="41">
        <f t="shared" si="2"/>
        <v>2.1612119331989144E-2</v>
      </c>
      <c r="S28" s="41">
        <f t="shared" si="3"/>
        <v>1.2688023883339077</v>
      </c>
    </row>
    <row r="29" spans="3:19" ht="15" x14ac:dyDescent="0.25">
      <c r="C29" s="139"/>
      <c r="D29" s="140"/>
      <c r="E29" s="39" t="s">
        <v>11</v>
      </c>
      <c r="F29" s="42">
        <f>IF($C$3="National Currency",IF('B.Non-Life_DATA'!E28=0,0,'B.Non-Life_DATA'!E28),IF($C$3="Current Exchange rate",IF('B.Non-Life_DATA'!E28=0,0,'B.Non-Life_DATA'!E28/ECO!O30),IF($C$3="Constant Exchange rate",IF('B.Non-Life_DATA'!E28=0,0,'B.Non-Life_DATA'!E28/ECO!O65))))</f>
        <v>0</v>
      </c>
      <c r="G29" s="42">
        <f>IF($C$3="National Currency",IF('B.Non-Life_DATA'!F28=0,0,'B.Non-Life_DATA'!F28),IF($C$3="Current Exchange rate",IF('B.Non-Life_DATA'!F28=0,0,'B.Non-Life_DATA'!F28/ECO!P30),IF($C$3="Constant Exchange rate",IF('B.Non-Life_DATA'!F28=0,0,'B.Non-Life_DATA'!F28/ECO!P65))))</f>
        <v>0</v>
      </c>
      <c r="H29" s="42">
        <f>IF($C$3="National Currency",IF('B.Non-Life_DATA'!G28=0,0,'B.Non-Life_DATA'!G28),IF($C$3="Current Exchange rate",IF('B.Non-Life_DATA'!G28=0,0,'B.Non-Life_DATA'!G28/ECO!Q30),IF($C$3="Constant Exchange rate",IF('B.Non-Life_DATA'!G28=0,0,'B.Non-Life_DATA'!G28/ECO!Q65))))</f>
        <v>0</v>
      </c>
      <c r="I29" s="42">
        <f>IF($C$3="National Currency",IF('B.Non-Life_DATA'!H28=0,0,'B.Non-Life_DATA'!H28),IF($C$3="Current Exchange rate",IF('B.Non-Life_DATA'!H28=0,0,'B.Non-Life_DATA'!H28/ECO!R30),IF($C$3="Constant Exchange rate",IF('B.Non-Life_DATA'!H28=0,0,'B.Non-Life_DATA'!H28/ECO!R65))))</f>
        <v>0</v>
      </c>
      <c r="J29" s="42">
        <f>IF($C$3="National Currency",IF('B.Non-Life_DATA'!I28=0,0,'B.Non-Life_DATA'!I28),IF($C$3="Current Exchange rate",IF('B.Non-Life_DATA'!I28=0,0,'B.Non-Life_DATA'!I28/ECO!S30),IF($C$3="Constant Exchange rate",IF('B.Non-Life_DATA'!I28=0,0,'B.Non-Life_DATA'!I28/ECO!S65))))</f>
        <v>322</v>
      </c>
      <c r="K29" s="42">
        <f>IF($C$3="National Currency",IF('B.Non-Life_DATA'!J28=0,0,'B.Non-Life_DATA'!J28),IF($C$3="Current Exchange rate",IF('B.Non-Life_DATA'!J28=0,0,'B.Non-Life_DATA'!J28/ECO!T30),IF($C$3="Constant Exchange rate",IF('B.Non-Life_DATA'!J28=0,0,'B.Non-Life_DATA'!J28/ECO!T65))))</f>
        <v>390.4</v>
      </c>
      <c r="L29" s="42">
        <f>IF($C$3="National Currency",IF('B.Non-Life_DATA'!K28=0,0,'B.Non-Life_DATA'!K28),IF($C$3="Current Exchange rate",IF('B.Non-Life_DATA'!K28=0,0,'B.Non-Life_DATA'!K28/ECO!U30),IF($C$3="Constant Exchange rate",IF('B.Non-Life_DATA'!K28=0,0,'B.Non-Life_DATA'!K28/ECO!U65))))</f>
        <v>468.1</v>
      </c>
      <c r="M29" s="42">
        <f>IF($C$3="National Currency",IF('B.Non-Life_DATA'!L28=0,0,'B.Non-Life_DATA'!L28),IF($C$3="Current Exchange rate",IF('B.Non-Life_DATA'!L28=0,0,'B.Non-Life_DATA'!L28/ECO!V30),IF($C$3="Constant Exchange rate",IF('B.Non-Life_DATA'!L28=0,0,'B.Non-Life_DATA'!L28/ECO!V65))))</f>
        <v>493.9</v>
      </c>
      <c r="N29" s="42">
        <f>IF($C$3="National Currency",IF('B.Non-Life_DATA'!M28=0,0,'B.Non-Life_DATA'!M28),IF($C$3="Current Exchange rate",IF('B.Non-Life_DATA'!M28=0,0,'B.Non-Life_DATA'!M28/ECO!W30),IF($C$3="Constant Exchange rate",IF('B.Non-Life_DATA'!M28=0,0,'B.Non-Life_DATA'!M28/ECO!W65))))</f>
        <v>710.27238937000607</v>
      </c>
      <c r="O29" s="42">
        <f>IF($C$3="National Currency",IF('B.Non-Life_DATA'!N28=0,0,'B.Non-Life_DATA'!N28),IF($C$3="Current Exchange rate",IF('B.Non-Life_DATA'!N28=0,0,'B.Non-Life_DATA'!N28/ECO!X30),IF($C$3="Constant Exchange rate",IF('B.Non-Life_DATA'!N28=0,0,'B.Non-Life_DATA'!N28/ECO!X65))))</f>
        <v>73.795275000000004</v>
      </c>
      <c r="P29" s="108">
        <f>IF($C$3="National Currency",IF('B.Non-Life_DATA'!O28=0,0,'B.Non-Life_DATA'!O28),IF($C$3="Current Exchange rate",IF('B.Non-Life_DATA'!O28=0,0,'B.Non-Life_DATA'!O28/ECO!Y30),IF($C$3="Constant Exchange rate",IF('B.Non-Life_DATA'!O28=0,0,'B.Non-Life_DATA'!O28/ECO!Y65))))</f>
        <v>0</v>
      </c>
      <c r="Q29" s="41">
        <f t="shared" si="1"/>
        <v>2.6126911340652593E-4</v>
      </c>
      <c r="R29" s="41">
        <f t="shared" si="2"/>
        <v>-0.8961028527865843</v>
      </c>
      <c r="S29" s="41" t="str">
        <f t="shared" si="3"/>
        <v>-</v>
      </c>
    </row>
    <row r="30" spans="3:19" ht="15" x14ac:dyDescent="0.25">
      <c r="C30" s="139"/>
      <c r="D30" s="140"/>
      <c r="E30" s="39" t="s">
        <v>10</v>
      </c>
      <c r="F30" s="42">
        <f>IF($C$3="National Currency",IF('B.Non-Life_DATA'!E29=0,0,'B.Non-Life_DATA'!E29),IF($C$3="Current Exchange rate",IF('B.Non-Life_DATA'!E29=0,0,'B.Non-Life_DATA'!E29/ECO!O31),IF($C$3="Constant Exchange rate",IF('B.Non-Life_DATA'!E29=0,0,'B.Non-Life_DATA'!E29/ECO!O66))))</f>
        <v>20534</v>
      </c>
      <c r="G30" s="42">
        <f>IF($C$3="National Currency",IF('B.Non-Life_DATA'!F29=0,0,'B.Non-Life_DATA'!F29),IF($C$3="Current Exchange rate",IF('B.Non-Life_DATA'!F29=0,0,'B.Non-Life_DATA'!F29/ECO!P31),IF($C$3="Constant Exchange rate",IF('B.Non-Life_DATA'!F29=0,0,'B.Non-Life_DATA'!F29/ECO!P66))))</f>
        <v>20991</v>
      </c>
      <c r="H30" s="42">
        <f>IF($C$3="National Currency",IF('B.Non-Life_DATA'!G29=0,0,'B.Non-Life_DATA'!G29),IF($C$3="Current Exchange rate",IF('B.Non-Life_DATA'!G29=0,0,'B.Non-Life_DATA'!G29/ECO!Q31),IF($C$3="Constant Exchange rate",IF('B.Non-Life_DATA'!G29=0,0,'B.Non-Life_DATA'!G29/ECO!Q66))))</f>
        <v>42703</v>
      </c>
      <c r="I30" s="42">
        <f>IF($C$3="National Currency",IF('B.Non-Life_DATA'!H29=0,0,'B.Non-Life_DATA'!H29),IF($C$3="Current Exchange rate",IF('B.Non-Life_DATA'!H29=0,0,'B.Non-Life_DATA'!H29/ECO!R31),IF($C$3="Constant Exchange rate",IF('B.Non-Life_DATA'!H29=0,0,'B.Non-Life_DATA'!H29/ECO!R66))))</f>
        <v>43564</v>
      </c>
      <c r="J30" s="42">
        <f>IF($C$3="National Currency",IF('B.Non-Life_DATA'!I29=0,0,'B.Non-Life_DATA'!I29),IF($C$3="Current Exchange rate",IF('B.Non-Life_DATA'!I29=0,0,'B.Non-Life_DATA'!I29/ECO!S31),IF($C$3="Constant Exchange rate",IF('B.Non-Life_DATA'!I29=0,0,'B.Non-Life_DATA'!I29/ECO!S66))))</f>
        <v>47707</v>
      </c>
      <c r="K30" s="42">
        <f>IF($C$3="National Currency",IF('B.Non-Life_DATA'!J29=0,0,'B.Non-Life_DATA'!J29),IF($C$3="Current Exchange rate",IF('B.Non-Life_DATA'!J29=0,0,'B.Non-Life_DATA'!J29/ECO!T31),IF($C$3="Constant Exchange rate",IF('B.Non-Life_DATA'!J29=0,0,'B.Non-Life_DATA'!J29/ECO!T66))))</f>
        <v>49464</v>
      </c>
      <c r="L30" s="42">
        <f>IF($C$3="National Currency",IF('B.Non-Life_DATA'!K29=0,0,'B.Non-Life_DATA'!K29),IF($C$3="Current Exchange rate",IF('B.Non-Life_DATA'!K29=0,0,'B.Non-Life_DATA'!K29/ECO!U31),IF($C$3="Constant Exchange rate",IF('B.Non-Life_DATA'!K29=0,0,'B.Non-Life_DATA'!K29/ECO!U66))))</f>
        <v>51611</v>
      </c>
      <c r="M30" s="42">
        <f>IF($C$3="National Currency",IF('B.Non-Life_DATA'!L29=0,0,'B.Non-Life_DATA'!L29),IF($C$3="Current Exchange rate",IF('B.Non-Life_DATA'!L29=0,0,'B.Non-Life_DATA'!L29/ECO!V31),IF($C$3="Constant Exchange rate",IF('B.Non-Life_DATA'!L29=0,0,'B.Non-Life_DATA'!L29/ECO!V66))))</f>
        <v>51560</v>
      </c>
      <c r="N30" s="42">
        <f>IF($C$3="National Currency",IF('B.Non-Life_DATA'!M29=0,0,'B.Non-Life_DATA'!M29),IF($C$3="Current Exchange rate",IF('B.Non-Life_DATA'!M29=0,0,'B.Non-Life_DATA'!M29/ECO!W31),IF($C$3="Constant Exchange rate",IF('B.Non-Life_DATA'!M29=0,0,'B.Non-Life_DATA'!M29/ECO!W66))))</f>
        <v>52550</v>
      </c>
      <c r="O30" s="42">
        <f>IF($C$3="National Currency",IF('B.Non-Life_DATA'!N29=0,0,'B.Non-Life_DATA'!N29),IF($C$3="Current Exchange rate",IF('B.Non-Life_DATA'!N29=0,0,'B.Non-Life_DATA'!N29/ECO!X31),IF($C$3="Constant Exchange rate",IF('B.Non-Life_DATA'!N29=0,0,'B.Non-Life_DATA'!N29/ECO!X66))))</f>
        <v>53838</v>
      </c>
      <c r="P30" s="108">
        <f>IF($C$3="National Currency",IF('B.Non-Life_DATA'!O29=0,0,'B.Non-Life_DATA'!O29),IF($C$3="Current Exchange rate",IF('B.Non-Life_DATA'!O29=0,0,'B.Non-Life_DATA'!O29/ECO!Y31),IF($C$3="Constant Exchange rate",IF('B.Non-Life_DATA'!O29=0,0,'B.Non-Life_DATA'!O29/ECO!Y66))))</f>
        <v>53212</v>
      </c>
      <c r="Q30" s="41">
        <f t="shared" si="1"/>
        <v>0.19061120820513974</v>
      </c>
      <c r="R30" s="41">
        <f t="shared" si="2"/>
        <v>2.4509990485252153E-2</v>
      </c>
      <c r="S30" s="41">
        <f t="shared" si="3"/>
        <v>1.6218953930067204</v>
      </c>
    </row>
    <row r="31" spans="3:19" ht="15" x14ac:dyDescent="0.25">
      <c r="C31" s="139"/>
      <c r="D31" s="140"/>
      <c r="E31" s="39" t="s">
        <v>9</v>
      </c>
      <c r="F31" s="42">
        <f>IF($C$3="National Currency",IF('B.Non-Life_DATA'!E30=0,0,'B.Non-Life_DATA'!E30),IF($C$3="Current Exchange rate",IF('B.Non-Life_DATA'!E30=0,0,'B.Non-Life_DATA'!E30/ECO!O32),IF($C$3="Constant Exchange rate",IF('B.Non-Life_DATA'!E30=0,0,'B.Non-Life_DATA'!E30/ECO!O67))))</f>
        <v>4206.9232470692323</v>
      </c>
      <c r="G31" s="42">
        <f>IF($C$3="National Currency",IF('B.Non-Life_DATA'!F30=0,0,'B.Non-Life_DATA'!F30),IF($C$3="Current Exchange rate",IF('B.Non-Life_DATA'!F30=0,0,'B.Non-Life_DATA'!F30/ECO!P32),IF($C$3="Constant Exchange rate",IF('B.Non-Life_DATA'!F30=0,0,'B.Non-Life_DATA'!F30/ECO!P67))))</f>
        <v>4563.9239106392388</v>
      </c>
      <c r="H31" s="42">
        <f>IF($C$3="National Currency",IF('B.Non-Life_DATA'!G30=0,0,'B.Non-Life_DATA'!G30),IF($C$3="Current Exchange rate",IF('B.Non-Life_DATA'!G30=0,0,'B.Non-Life_DATA'!G30/ECO!Q32),IF($C$3="Constant Exchange rate",IF('B.Non-Life_DATA'!G30=0,0,'B.Non-Life_DATA'!G30/ECO!Q67))))</f>
        <v>4545.5651404556511</v>
      </c>
      <c r="I31" s="42">
        <f>IF($C$3="National Currency",IF('B.Non-Life_DATA'!H30=0,0,'B.Non-Life_DATA'!H30),IF($C$3="Current Exchange rate",IF('B.Non-Life_DATA'!H30=0,0,'B.Non-Life_DATA'!H30/ECO!R32),IF($C$3="Constant Exchange rate",IF('B.Non-Life_DATA'!H30=0,0,'B.Non-Life_DATA'!H30/ECO!R67))))</f>
        <v>4631.9398363193986</v>
      </c>
      <c r="J31" s="42">
        <f>IF($C$3="National Currency",IF('B.Non-Life_DATA'!I30=0,0,'B.Non-Life_DATA'!I30),IF($C$3="Current Exchange rate",IF('B.Non-Life_DATA'!I30=0,0,'B.Non-Life_DATA'!I30/ECO!S32),IF($C$3="Constant Exchange rate",IF('B.Non-Life_DATA'!I30=0,0,'B.Non-Life_DATA'!I30/ECO!S67))))</f>
        <v>5291.8602079186021</v>
      </c>
      <c r="K31" s="42">
        <f>IF($C$3="National Currency",IF('B.Non-Life_DATA'!J30=0,0,'B.Non-Life_DATA'!J30),IF($C$3="Current Exchange rate",IF('B.Non-Life_DATA'!J30=0,0,'B.Non-Life_DATA'!J30/ECO!T32),IF($C$3="Constant Exchange rate",IF('B.Non-Life_DATA'!J30=0,0,'B.Non-Life_DATA'!J30/ECO!T67))))</f>
        <v>5458.5268745852691</v>
      </c>
      <c r="L31" s="42">
        <f>IF($C$3="National Currency",IF('B.Non-Life_DATA'!K30=0,0,'B.Non-Life_DATA'!K30),IF($C$3="Current Exchange rate",IF('B.Non-Life_DATA'!K30=0,0,'B.Non-Life_DATA'!K30/ECO!U32),IF($C$3="Constant Exchange rate",IF('B.Non-Life_DATA'!K30=0,0,'B.Non-Life_DATA'!K30/ECO!U67))))</f>
        <v>5664.5653616456539</v>
      </c>
      <c r="M31" s="42">
        <f>IF($C$3="National Currency",IF('B.Non-Life_DATA'!L30=0,0,'B.Non-Life_DATA'!L30),IF($C$3="Current Exchange rate",IF('B.Non-Life_DATA'!L30=0,0,'B.Non-Life_DATA'!L30/ECO!V32),IF($C$3="Constant Exchange rate",IF('B.Non-Life_DATA'!L30=0,0,'B.Non-Life_DATA'!L30/ECO!V67))))</f>
        <v>6067.4629506746296</v>
      </c>
      <c r="N31" s="42">
        <f>IF($C$3="National Currency",IF('B.Non-Life_DATA'!M30=0,0,'B.Non-Life_DATA'!M30),IF($C$3="Current Exchange rate",IF('B.Non-Life_DATA'!M30=0,0,'B.Non-Life_DATA'!M30/ECO!W32),IF($C$3="Constant Exchange rate",IF('B.Non-Life_DATA'!M30=0,0,'B.Non-Life_DATA'!M30/ECO!W67))))</f>
        <v>6360.7608936076094</v>
      </c>
      <c r="O31" s="88">
        <f>IF($C$3="National Currency",IF('B.Non-Life_DATA'!N30=0,0,'B.Non-Life_DATA'!N30),IF($C$3="Current Exchange rate",IF('B.Non-Life_DATA'!N30=0,0,'B.Non-Life_DATA'!N30/ECO!X32),IF($C$3="Constant Exchange rate",IF('B.Non-Life_DATA'!N30=0,0,'B.Non-Life_DATA'!N30/ECO!X67))))</f>
        <v>6360.7608936076094</v>
      </c>
      <c r="P31" s="108">
        <f>IF($C$3="National Currency",IF('B.Non-Life_DATA'!O30=0,0,'B.Non-Life_DATA'!O30),IF($C$3="Current Exchange rate",IF('B.Non-Life_DATA'!O30=0,0,'B.Non-Life_DATA'!O30/ECO!Y32),IF($C$3="Constant Exchange rate",IF('B.Non-Life_DATA'!O30=0,0,'B.Non-Life_DATA'!O30/ECO!Y67))))</f>
        <v>0</v>
      </c>
      <c r="Q31" s="41">
        <f t="shared" si="1"/>
        <v>2.2520010383642607E-2</v>
      </c>
      <c r="R31" s="41">
        <f t="shared" si="2"/>
        <v>0</v>
      </c>
      <c r="S31" s="41">
        <f t="shared" si="3"/>
        <v>0.51197455243302947</v>
      </c>
    </row>
    <row r="32" spans="3:19" ht="15" x14ac:dyDescent="0.25">
      <c r="C32" s="139"/>
      <c r="D32" s="140"/>
      <c r="E32" s="39" t="s">
        <v>8</v>
      </c>
      <c r="F32" s="42">
        <f>IF($C$3="National Currency",IF('B.Non-Life_DATA'!E31=0,0,'B.Non-Life_DATA'!E31),IF($C$3="Current Exchange rate",IF('B.Non-Life_DATA'!E31=0,0,'B.Non-Life_DATA'!E31/ECO!O33),IF($C$3="Constant Exchange rate",IF('B.Non-Life_DATA'!E31=0,0,'B.Non-Life_DATA'!E31/ECO!O68))))</f>
        <v>2722.0818122250303</v>
      </c>
      <c r="G32" s="42">
        <f>IF($C$3="National Currency",IF('B.Non-Life_DATA'!F31=0,0,'B.Non-Life_DATA'!F31),IF($C$3="Current Exchange rate",IF('B.Non-Life_DATA'!F31=0,0,'B.Non-Life_DATA'!F31/ECO!P33),IF($C$3="Constant Exchange rate",IF('B.Non-Life_DATA'!F31=0,0,'B.Non-Life_DATA'!F31/ECO!P68))))</f>
        <v>3241.5988018346907</v>
      </c>
      <c r="H32" s="42">
        <f>IF($C$3="National Currency",IF('B.Non-Life_DATA'!G31=0,0,'B.Non-Life_DATA'!G31),IF($C$3="Current Exchange rate",IF('B.Non-Life_DATA'!G31=0,0,'B.Non-Life_DATA'!G31/ECO!Q33),IF($C$3="Constant Exchange rate",IF('B.Non-Life_DATA'!G31=0,0,'B.Non-Life_DATA'!G31/ECO!Q68))))</f>
        <v>3202.2840026209865</v>
      </c>
      <c r="I32" s="42">
        <f>IF($C$3="National Currency",IF('B.Non-Life_DATA'!H31=0,0,'B.Non-Life_DATA'!H31),IF($C$3="Current Exchange rate",IF('B.Non-Life_DATA'!H31=0,0,'B.Non-Life_DATA'!H31/ECO!R33),IF($C$3="Constant Exchange rate",IF('B.Non-Life_DATA'!H31=0,0,'B.Non-Life_DATA'!H31/ECO!R68))))</f>
        <v>3469.9990639333519</v>
      </c>
      <c r="J32" s="42">
        <f>IF($C$3="National Currency",IF('B.Non-Life_DATA'!I31=0,0,'B.Non-Life_DATA'!I31),IF($C$3="Current Exchange rate",IF('B.Non-Life_DATA'!I31=0,0,'B.Non-Life_DATA'!I31/ECO!S33),IF($C$3="Constant Exchange rate",IF('B.Non-Life_DATA'!I31=0,0,'B.Non-Life_DATA'!I31/ECO!S68))))</f>
        <v>4023.4484695310307</v>
      </c>
      <c r="K32" s="42">
        <f>IF($C$3="National Currency",IF('B.Non-Life_DATA'!J31=0,0,'B.Non-Life_DATA'!J31),IF($C$3="Current Exchange rate",IF('B.Non-Life_DATA'!J31=0,0,'B.Non-Life_DATA'!J31/ECO!T33),IF($C$3="Constant Exchange rate",IF('B.Non-Life_DATA'!J31=0,0,'B.Non-Life_DATA'!J31/ECO!T68))))</f>
        <v>4296.3118974070949</v>
      </c>
      <c r="L32" s="42">
        <f>IF($C$3="National Currency",IF('B.Non-Life_DATA'!K31=0,0,'B.Non-Life_DATA'!K31),IF($C$3="Current Exchange rate",IF('B.Non-Life_DATA'!K31=0,0,'B.Non-Life_DATA'!K31/ECO!U33),IF($C$3="Constant Exchange rate",IF('B.Non-Life_DATA'!K31=0,0,'B.Non-Life_DATA'!K31/ECO!U68))))</f>
        <v>4379.6218290742299</v>
      </c>
      <c r="M32" s="42">
        <f>IF($C$3="National Currency",IF('B.Non-Life_DATA'!L31=0,0,'B.Non-Life_DATA'!L31),IF($C$3="Current Exchange rate",IF('B.Non-Life_DATA'!L31=0,0,'B.Non-Life_DATA'!L31/ECO!V33),IF($C$3="Constant Exchange rate",IF('B.Non-Life_DATA'!L31=0,0,'B.Non-Life_DATA'!L31/ECO!V68))))</f>
        <v>4809.5104371431244</v>
      </c>
      <c r="N32" s="42">
        <f>IF($C$3="National Currency",IF('B.Non-Life_DATA'!M31=0,0,'B.Non-Life_DATA'!M31),IF($C$3="Current Exchange rate",IF('B.Non-Life_DATA'!M31=0,0,'B.Non-Life_DATA'!M31/ECO!W33),IF($C$3="Constant Exchange rate",IF('B.Non-Life_DATA'!M31=0,0,'B.Non-Life_DATA'!M31/ECO!W68))))</f>
        <v>5202.4244126181784</v>
      </c>
      <c r="O32" s="88">
        <f>IF($C$3="National Currency",IF('B.Non-Life_DATA'!N31=0,0,'B.Non-Life_DATA'!N31),IF($C$3="Current Exchange rate",IF('B.Non-Life_DATA'!N31=0,0,'B.Non-Life_DATA'!N31/ECO!X33),IF($C$3="Constant Exchange rate",IF('B.Non-Life_DATA'!N31=0,0,'B.Non-Life_DATA'!N31/ECO!X68))))</f>
        <v>5202.4244126181784</v>
      </c>
      <c r="P32" s="108">
        <f>IF($C$3="National Currency",IF('B.Non-Life_DATA'!O31=0,0,'B.Non-Life_DATA'!O31),IF($C$3="Current Exchange rate",IF('B.Non-Life_DATA'!O31=0,0,'B.Non-Life_DATA'!O31/ECO!Y33),IF($C$3="Constant Exchange rate",IF('B.Non-Life_DATA'!O31=0,0,'B.Non-Life_DATA'!O31/ECO!Y68))))</f>
        <v>0</v>
      </c>
      <c r="Q32" s="41">
        <f t="shared" si="1"/>
        <v>1.8418968068744483E-2</v>
      </c>
      <c r="R32" s="41">
        <f t="shared" si="2"/>
        <v>0</v>
      </c>
      <c r="S32" s="41">
        <f t="shared" si="3"/>
        <v>0.91119325997248968</v>
      </c>
    </row>
    <row r="33" spans="3:19" ht="15" x14ac:dyDescent="0.25">
      <c r="C33" s="139"/>
      <c r="D33" s="140"/>
      <c r="E33" s="39" t="s">
        <v>7</v>
      </c>
      <c r="F33" s="42">
        <f>IF($C$3="National Currency",IF('B.Non-Life_DATA'!E32=0,0,'B.Non-Life_DATA'!E32),IF($C$3="Current Exchange rate",IF('B.Non-Life_DATA'!E32=0,0,'B.Non-Life_DATA'!E32/ECO!O34),IF($C$3="Constant Exchange rate",IF('B.Non-Life_DATA'!E32=0,0,'B.Non-Life_DATA'!E32/ECO!O69))))</f>
        <v>3722.1319999999996</v>
      </c>
      <c r="G33" s="42">
        <f>IF($C$3="National Currency",IF('B.Non-Life_DATA'!F32=0,0,'B.Non-Life_DATA'!F32),IF($C$3="Current Exchange rate",IF('B.Non-Life_DATA'!F32=0,0,'B.Non-Life_DATA'!F32/ECO!P34),IF($C$3="Constant Exchange rate",IF('B.Non-Life_DATA'!F32=0,0,'B.Non-Life_DATA'!F32/ECO!P69))))</f>
        <v>3887.7370000000001</v>
      </c>
      <c r="H33" s="42">
        <f>IF($C$3="National Currency",IF('B.Non-Life_DATA'!G32=0,0,'B.Non-Life_DATA'!G32),IF($C$3="Current Exchange rate",IF('B.Non-Life_DATA'!G32=0,0,'B.Non-Life_DATA'!G32/ECO!Q34),IF($C$3="Constant Exchange rate",IF('B.Non-Life_DATA'!G32=0,0,'B.Non-Life_DATA'!G32/ECO!Q69))))</f>
        <v>3818.3619999999996</v>
      </c>
      <c r="I33" s="42">
        <f>IF($C$3="National Currency",IF('B.Non-Life_DATA'!H32=0,0,'B.Non-Life_DATA'!H32),IF($C$3="Current Exchange rate",IF('B.Non-Life_DATA'!H32=0,0,'B.Non-Life_DATA'!H32/ECO!R34),IF($C$3="Constant Exchange rate",IF('B.Non-Life_DATA'!H32=0,0,'B.Non-Life_DATA'!H32/ECO!R69))))</f>
        <v>4017.0769999999998</v>
      </c>
      <c r="J33" s="42">
        <f>IF($C$3="National Currency",IF('B.Non-Life_DATA'!I32=0,0,'B.Non-Life_DATA'!I32),IF($C$3="Current Exchange rate",IF('B.Non-Life_DATA'!I32=0,0,'B.Non-Life_DATA'!I32/ECO!S34),IF($C$3="Constant Exchange rate",IF('B.Non-Life_DATA'!I32=0,0,'B.Non-Life_DATA'!I32/ECO!S69))))</f>
        <v>3904.9140000000002</v>
      </c>
      <c r="K33" s="42">
        <f>IF($C$3="National Currency",IF('B.Non-Life_DATA'!J32=0,0,'B.Non-Life_DATA'!J32),IF($C$3="Current Exchange rate",IF('B.Non-Life_DATA'!J32=0,0,'B.Non-Life_DATA'!J32/ECO!T34),IF($C$3="Constant Exchange rate",IF('B.Non-Life_DATA'!J32=0,0,'B.Non-Life_DATA'!J32/ECO!T69))))</f>
        <v>3502.6320000000001</v>
      </c>
      <c r="L33" s="42">
        <f>IF($C$3="National Currency",IF('B.Non-Life_DATA'!K32=0,0,'B.Non-Life_DATA'!K32),IF($C$3="Current Exchange rate",IF('B.Non-Life_DATA'!K32=0,0,'B.Non-Life_DATA'!K32/ECO!U34),IF($C$3="Constant Exchange rate",IF('B.Non-Life_DATA'!K32=0,0,'B.Non-Life_DATA'!K32/ECO!U69))))</f>
        <v>3704.304687880579</v>
      </c>
      <c r="M33" s="42">
        <f>IF($C$3="National Currency",IF('B.Non-Life_DATA'!L32=0,0,'B.Non-Life_DATA'!L32),IF($C$3="Current Exchange rate",IF('B.Non-Life_DATA'!L32=0,0,'B.Non-Life_DATA'!L32/ECO!V34),IF($C$3="Constant Exchange rate",IF('B.Non-Life_DATA'!L32=0,0,'B.Non-Life_DATA'!L32/ECO!V69))))</f>
        <v>3709.1459965646272</v>
      </c>
      <c r="N33" s="42">
        <f>IF($C$3="National Currency",IF('B.Non-Life_DATA'!M32=0,0,'B.Non-Life_DATA'!M32),IF($C$3="Current Exchange rate",IF('B.Non-Life_DATA'!M32=0,0,'B.Non-Life_DATA'!M32/ECO!W34),IF($C$3="Constant Exchange rate",IF('B.Non-Life_DATA'!M32=0,0,'B.Non-Life_DATA'!M32/ECO!W69))))</f>
        <v>3655.9952737709177</v>
      </c>
      <c r="O33" s="42">
        <f>IF($C$3="National Currency",IF('B.Non-Life_DATA'!N32=0,0,'B.Non-Life_DATA'!N32),IF($C$3="Current Exchange rate",IF('B.Non-Life_DATA'!N32=0,0,'B.Non-Life_DATA'!N32/ECO!X34),IF($C$3="Constant Exchange rate",IF('B.Non-Life_DATA'!N32=0,0,'B.Non-Life_DATA'!N32/ECO!X69))))</f>
        <v>3526.2605668432097</v>
      </c>
      <c r="P33" s="108">
        <f>IF($C$3="National Currency",IF('B.Non-Life_DATA'!O32=0,0,'B.Non-Life_DATA'!O32),IF($C$3="Current Exchange rate",IF('B.Non-Life_DATA'!O32=0,0,'B.Non-Life_DATA'!O32/ECO!Y34),IF($C$3="Constant Exchange rate",IF('B.Non-Life_DATA'!O32=0,0,'B.Non-Life_DATA'!O32/ECO!Y69))))</f>
        <v>5610.4410906976682</v>
      </c>
      <c r="Q33" s="41">
        <f t="shared" si="1"/>
        <v>1.2484579425166707E-2</v>
      </c>
      <c r="R33" s="41">
        <f t="shared" si="2"/>
        <v>-3.5485468993480151E-2</v>
      </c>
      <c r="S33" s="41">
        <f t="shared" si="3"/>
        <v>-5.2623451601606197E-2</v>
      </c>
    </row>
    <row r="34" spans="3:19" ht="15" x14ac:dyDescent="0.25">
      <c r="C34" s="139"/>
      <c r="D34" s="140"/>
      <c r="E34" s="39" t="s">
        <v>6</v>
      </c>
      <c r="F34" s="42">
        <f>IF($C$3="National Currency",IF('B.Non-Life_DATA'!E33=0,0,'B.Non-Life_DATA'!E33),IF($C$3="Current Exchange rate",IF('B.Non-Life_DATA'!E33=0,0,'B.Non-Life_DATA'!E33/ECO!O35),IF($C$3="Constant Exchange rate",IF('B.Non-Life_DATA'!E33=0,0,'B.Non-Life_DATA'!E33/ECO!O70))))</f>
        <v>286.76041817613986</v>
      </c>
      <c r="G34" s="88">
        <f>IF($C$3="National Currency",IF('B.Non-Life_DATA'!F33=0,0,'B.Non-Life_DATA'!F33),IF($C$3="Current Exchange rate",IF('B.Non-Life_DATA'!F33=0,0,'B.Non-Life_DATA'!F33/ECO!P35),IF($C$3="Constant Exchange rate",IF('B.Non-Life_DATA'!F33=0,0,'B.Non-Life_DATA'!F33/ECO!P70))))</f>
        <v>252.31812306594088</v>
      </c>
      <c r="H34" s="88">
        <f>IF($C$3="National Currency",IF('B.Non-Life_DATA'!G33=0,0,'B.Non-Life_DATA'!G33),IF($C$3="Current Exchange rate",IF('B.Non-Life_DATA'!G33=0,0,'B.Non-Life_DATA'!G33/ECO!Q35),IF($C$3="Constant Exchange rate",IF('B.Non-Life_DATA'!G33=0,0,'B.Non-Life_DATA'!G33/ECO!Q70))))</f>
        <v>217.8758279557419</v>
      </c>
      <c r="I34" s="88">
        <f>IF($C$3="National Currency",IF('B.Non-Life_DATA'!H33=0,0,'B.Non-Life_DATA'!H33),IF($C$3="Current Exchange rate",IF('B.Non-Life_DATA'!H33=0,0,'B.Non-Life_DATA'!H33/ECO!R35),IF($C$3="Constant Exchange rate",IF('B.Non-Life_DATA'!H33=0,0,'B.Non-Life_DATA'!H33/ECO!R70))))</f>
        <v>183.43353284554289</v>
      </c>
      <c r="J34" s="88">
        <f>IF($C$3="National Currency",IF('B.Non-Life_DATA'!I33=0,0,'B.Non-Life_DATA'!I33),IF($C$3="Current Exchange rate",IF('B.Non-Life_DATA'!I33=0,0,'B.Non-Life_DATA'!I33/ECO!S35),IF($C$3="Constant Exchange rate",IF('B.Non-Life_DATA'!I33=0,0,'B.Non-Life_DATA'!I33/ECO!S70))))</f>
        <v>148.9912377353439</v>
      </c>
      <c r="K34" s="42">
        <f>IF($C$3="National Currency",IF('B.Non-Life_DATA'!J33=0,0,'B.Non-Life_DATA'!J33),IF($C$3="Current Exchange rate",IF('B.Non-Life_DATA'!J33=0,0,'B.Non-Life_DATA'!J33/ECO!T35),IF($C$3="Constant Exchange rate",IF('B.Non-Life_DATA'!J33=0,0,'B.Non-Life_DATA'!J33/ECO!T70))))</f>
        <v>114.548942625145</v>
      </c>
      <c r="L34" s="42">
        <f>IF($C$3="National Currency",IF('B.Non-Life_DATA'!K33=0,0,'B.Non-Life_DATA'!K33),IF($C$3="Current Exchange rate",IF('B.Non-Life_DATA'!K33=0,0,'B.Non-Life_DATA'!K33/ECO!U35),IF($C$3="Constant Exchange rate",IF('B.Non-Life_DATA'!K33=0,0,'B.Non-Life_DATA'!K33/ECO!U70))))</f>
        <v>0</v>
      </c>
      <c r="M34" s="42">
        <f>IF($C$3="National Currency",IF('B.Non-Life_DATA'!L33=0,0,'B.Non-Life_DATA'!L33),IF($C$3="Current Exchange rate",IF('B.Non-Life_DATA'!L33=0,0,'B.Non-Life_DATA'!L33/ECO!V35),IF($C$3="Constant Exchange rate",IF('B.Non-Life_DATA'!L33=0,0,'B.Non-Life_DATA'!L33/ECO!V70))))</f>
        <v>0</v>
      </c>
      <c r="N34" s="42">
        <f>IF($C$3="National Currency",IF('B.Non-Life_DATA'!M33=0,0,'B.Non-Life_DATA'!M33),IF($C$3="Current Exchange rate",IF('B.Non-Life_DATA'!M33=0,0,'B.Non-Life_DATA'!M33/ECO!W35),IF($C$3="Constant Exchange rate",IF('B.Non-Life_DATA'!M33=0,0,'B.Non-Life_DATA'!M33/ECO!W70))))</f>
        <v>0</v>
      </c>
      <c r="O34" s="42">
        <f>IF($C$3="National Currency",IF('B.Non-Life_DATA'!N33=0,0,'B.Non-Life_DATA'!N33),IF($C$3="Current Exchange rate",IF('B.Non-Life_DATA'!N33=0,0,'B.Non-Life_DATA'!N33/ECO!X35),IF($C$3="Constant Exchange rate",IF('B.Non-Life_DATA'!N33=0,0,'B.Non-Life_DATA'!N33/ECO!X70))))</f>
        <v>0</v>
      </c>
      <c r="P34" s="108">
        <f>IF($C$3="National Currency",IF('B.Non-Life_DATA'!O33=0,0,'B.Non-Life_DATA'!O33),IF($C$3="Current Exchange rate",IF('B.Non-Life_DATA'!O33=0,0,'B.Non-Life_DATA'!O33/ECO!Y35),IF($C$3="Constant Exchange rate",IF('B.Non-Life_DATA'!O33=0,0,'B.Non-Life_DATA'!O33/ECO!Y70))))</f>
        <v>0</v>
      </c>
      <c r="Q34" s="41">
        <f t="shared" si="1"/>
        <v>0</v>
      </c>
      <c r="R34" s="41" t="str">
        <f t="shared" si="2"/>
        <v>-</v>
      </c>
      <c r="S34" s="41" t="str">
        <f t="shared" si="3"/>
        <v>-</v>
      </c>
    </row>
    <row r="35" spans="3:19" ht="15" x14ac:dyDescent="0.25">
      <c r="C35" s="139"/>
      <c r="D35" s="140"/>
      <c r="E35" s="39" t="s">
        <v>5</v>
      </c>
      <c r="F35" s="42">
        <f>IF($C$3="National Currency",IF('B.Non-Life_DATA'!E34=0,0,'B.Non-Life_DATA'!E34),IF($C$3="Current Exchange rate",IF('B.Non-Life_DATA'!E34=0,0,'B.Non-Life_DATA'!E34/ECO!O36),IF($C$3="Constant Exchange rate",IF('B.Non-Life_DATA'!E34=0,0,'B.Non-Life_DATA'!E34/ECO!O71))))</f>
        <v>8345.6829553923126</v>
      </c>
      <c r="G35" s="42">
        <f>IF($C$3="National Currency",IF('B.Non-Life_DATA'!F34=0,0,'B.Non-Life_DATA'!F34),IF($C$3="Current Exchange rate",IF('B.Non-Life_DATA'!F34=0,0,'B.Non-Life_DATA'!F34/ECO!P36),IF($C$3="Constant Exchange rate",IF('B.Non-Life_DATA'!F34=0,0,'B.Non-Life_DATA'!F34/ECO!P71))))</f>
        <v>8941.0199084424567</v>
      </c>
      <c r="H35" s="42">
        <f>IF($C$3="National Currency",IF('B.Non-Life_DATA'!G34=0,0,'B.Non-Life_DATA'!G34),IF($C$3="Current Exchange rate",IF('B.Non-Life_DATA'!G34=0,0,'B.Non-Life_DATA'!G34/ECO!Q36),IF($C$3="Constant Exchange rate",IF('B.Non-Life_DATA'!G34=0,0,'B.Non-Life_DATA'!G34/ECO!Q71))))</f>
        <v>9238.6883849675287</v>
      </c>
      <c r="I35" s="42">
        <f>IF($C$3="National Currency",IF('B.Non-Life_DATA'!H34=0,0,'B.Non-Life_DATA'!H34),IF($C$3="Current Exchange rate",IF('B.Non-Life_DATA'!H34=0,0,'B.Non-Life_DATA'!H34/ECO!R36),IF($C$3="Constant Exchange rate",IF('B.Non-Life_DATA'!H34=0,0,'B.Non-Life_DATA'!H34/ECO!R71))))</f>
        <v>9215.9054615138921</v>
      </c>
      <c r="J35" s="42">
        <f>IF($C$3="National Currency",IF('B.Non-Life_DATA'!I34=0,0,'B.Non-Life_DATA'!I34),IF($C$3="Current Exchange rate",IF('B.Non-Life_DATA'!I34=0,0,'B.Non-Life_DATA'!I34/ECO!S36),IF($C$3="Constant Exchange rate",IF('B.Non-Life_DATA'!I34=0,0,'B.Non-Life_DATA'!I34/ECO!S71))))</f>
        <v>9758.2242095177244</v>
      </c>
      <c r="K35" s="42">
        <f>IF($C$3="National Currency",IF('B.Non-Life_DATA'!J34=0,0,'B.Non-Life_DATA'!J34),IF($C$3="Current Exchange rate",IF('B.Non-Life_DATA'!J34=0,0,'B.Non-Life_DATA'!J34/ECO!T36),IF($C$3="Constant Exchange rate",IF('B.Non-Life_DATA'!J34=0,0,'B.Non-Life_DATA'!J34/ECO!T71))))</f>
        <v>8847.9718939635895</v>
      </c>
      <c r="L35" s="42">
        <f>IF($C$3="National Currency",IF('B.Non-Life_DATA'!K34=0,0,'B.Non-Life_DATA'!K34),IF($C$3="Current Exchange rate",IF('B.Non-Life_DATA'!K34=0,0,'B.Non-Life_DATA'!K34/ECO!U36),IF($C$3="Constant Exchange rate",IF('B.Non-Life_DATA'!K34=0,0,'B.Non-Life_DATA'!K34/ECO!U71))))</f>
        <v>8570.9570957095711</v>
      </c>
      <c r="M35" s="42">
        <f>IF($C$3="National Currency",IF('B.Non-Life_DATA'!L34=0,0,'B.Non-Life_DATA'!L34),IF($C$3="Current Exchange rate",IF('B.Non-Life_DATA'!L34=0,0,'B.Non-Life_DATA'!L34/ECO!V36),IF($C$3="Constant Exchange rate",IF('B.Non-Life_DATA'!L34=0,0,'B.Non-Life_DATA'!L34/ECO!V71))))</f>
        <v>8425.9554987756837</v>
      </c>
      <c r="N35" s="42">
        <f>IF($C$3="National Currency",IF('B.Non-Life_DATA'!M34=0,0,'B.Non-Life_DATA'!M34),IF($C$3="Current Exchange rate",IF('B.Non-Life_DATA'!M34=0,0,'B.Non-Life_DATA'!M34/ECO!W36),IF($C$3="Constant Exchange rate",IF('B.Non-Life_DATA'!M34=0,0,'B.Non-Life_DATA'!M34/ECO!W71))))</f>
        <v>6832.854253167252</v>
      </c>
      <c r="O35" s="42">
        <f>IF($C$3="National Currency",IF('B.Non-Life_DATA'!N34=0,0,'B.Non-Life_DATA'!N34),IF($C$3="Current Exchange rate",IF('B.Non-Life_DATA'!N34=0,0,'B.Non-Life_DATA'!N34/ECO!X36),IF($C$3="Constant Exchange rate",IF('B.Non-Life_DATA'!N34=0,0,'B.Non-Life_DATA'!N34/ECO!X71))))</f>
        <v>7605.7702544447984</v>
      </c>
      <c r="P35" s="108">
        <f>IF($C$3="National Currency",IF('B.Non-Life_DATA'!O34=0,0,'B.Non-Life_DATA'!O34),IF($C$3="Current Exchange rate",IF('B.Non-Life_DATA'!O34=0,0,'B.Non-Life_DATA'!O34/ECO!Y36),IF($C$3="Constant Exchange rate",IF('B.Non-Life_DATA'!O34=0,0,'B.Non-Life_DATA'!O34/ECO!Y71))))</f>
        <v>0</v>
      </c>
      <c r="Q35" s="41">
        <f t="shared" si="1"/>
        <v>2.6927914438323045E-2</v>
      </c>
      <c r="R35" s="41">
        <f t="shared" si="2"/>
        <v>0.11311758931771076</v>
      </c>
      <c r="S35" s="41">
        <f t="shared" si="3"/>
        <v>-8.8658136775905394E-2</v>
      </c>
    </row>
    <row r="36" spans="3:19" ht="15" x14ac:dyDescent="0.25">
      <c r="C36" s="139"/>
      <c r="D36" s="140"/>
      <c r="E36" s="39" t="s">
        <v>4</v>
      </c>
      <c r="F36" s="42">
        <f>IF($C$3="National Currency",IF('B.Non-Life_DATA'!E35=0,0,'B.Non-Life_DATA'!E35),IF($C$3="Current Exchange rate",IF('B.Non-Life_DATA'!E35=0,0,'B.Non-Life_DATA'!E35/ECO!O37),IF($C$3="Constant Exchange rate",IF('B.Non-Life_DATA'!E35=0,0,'B.Non-Life_DATA'!E35/ECO!O72))))</f>
        <v>858.26656651644134</v>
      </c>
      <c r="G36" s="42">
        <f>IF($C$3="National Currency",IF('B.Non-Life_DATA'!F35=0,0,'B.Non-Life_DATA'!F35),IF($C$3="Current Exchange rate",IF('B.Non-Life_DATA'!F35=0,0,'B.Non-Life_DATA'!F35/ECO!P37),IF($C$3="Constant Exchange rate",IF('B.Non-Life_DATA'!F35=0,0,'B.Non-Life_DATA'!F35/ECO!P72))))</f>
        <v>949.36571523952603</v>
      </c>
      <c r="H36" s="42">
        <f>IF($C$3="National Currency",IF('B.Non-Life_DATA'!G35=0,0,'B.Non-Life_DATA'!G35),IF($C$3="Current Exchange rate",IF('B.Non-Life_DATA'!G35=0,0,'B.Non-Life_DATA'!G35/ECO!Q37),IF($C$3="Constant Exchange rate",IF('B.Non-Life_DATA'!G35=0,0,'B.Non-Life_DATA'!G35/ECO!Q72))))</f>
        <v>1011.4212986145886</v>
      </c>
      <c r="I36" s="42">
        <f>IF($C$3="National Currency",IF('B.Non-Life_DATA'!H35=0,0,'B.Non-Life_DATA'!H35),IF($C$3="Current Exchange rate",IF('B.Non-Life_DATA'!H35=0,0,'B.Non-Life_DATA'!H35/ECO!R37),IF($C$3="Constant Exchange rate",IF('B.Non-Life_DATA'!H35=0,0,'B.Non-Life_DATA'!H35/ECO!R72))))</f>
        <v>1451</v>
      </c>
      <c r="J36" s="42">
        <f>IF($C$3="National Currency",IF('B.Non-Life_DATA'!I35=0,0,'B.Non-Life_DATA'!I35),IF($C$3="Current Exchange rate",IF('B.Non-Life_DATA'!I35=0,0,'B.Non-Life_DATA'!I35/ECO!S37),IF($C$3="Constant Exchange rate",IF('B.Non-Life_DATA'!I35=0,0,'B.Non-Life_DATA'!I35/ECO!S72))))</f>
        <v>1180</v>
      </c>
      <c r="K36" s="42">
        <f>IF($C$3="National Currency",IF('B.Non-Life_DATA'!J35=0,0,'B.Non-Life_DATA'!J35),IF($C$3="Current Exchange rate",IF('B.Non-Life_DATA'!J35=0,0,'B.Non-Life_DATA'!J35/ECO!T37),IF($C$3="Constant Exchange rate",IF('B.Non-Life_DATA'!J35=0,0,'B.Non-Life_DATA'!J35/ECO!T72))))</f>
        <v>1237</v>
      </c>
      <c r="L36" s="42">
        <f>IF($C$3="National Currency",IF('B.Non-Life_DATA'!K35=0,0,'B.Non-Life_DATA'!K35),IF($C$3="Current Exchange rate",IF('B.Non-Life_DATA'!K35=0,0,'B.Non-Life_DATA'!K35/ECO!U37),IF($C$3="Constant Exchange rate",IF('B.Non-Life_DATA'!K35=0,0,'B.Non-Life_DATA'!K35/ECO!U72))))</f>
        <v>1241</v>
      </c>
      <c r="M36" s="42">
        <f>IF($C$3="National Currency",IF('B.Non-Life_DATA'!L35=0,0,'B.Non-Life_DATA'!L35),IF($C$3="Current Exchange rate",IF('B.Non-Life_DATA'!L35=0,0,'B.Non-Life_DATA'!L35/ECO!V37),IF($C$3="Constant Exchange rate",IF('B.Non-Life_DATA'!L35=0,0,'B.Non-Life_DATA'!L35/ECO!V72))))</f>
        <v>1259</v>
      </c>
      <c r="N36" s="42">
        <f>IF($C$3="National Currency",IF('B.Non-Life_DATA'!M35=0,0,'B.Non-Life_DATA'!M35),IF($C$3="Current Exchange rate",IF('B.Non-Life_DATA'!M35=0,0,'B.Non-Life_DATA'!M35/ECO!W37),IF($C$3="Constant Exchange rate",IF('B.Non-Life_DATA'!M35=0,0,'B.Non-Life_DATA'!M35/ECO!W72))))</f>
        <v>1261</v>
      </c>
      <c r="O36" s="42">
        <f>IF($C$3="National Currency",IF('B.Non-Life_DATA'!N35=0,0,'B.Non-Life_DATA'!N35),IF($C$3="Current Exchange rate",IF('B.Non-Life_DATA'!N35=0,0,'B.Non-Life_DATA'!N35/ECO!X37),IF($C$3="Constant Exchange rate",IF('B.Non-Life_DATA'!N35=0,0,'B.Non-Life_DATA'!N35/ECO!X72))))</f>
        <v>1608.5</v>
      </c>
      <c r="P36" s="108">
        <f>IF($C$3="National Currency",IF('B.Non-Life_DATA'!O35=0,0,'B.Non-Life_DATA'!O35),IF($C$3="Current Exchange rate",IF('B.Non-Life_DATA'!O35=0,0,'B.Non-Life_DATA'!O35/ECO!Y37),IF($C$3="Constant Exchange rate",IF('B.Non-Life_DATA'!O35=0,0,'B.Non-Life_DATA'!O35/ECO!Y72))))</f>
        <v>0</v>
      </c>
      <c r="Q36" s="41">
        <f t="shared" si="1"/>
        <v>5.6948276012847299E-3</v>
      </c>
      <c r="R36" s="41">
        <f t="shared" si="2"/>
        <v>0.27557494052339404</v>
      </c>
      <c r="S36" s="41">
        <f t="shared" si="3"/>
        <v>0.87412636440987002</v>
      </c>
    </row>
    <row r="37" spans="3:19" ht="15" x14ac:dyDescent="0.25">
      <c r="C37" s="139"/>
      <c r="D37" s="140"/>
      <c r="E37" s="39" t="s">
        <v>3</v>
      </c>
      <c r="F37" s="42">
        <f>IF($C$3="National Currency",IF('B.Non-Life_DATA'!E36=0,0,'B.Non-Life_DATA'!E36),IF($C$3="Current Exchange rate",IF('B.Non-Life_DATA'!E36=0,0,'B.Non-Life_DATA'!E36/ECO!O38),IF($C$3="Constant Exchange rate",IF('B.Non-Life_DATA'!E36=0,0,'B.Non-Life_DATA'!E36/ECO!O73))))</f>
        <v>618.900617406891</v>
      </c>
      <c r="G37" s="42">
        <f>IF($C$3="National Currency",IF('B.Non-Life_DATA'!F36=0,0,'B.Non-Life_DATA'!F36),IF($C$3="Current Exchange rate",IF('B.Non-Life_DATA'!F36=0,0,'B.Non-Life_DATA'!F36/ECO!P38),IF($C$3="Constant Exchange rate",IF('B.Non-Life_DATA'!F36=0,0,'B.Non-Life_DATA'!F36/ECO!P73))))</f>
        <v>620.56031335059413</v>
      </c>
      <c r="H37" s="42">
        <f>IF($C$3="National Currency",IF('B.Non-Life_DATA'!G36=0,0,'B.Non-Life_DATA'!G36),IF($C$3="Current Exchange rate",IF('B.Non-Life_DATA'!G36=0,0,'B.Non-Life_DATA'!G36/ECO!Q38),IF($C$3="Constant Exchange rate",IF('B.Non-Life_DATA'!G36=0,0,'B.Non-Life_DATA'!G36/ECO!Q73))))</f>
        <v>0</v>
      </c>
      <c r="I37" s="42">
        <f>IF($C$3="National Currency",IF('B.Non-Life_DATA'!H36=0,0,'B.Non-Life_DATA'!H36),IF($C$3="Current Exchange rate",IF('B.Non-Life_DATA'!H36=0,0,'B.Non-Life_DATA'!H36/ECO!R38),IF($C$3="Constant Exchange rate",IF('B.Non-Life_DATA'!H36=0,0,'B.Non-Life_DATA'!H36/ECO!R73))))</f>
        <v>0</v>
      </c>
      <c r="J37" s="42">
        <f>IF($C$3="National Currency",IF('B.Non-Life_DATA'!I36=0,0,'B.Non-Life_DATA'!I36),IF($C$3="Current Exchange rate",IF('B.Non-Life_DATA'!I36=0,0,'B.Non-Life_DATA'!I36/ECO!S38),IF($C$3="Constant Exchange rate",IF('B.Non-Life_DATA'!I36=0,0,'B.Non-Life_DATA'!I36/ECO!S73))))</f>
        <v>0</v>
      </c>
      <c r="K37" s="42">
        <f>IF($C$3="National Currency",IF('B.Non-Life_DATA'!J36=0,0,'B.Non-Life_DATA'!J36),IF($C$3="Current Exchange rate",IF('B.Non-Life_DATA'!J36=0,0,'B.Non-Life_DATA'!J36/ECO!T38),IF($C$3="Constant Exchange rate",IF('B.Non-Life_DATA'!J36=0,0,'B.Non-Life_DATA'!J36/ECO!T73))))</f>
        <v>0</v>
      </c>
      <c r="L37" s="42">
        <f>IF($C$3="National Currency",IF('B.Non-Life_DATA'!K36=0,0,'B.Non-Life_DATA'!K36),IF($C$3="Current Exchange rate",IF('B.Non-Life_DATA'!K36=0,0,'B.Non-Life_DATA'!K36/ECO!U38),IF($C$3="Constant Exchange rate",IF('B.Non-Life_DATA'!K36=0,0,'B.Non-Life_DATA'!K36/ECO!U73))))</f>
        <v>0</v>
      </c>
      <c r="M37" s="42">
        <f>IF($C$3="National Currency",IF('B.Non-Life_DATA'!L36=0,0,'B.Non-Life_DATA'!L36),IF($C$3="Current Exchange rate",IF('B.Non-Life_DATA'!L36=0,0,'B.Non-Life_DATA'!L36/ECO!V38),IF($C$3="Constant Exchange rate",IF('B.Non-Life_DATA'!L36=0,0,'B.Non-Life_DATA'!L36/ECO!V73))))</f>
        <v>0</v>
      </c>
      <c r="N37" s="42">
        <f>IF($C$3="National Currency",IF('B.Non-Life_DATA'!M36=0,0,'B.Non-Life_DATA'!M36),IF($C$3="Current Exchange rate",IF('B.Non-Life_DATA'!M36=0,0,'B.Non-Life_DATA'!M36/ECO!W38),IF($C$3="Constant Exchange rate",IF('B.Non-Life_DATA'!M36=0,0,'B.Non-Life_DATA'!M36/ECO!W73))))</f>
        <v>0</v>
      </c>
      <c r="O37" s="42">
        <f>IF($C$3="National Currency",IF('B.Non-Life_DATA'!N36=0,0,'B.Non-Life_DATA'!N36),IF($C$3="Current Exchange rate",IF('B.Non-Life_DATA'!N36=0,0,'B.Non-Life_DATA'!N36/ECO!X38),IF($C$3="Constant Exchange rate",IF('B.Non-Life_DATA'!N36=0,0,'B.Non-Life_DATA'!N36/ECO!X73))))</f>
        <v>0</v>
      </c>
      <c r="P37" s="108">
        <f>IF($C$3="National Currency",IF('B.Non-Life_DATA'!O36=0,0,'B.Non-Life_DATA'!O36),IF($C$3="Current Exchange rate",IF('B.Non-Life_DATA'!O36=0,0,'B.Non-Life_DATA'!O36/ECO!Y38),IF($C$3="Constant Exchange rate",IF('B.Non-Life_DATA'!O36=0,0,'B.Non-Life_DATA'!O36/ECO!Y73))))</f>
        <v>0</v>
      </c>
      <c r="Q37" s="41">
        <f t="shared" si="1"/>
        <v>0</v>
      </c>
      <c r="R37" s="41" t="str">
        <f t="shared" si="2"/>
        <v>-</v>
      </c>
      <c r="S37" s="41" t="str">
        <f t="shared" si="3"/>
        <v>-</v>
      </c>
    </row>
    <row r="38" spans="3:19" ht="15" x14ac:dyDescent="0.25">
      <c r="C38" s="139"/>
      <c r="D38" s="140"/>
      <c r="E38" s="39" t="s">
        <v>2</v>
      </c>
      <c r="F38" s="42">
        <f>IF($C$3="National Currency",IF('B.Non-Life_DATA'!E37=0,0,'B.Non-Life_DATA'!E37),IF($C$3="Current Exchange rate",IF('B.Non-Life_DATA'!E37=0,0,'B.Non-Life_DATA'!E37/ECO!O39),IF($C$3="Constant Exchange rate",IF('B.Non-Life_DATA'!E37=0,0,'B.Non-Life_DATA'!E37/ECO!O74))))</f>
        <v>816.55967514124291</v>
      </c>
      <c r="G38" s="42">
        <f>IF($C$3="National Currency",IF('B.Non-Life_DATA'!F37=0,0,'B.Non-Life_DATA'!F37),IF($C$3="Current Exchange rate",IF('B.Non-Life_DATA'!F37=0,0,'B.Non-Life_DATA'!F37/ECO!P39),IF($C$3="Constant Exchange rate",IF('B.Non-Life_DATA'!F37=0,0,'B.Non-Life_DATA'!F37/ECO!P74))))</f>
        <v>975.98870056497185</v>
      </c>
      <c r="H38" s="42">
        <f>IF($C$3="National Currency",IF('B.Non-Life_DATA'!G37=0,0,'B.Non-Life_DATA'!G37),IF($C$3="Current Exchange rate",IF('B.Non-Life_DATA'!G37=0,0,'B.Non-Life_DATA'!G37/ECO!Q39),IF($C$3="Constant Exchange rate",IF('B.Non-Life_DATA'!G37=0,0,'B.Non-Life_DATA'!G37/ECO!Q74))))</f>
        <v>1746.1158192090397</v>
      </c>
      <c r="I38" s="42">
        <f>IF($C$3="National Currency",IF('B.Non-Life_DATA'!H37=0,0,'B.Non-Life_DATA'!H37),IF($C$3="Current Exchange rate",IF('B.Non-Life_DATA'!H37=0,0,'B.Non-Life_DATA'!H37/ECO!R39),IF($C$3="Constant Exchange rate",IF('B.Non-Life_DATA'!H37=0,0,'B.Non-Life_DATA'!H37/ECO!R74))))</f>
        <v>2083.6864406779664</v>
      </c>
      <c r="J38" s="42">
        <f>IF($C$3="National Currency",IF('B.Non-Life_DATA'!I37=0,0,'B.Non-Life_DATA'!I37),IF($C$3="Current Exchange rate",IF('B.Non-Life_DATA'!I37=0,0,'B.Non-Life_DATA'!I37/ECO!S39),IF($C$3="Constant Exchange rate",IF('B.Non-Life_DATA'!I37=0,0,'B.Non-Life_DATA'!I37/ECO!S74))))</f>
        <v>2247.8813559322034</v>
      </c>
      <c r="K38" s="42">
        <f>IF($C$3="National Currency",IF('B.Non-Life_DATA'!J37=0,0,'B.Non-Life_DATA'!J37),IF($C$3="Current Exchange rate",IF('B.Non-Life_DATA'!J37=0,0,'B.Non-Life_DATA'!J37/ECO!T39),IF($C$3="Constant Exchange rate",IF('B.Non-Life_DATA'!J37=0,0,'B.Non-Life_DATA'!J37/ECO!T74))))</f>
        <v>2450.5649717514125</v>
      </c>
      <c r="L38" s="42">
        <f>IF($C$3="National Currency",IF('B.Non-Life_DATA'!K37=0,0,'B.Non-Life_DATA'!K37),IF($C$3="Current Exchange rate",IF('B.Non-Life_DATA'!K37=0,0,'B.Non-Life_DATA'!K37/ECO!U39),IF($C$3="Constant Exchange rate",IF('B.Non-Life_DATA'!K37=0,0,'B.Non-Life_DATA'!K37/ECO!U74))))</f>
        <v>2834.3926553672318</v>
      </c>
      <c r="M38" s="42">
        <f>IF($C$3="National Currency",IF('B.Non-Life_DATA'!L37=0,0,'B.Non-Life_DATA'!L37),IF($C$3="Current Exchange rate",IF('B.Non-Life_DATA'!L37=0,0,'B.Non-Life_DATA'!L37/ECO!V39),IF($C$3="Constant Exchange rate",IF('B.Non-Life_DATA'!L37=0,0,'B.Non-Life_DATA'!L37/ECO!V74))))</f>
        <v>3377.8248587570624</v>
      </c>
      <c r="N38" s="42">
        <f>IF($C$3="National Currency",IF('B.Non-Life_DATA'!M37=0,0,'B.Non-Life_DATA'!M37),IF($C$3="Current Exchange rate",IF('B.Non-Life_DATA'!M37=0,0,'B.Non-Life_DATA'!M37/ECO!W39),IF($C$3="Constant Exchange rate",IF('B.Non-Life_DATA'!M37=0,0,'B.Non-Life_DATA'!M37/ECO!W74))))</f>
        <v>3979.5197740112994</v>
      </c>
      <c r="O38" s="42">
        <f>IF($C$3="National Currency",IF('B.Non-Life_DATA'!N37=0,0,'B.Non-Life_DATA'!N37),IF($C$3="Current Exchange rate",IF('B.Non-Life_DATA'!N37=0,0,'B.Non-Life_DATA'!N37/ECO!X39),IF($C$3="Constant Exchange rate",IF('B.Non-Life_DATA'!N37=0,0,'B.Non-Life_DATA'!N37/ECO!X74))))</f>
        <v>4853.4604519774011</v>
      </c>
      <c r="P38" s="108">
        <f>IF($C$3="National Currency",IF('B.Non-Life_DATA'!O37=0,0,'B.Non-Life_DATA'!O37),IF($C$3="Current Exchange rate",IF('B.Non-Life_DATA'!O37=0,0,'B.Non-Life_DATA'!O37/ECO!Y39),IF($C$3="Constant Exchange rate",IF('B.Non-Life_DATA'!O37=0,0,'B.Non-Life_DATA'!O37/ECO!Y74))))</f>
        <v>0</v>
      </c>
      <c r="Q38" s="41">
        <f t="shared" si="1"/>
        <v>1.718347562552985E-2</v>
      </c>
      <c r="R38" s="41">
        <f t="shared" si="2"/>
        <v>0.21960958296362021</v>
      </c>
      <c r="S38" s="41">
        <f t="shared" si="3"/>
        <v>4.9437914946484254</v>
      </c>
    </row>
    <row r="39" spans="3:19" ht="15" x14ac:dyDescent="0.25">
      <c r="C39" s="139"/>
      <c r="D39" s="140"/>
      <c r="E39" s="39" t="s">
        <v>57</v>
      </c>
      <c r="F39" s="43">
        <f>IF($C$3="National Currency",IF('B.Non-Life_DATA'!E38=0,0,'B.Non-Life_DATA'!E38),IF($C$3="Current Exchange rate",IF('B.Non-Life_DATA'!E38=0,0,'B.Non-Life_DATA'!E38/ECO!O40),IF($C$3="Constant Exchange rate",IF('B.Non-Life_DATA'!E38=0,0,'B.Non-Life_DATA'!E38/ECO!O75))))</f>
        <v>94972.310951341642</v>
      </c>
      <c r="G39" s="43">
        <f>IF($C$3="National Currency",IF('B.Non-Life_DATA'!F38=0,0,'B.Non-Life_DATA'!F38),IF($C$3="Current Exchange rate",IF('B.Non-Life_DATA'!F38=0,0,'B.Non-Life_DATA'!F38/ECO!P40),IF($C$3="Constant Exchange rate",IF('B.Non-Life_DATA'!F38=0,0,'B.Non-Life_DATA'!F38/ECO!P75))))</f>
        <v>94460.100141224786</v>
      </c>
      <c r="H39" s="43">
        <f>IF($C$3="National Currency",IF('B.Non-Life_DATA'!G38=0,0,'B.Non-Life_DATA'!G38),IF($C$3="Current Exchange rate",IF('B.Non-Life_DATA'!G38=0,0,'B.Non-Life_DATA'!G38/ECO!Q40),IF($C$3="Constant Exchange rate",IF('B.Non-Life_DATA'!G38=0,0,'B.Non-Life_DATA'!G38/ECO!Q75))))</f>
        <v>70376.896905892921</v>
      </c>
      <c r="I39" s="43">
        <f>IF($C$3="National Currency",IF('B.Non-Life_DATA'!H38=0,0,'B.Non-Life_DATA'!H38),IF($C$3="Current Exchange rate",IF('B.Non-Life_DATA'!H38=0,0,'B.Non-Life_DATA'!H38/ECO!R40),IF($C$3="Constant Exchange rate",IF('B.Non-Life_DATA'!H38=0,0,'B.Non-Life_DATA'!H38/ECO!R75))))</f>
        <v>0</v>
      </c>
      <c r="J39" s="43">
        <f>IF($C$3="National Currency",IF('B.Non-Life_DATA'!I38=0,0,'B.Non-Life_DATA'!I38),IF($C$3="Current Exchange rate",IF('B.Non-Life_DATA'!I38=0,0,'B.Non-Life_DATA'!I38/ECO!S40),IF($C$3="Constant Exchange rate",IF('B.Non-Life_DATA'!I38=0,0,'B.Non-Life_DATA'!I38/ECO!S75))))</f>
        <v>0</v>
      </c>
      <c r="K39" s="43">
        <f>IF($C$3="National Currency",IF('B.Non-Life_DATA'!J38=0,0,'B.Non-Life_DATA'!J38),IF($C$3="Current Exchange rate",IF('B.Non-Life_DATA'!J38=0,0,'B.Non-Life_DATA'!J38/ECO!T40),IF($C$3="Constant Exchange rate",IF('B.Non-Life_DATA'!J38=0,0,'B.Non-Life_DATA'!J38/ECO!T75))))</f>
        <v>0</v>
      </c>
      <c r="L39" s="43">
        <f>IF($C$3="National Currency",IF('B.Non-Life_DATA'!K38=0,0,'B.Non-Life_DATA'!K38),IF($C$3="Current Exchange rate",IF('B.Non-Life_DATA'!K38=0,0,'B.Non-Life_DATA'!K38/ECO!U40),IF($C$3="Constant Exchange rate",IF('B.Non-Life_DATA'!K38=0,0,'B.Non-Life_DATA'!K38/ECO!U75))))</f>
        <v>0</v>
      </c>
      <c r="M39" s="43">
        <f>IF($C$3="National Currency",IF('B.Non-Life_DATA'!L38=0,0,'B.Non-Life_DATA'!L38),IF($C$3="Current Exchange rate",IF('B.Non-Life_DATA'!L38=0,0,'B.Non-Life_DATA'!L38/ECO!V40),IF($C$3="Constant Exchange rate",IF('B.Non-Life_DATA'!L38=0,0,'B.Non-Life_DATA'!L38/ECO!V75))))</f>
        <v>0</v>
      </c>
      <c r="N39" s="43">
        <f>IF($C$3="National Currency",IF('B.Non-Life_DATA'!M38=0,0,'B.Non-Life_DATA'!M38),IF($C$3="Current Exchange rate",IF('B.Non-Life_DATA'!M38=0,0,'B.Non-Life_DATA'!M38/ECO!W40),IF($C$3="Constant Exchange rate",IF('B.Non-Life_DATA'!M38=0,0,'B.Non-Life_DATA'!M38/ECO!W75))))</f>
        <v>0</v>
      </c>
      <c r="O39" s="43">
        <f>IF($C$3="National Currency",IF('B.Non-Life_DATA'!N38=0,0,'B.Non-Life_DATA'!N38),IF($C$3="Current Exchange rate",IF('B.Non-Life_DATA'!N38=0,0,'B.Non-Life_DATA'!N38/ECO!X40),IF($C$3="Constant Exchange rate",IF('B.Non-Life_DATA'!N38=0,0,'B.Non-Life_DATA'!N38/ECO!X75))))</f>
        <v>0</v>
      </c>
      <c r="P39" s="109">
        <f>IF($C$3="National Currency",IF('B.Non-Life_DATA'!O38=0,0,'B.Non-Life_DATA'!O38),IF($C$3="Current Exchange rate",IF('B.Non-Life_DATA'!O38=0,0,'B.Non-Life_DATA'!O38/ECO!Y40),IF($C$3="Constant Exchange rate",IF('B.Non-Life_DATA'!O38=0,0,'B.Non-Life_DATA'!O38/ECO!Y75))))</f>
        <v>0</v>
      </c>
      <c r="Q39" s="41">
        <f t="shared" si="1"/>
        <v>0</v>
      </c>
      <c r="R39" s="41" t="str">
        <f t="shared" si="2"/>
        <v>-</v>
      </c>
      <c r="S39" s="41" t="str">
        <f t="shared" si="3"/>
        <v>-</v>
      </c>
    </row>
    <row r="40" spans="3:19" ht="15.75" thickBot="1" x14ac:dyDescent="0.3">
      <c r="C40" s="150"/>
      <c r="D40" s="151"/>
      <c r="E40" s="44" t="s">
        <v>97</v>
      </c>
      <c r="F40" s="52">
        <f t="shared" ref="F40:O40" si="4">SUM(F8:F39)</f>
        <v>304477.44563365798</v>
      </c>
      <c r="G40" s="52">
        <f t="shared" si="4"/>
        <v>312973.8321642722</v>
      </c>
      <c r="H40" s="52">
        <f t="shared" si="4"/>
        <v>319443.8070552827</v>
      </c>
      <c r="I40" s="52">
        <f t="shared" si="4"/>
        <v>256517.69266079244</v>
      </c>
      <c r="J40" s="52">
        <f t="shared" si="4"/>
        <v>265312.15627540887</v>
      </c>
      <c r="K40" s="52">
        <f t="shared" si="4"/>
        <v>267125.40686909936</v>
      </c>
      <c r="L40" s="52">
        <f t="shared" si="4"/>
        <v>269934.15175556723</v>
      </c>
      <c r="M40" s="52">
        <f t="shared" si="4"/>
        <v>274148.41538938083</v>
      </c>
      <c r="N40" s="52">
        <f t="shared" si="4"/>
        <v>277994.34858081525</v>
      </c>
      <c r="O40" s="52">
        <f t="shared" si="4"/>
        <v>282449.28777775978</v>
      </c>
      <c r="P40" s="96" t="s">
        <v>179</v>
      </c>
      <c r="Q40" s="41">
        <f t="shared" si="1"/>
        <v>1</v>
      </c>
    </row>
    <row r="41" spans="3:19" ht="16.5" thickTop="1" thickBot="1" x14ac:dyDescent="0.3">
      <c r="C41" s="148"/>
      <c r="D41" s="149"/>
      <c r="E41" s="45" t="s">
        <v>98</v>
      </c>
      <c r="F41" s="52">
        <v>207851.25</v>
      </c>
      <c r="G41" s="52">
        <v>216818.140625</v>
      </c>
      <c r="H41" s="52">
        <v>247954.953125</v>
      </c>
      <c r="I41" s="52">
        <v>254686.234375</v>
      </c>
      <c r="J41" s="52">
        <v>263745.46875</v>
      </c>
      <c r="K41" s="52">
        <v>265441.375</v>
      </c>
      <c r="L41" s="52">
        <v>268306.8125</v>
      </c>
      <c r="M41" s="52">
        <v>272811.75</v>
      </c>
      <c r="N41" s="52">
        <v>276433.6875</v>
      </c>
      <c r="O41" s="52">
        <v>281525.125</v>
      </c>
      <c r="P41" s="123" t="s">
        <v>179</v>
      </c>
      <c r="Q41" s="41">
        <f t="shared" si="1"/>
        <v>0.99672803997832371</v>
      </c>
      <c r="R41" s="41">
        <f t="shared" si="2"/>
        <v>1.8418296069649509E-2</v>
      </c>
      <c r="S41" s="41">
        <f t="shared" si="3"/>
        <v>0.35445480842669941</v>
      </c>
    </row>
    <row r="42" spans="3:19" ht="15.75" thickTop="1" x14ac:dyDescent="0.25">
      <c r="E42" s="45" t="s">
        <v>99</v>
      </c>
      <c r="F42" s="49"/>
      <c r="G42" s="49">
        <f t="shared" ref="G42:O42" si="5">G41/F41-1</f>
        <v>4.3140903049657009E-2</v>
      </c>
      <c r="H42" s="49">
        <f t="shared" si="5"/>
        <v>0.1436079675355808</v>
      </c>
      <c r="I42" s="49">
        <f t="shared" si="5"/>
        <v>2.7147194138148922E-2</v>
      </c>
      <c r="J42" s="49">
        <f t="shared" si="5"/>
        <v>3.557017675977403E-2</v>
      </c>
      <c r="K42" s="49">
        <f t="shared" si="5"/>
        <v>6.4300867728177558E-3</v>
      </c>
      <c r="L42" s="49">
        <f t="shared" si="5"/>
        <v>1.0794991926183384E-2</v>
      </c>
      <c r="M42" s="49">
        <f t="shared" si="5"/>
        <v>1.6790246427305977E-2</v>
      </c>
      <c r="N42" s="49">
        <f t="shared" si="5"/>
        <v>1.3276325158282143E-2</v>
      </c>
      <c r="O42" s="50">
        <f t="shared" si="5"/>
        <v>1.8418296069649509E-2</v>
      </c>
      <c r="P42" s="50"/>
      <c r="S42" s="48"/>
    </row>
    <row r="45" spans="3:19" ht="18.75" x14ac:dyDescent="0.15">
      <c r="C45" s="141" t="s">
        <v>128</v>
      </c>
      <c r="D45" s="142"/>
      <c r="E45" s="155" t="s">
        <v>105</v>
      </c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3:19" ht="15" x14ac:dyDescent="0.15">
      <c r="C46" s="143" t="s">
        <v>119</v>
      </c>
      <c r="D46" s="144"/>
      <c r="E46" s="35">
        <v>2</v>
      </c>
      <c r="F46" s="36">
        <v>2004</v>
      </c>
      <c r="G46" s="36">
        <f t="shared" ref="G46:P46" si="6">F46+1</f>
        <v>2005</v>
      </c>
      <c r="H46" s="36">
        <f t="shared" si="6"/>
        <v>2006</v>
      </c>
      <c r="I46" s="36">
        <f t="shared" si="6"/>
        <v>2007</v>
      </c>
      <c r="J46" s="36">
        <f t="shared" si="6"/>
        <v>2008</v>
      </c>
      <c r="K46" s="36">
        <f t="shared" si="6"/>
        <v>2009</v>
      </c>
      <c r="L46" s="36">
        <f t="shared" si="6"/>
        <v>2010</v>
      </c>
      <c r="M46" s="36">
        <f t="shared" si="6"/>
        <v>2011</v>
      </c>
      <c r="N46" s="36">
        <f t="shared" si="6"/>
        <v>2012</v>
      </c>
      <c r="O46" s="36">
        <f t="shared" si="6"/>
        <v>2013</v>
      </c>
      <c r="P46" s="37">
        <f t="shared" si="6"/>
        <v>2014</v>
      </c>
      <c r="Q46" s="38" t="s">
        <v>100</v>
      </c>
      <c r="R46" s="38" t="s">
        <v>101</v>
      </c>
      <c r="S46" s="37" t="s">
        <v>102</v>
      </c>
    </row>
    <row r="47" spans="3:19" ht="15" x14ac:dyDescent="0.25">
      <c r="C47" s="139"/>
      <c r="D47" s="140"/>
      <c r="E47" s="39" t="s">
        <v>32</v>
      </c>
      <c r="F47" s="40">
        <f>IF($C$3="National Currency",IF('B.Non-Life_DATA'!E44=0,0,'B.Non-Life_DATA'!E44),IF($C$3="Current Exchange rate",IF('B.Non-Life_DATA'!E44=0,0,'B.Non-Life_DATA'!E44/ECO!O9),IF($C$3="Constant Exchange rate",IF('B.Non-Life_DATA'!E44=0,0,'B.Non-Life_DATA'!E44/ECO!O44))))</f>
        <v>9720</v>
      </c>
      <c r="G47" s="40">
        <f>IF($C$3="National Currency",IF('B.Non-Life_DATA'!F44=0,0,'B.Non-Life_DATA'!F44),IF($C$3="Current Exchange rate",IF('B.Non-Life_DATA'!F44=0,0,'B.Non-Life_DATA'!F44/ECO!P9),IF($C$3="Constant Exchange rate",IF('B.Non-Life_DATA'!F44=0,0,'B.Non-Life_DATA'!F44/ECO!P44))))</f>
        <v>10130</v>
      </c>
      <c r="H47" s="40">
        <f>IF($C$3="National Currency",IF('B.Non-Life_DATA'!G44=0,0,'B.Non-Life_DATA'!G44),IF($C$3="Current Exchange rate",IF('B.Non-Life_DATA'!G44=0,0,'B.Non-Life_DATA'!G44/ECO!Q9),IF($C$3="Constant Exchange rate",IF('B.Non-Life_DATA'!G44=0,0,'B.Non-Life_DATA'!G44/ECO!Q44))))</f>
        <v>10333</v>
      </c>
      <c r="I47" s="40">
        <f>IF($C$3="National Currency",IF('B.Non-Life_DATA'!H44=0,0,'B.Non-Life_DATA'!H44),IF($C$3="Current Exchange rate",IF('B.Non-Life_DATA'!H44=0,0,'B.Non-Life_DATA'!H44/ECO!R9),IF($C$3="Constant Exchange rate",IF('B.Non-Life_DATA'!H44=0,0,'B.Non-Life_DATA'!H44/ECO!R44))))</f>
        <v>10661</v>
      </c>
      <c r="J47" s="40">
        <f>IF($C$3="National Currency",IF('B.Non-Life_DATA'!I44=0,0,'B.Non-Life_DATA'!I44),IF($C$3="Current Exchange rate",IF('B.Non-Life_DATA'!I44=0,0,'B.Non-Life_DATA'!I44/ECO!S9),IF($C$3="Constant Exchange rate",IF('B.Non-Life_DATA'!I44=0,0,'B.Non-Life_DATA'!I44/ECO!S44))))</f>
        <v>10747</v>
      </c>
      <c r="K47" s="40">
        <f>IF($C$3="National Currency",IF('B.Non-Life_DATA'!J44=0,0,'B.Non-Life_DATA'!J44),IF($C$3="Current Exchange rate",IF('B.Non-Life_DATA'!J44=0,0,'B.Non-Life_DATA'!J44/ECO!T9),IF($C$3="Constant Exchange rate",IF('B.Non-Life_DATA'!J44=0,0,'B.Non-Life_DATA'!J44/ECO!T44))))</f>
        <v>10710</v>
      </c>
      <c r="L47" s="40">
        <f>IF($C$3="National Currency",IF('B.Non-Life_DATA'!K44=0,0,'B.Non-Life_DATA'!K44),IF($C$3="Current Exchange rate",IF('B.Non-Life_DATA'!K44=0,0,'B.Non-Life_DATA'!K44/ECO!U9),IF($C$3="Constant Exchange rate",IF('B.Non-Life_DATA'!K44=0,0,'B.Non-Life_DATA'!K44/ECO!U44))))</f>
        <v>11230</v>
      </c>
      <c r="M47" s="40">
        <f>IF($C$3="National Currency",IF('B.Non-Life_DATA'!L44=0,0,'B.Non-Life_DATA'!L44),IF($C$3="Current Exchange rate",IF('B.Non-Life_DATA'!L44=0,0,'B.Non-Life_DATA'!L44/ECO!V9),IF($C$3="Constant Exchange rate",IF('B.Non-Life_DATA'!L44=0,0,'B.Non-Life_DATA'!L44/ECO!V44))))</f>
        <v>11983</v>
      </c>
      <c r="N47" s="40">
        <f>IF($C$3="National Currency",IF('B.Non-Life_DATA'!M44=0,0,'B.Non-Life_DATA'!M44),IF($C$3="Current Exchange rate",IF('B.Non-Life_DATA'!M44=0,0,'B.Non-Life_DATA'!M44/ECO!W9),IF($C$3="Constant Exchange rate",IF('B.Non-Life_DATA'!M44=0,0,'B.Non-Life_DATA'!M44/ECO!W44))))</f>
        <v>12255</v>
      </c>
      <c r="O47" s="40">
        <f>IF($C$3="National Currency",IF('B.Non-Life_DATA'!N44=0,0,'B.Non-Life_DATA'!N44),IF($C$3="Current Exchange rate",IF('B.Non-Life_DATA'!N44=0,0,'B.Non-Life_DATA'!N44/ECO!X9),IF($C$3="Constant Exchange rate",IF('B.Non-Life_DATA'!N44=0,0,'B.Non-Life_DATA'!N44/ECO!X44))))</f>
        <v>12468</v>
      </c>
      <c r="P47" s="107">
        <f>IF($C$3="National Currency",IF('B.Non-Life_DATA'!O44=0,0,'B.Non-Life_DATA'!O44),IF($C$3="Current Exchange rate",IF('B.Non-Life_DATA'!O44=0,0,'B.Non-Life_DATA'!O44/ECO!Y9),IF($C$3="Constant Exchange rate",IF('B.Non-Life_DATA'!O44=0,0,'B.Non-Life_DATA'!O44/ECO!Y44))))</f>
        <v>0</v>
      </c>
      <c r="Q47" s="41">
        <f>O47/$O$79</f>
        <v>3.8122002651890995E-2</v>
      </c>
      <c r="R47" s="41">
        <f>IF(OR(O47=0, N47=0),"-",O47/N47-1)</f>
        <v>1.7380660954712468E-2</v>
      </c>
      <c r="S47" s="41">
        <f>IF(OR(O47=0, F47=0),"-",O47/F47-1)</f>
        <v>0.28271604938271611</v>
      </c>
    </row>
    <row r="48" spans="3:19" ht="15" x14ac:dyDescent="0.25">
      <c r="C48" s="139"/>
      <c r="D48" s="140"/>
      <c r="E48" s="39" t="s">
        <v>31</v>
      </c>
      <c r="F48" s="42">
        <f>IF($C$3="National Currency",IF('B.Non-Life_DATA'!E45=0,0,'B.Non-Life_DATA'!E45),IF($C$3="Current Exchange rate",IF('B.Non-Life_DATA'!E45=0,0,'B.Non-Life_DATA'!E45/ECO!O10),IF($C$3="Constant Exchange rate",IF('B.Non-Life_DATA'!E45=0,0,'B.Non-Life_DATA'!E45/ECO!O45))))</f>
        <v>8029.7763809999997</v>
      </c>
      <c r="G48" s="42">
        <f>IF($C$3="National Currency",IF('B.Non-Life_DATA'!F45=0,0,'B.Non-Life_DATA'!F45),IF($C$3="Current Exchange rate",IF('B.Non-Life_DATA'!F45=0,0,'B.Non-Life_DATA'!F45/ECO!P10),IF($C$3="Constant Exchange rate",IF('B.Non-Life_DATA'!F45=0,0,'B.Non-Life_DATA'!F45/ECO!P45))))</f>
        <v>8194.1479930000005</v>
      </c>
      <c r="H48" s="42">
        <f>IF($C$3="National Currency",IF('B.Non-Life_DATA'!G45=0,0,'B.Non-Life_DATA'!G45),IF($C$3="Current Exchange rate",IF('B.Non-Life_DATA'!G45=0,0,'B.Non-Life_DATA'!G45/ECO!Q10),IF($C$3="Constant Exchange rate",IF('B.Non-Life_DATA'!G45=0,0,'B.Non-Life_DATA'!G45/ECO!Q45))))</f>
        <v>8532.1640399999997</v>
      </c>
      <c r="I48" s="42">
        <f>IF($C$3="National Currency",IF('B.Non-Life_DATA'!H45=0,0,'B.Non-Life_DATA'!H45),IF($C$3="Current Exchange rate",IF('B.Non-Life_DATA'!H45=0,0,'B.Non-Life_DATA'!H45/ECO!R10),IF($C$3="Constant Exchange rate",IF('B.Non-Life_DATA'!H45=0,0,'B.Non-Life_DATA'!H45/ECO!R45))))</f>
        <v>8858.5703780000003</v>
      </c>
      <c r="J48" s="42">
        <f>IF($C$3="National Currency",IF('B.Non-Life_DATA'!I45=0,0,'B.Non-Life_DATA'!I45),IF($C$3="Current Exchange rate",IF('B.Non-Life_DATA'!I45=0,0,'B.Non-Life_DATA'!I45/ECO!S10),IF($C$3="Constant Exchange rate",IF('B.Non-Life_DATA'!I45=0,0,'B.Non-Life_DATA'!I45/ECO!S45))))</f>
        <v>9226.0787290000007</v>
      </c>
      <c r="K48" s="42">
        <f>IF($C$3="National Currency",IF('B.Non-Life_DATA'!J45=0,0,'B.Non-Life_DATA'!J45),IF($C$3="Current Exchange rate",IF('B.Non-Life_DATA'!J45=0,0,'B.Non-Life_DATA'!J45/ECO!T10),IF($C$3="Constant Exchange rate",IF('B.Non-Life_DATA'!J45=0,0,'B.Non-Life_DATA'!J45/ECO!T45))))</f>
        <v>9542.6664330000003</v>
      </c>
      <c r="L48" s="42">
        <f>IF($C$3="National Currency",IF('B.Non-Life_DATA'!K45=0,0,'B.Non-Life_DATA'!K45),IF($C$3="Current Exchange rate",IF('B.Non-Life_DATA'!K45=0,0,'B.Non-Life_DATA'!K45/ECO!U10),IF($C$3="Constant Exchange rate",IF('B.Non-Life_DATA'!K45=0,0,'B.Non-Life_DATA'!K45/ECO!U45))))</f>
        <v>9585.4248609999995</v>
      </c>
      <c r="M48" s="42">
        <f>IF($C$3="National Currency",IF('B.Non-Life_DATA'!L45=0,0,'B.Non-Life_DATA'!L45),IF($C$3="Current Exchange rate",IF('B.Non-Life_DATA'!L45=0,0,'B.Non-Life_DATA'!L45/ECO!V10),IF($C$3="Constant Exchange rate",IF('B.Non-Life_DATA'!L45=0,0,'B.Non-Life_DATA'!L45/ECO!V45))))</f>
        <v>10056.396795000001</v>
      </c>
      <c r="N48" s="42">
        <f>IF($C$3="National Currency",IF('B.Non-Life_DATA'!M45=0,0,'B.Non-Life_DATA'!M45),IF($C$3="Current Exchange rate",IF('B.Non-Life_DATA'!M45=0,0,'B.Non-Life_DATA'!M45/ECO!W10),IF($C$3="Constant Exchange rate",IF('B.Non-Life_DATA'!M45=0,0,'B.Non-Life_DATA'!M45/ECO!W45))))</f>
        <v>10386.678072000001</v>
      </c>
      <c r="O48" s="42">
        <f>IF($C$3="National Currency",IF('B.Non-Life_DATA'!N45=0,0,'B.Non-Life_DATA'!N45),IF($C$3="Current Exchange rate",IF('B.Non-Life_DATA'!N45=0,0,'B.Non-Life_DATA'!N45/ECO!X10),IF($C$3="Constant Exchange rate",IF('B.Non-Life_DATA'!N45=0,0,'B.Non-Life_DATA'!N45/ECO!X45))))</f>
        <v>10662.516463</v>
      </c>
      <c r="P48" s="108">
        <f>IF($C$3="National Currency",IF('B.Non-Life_DATA'!O45=0,0,'B.Non-Life_DATA'!O45),IF($C$3="Current Exchange rate",IF('B.Non-Life_DATA'!O45=0,0,'B.Non-Life_DATA'!O45/ECO!Y10),IF($C$3="Constant Exchange rate",IF('B.Non-Life_DATA'!O45=0,0,'B.Non-Life_DATA'!O45/ECO!Y45))))</f>
        <v>10850.765265</v>
      </c>
      <c r="Q48" s="41">
        <f t="shared" ref="Q48:Q80" si="7">O48/$O$79</f>
        <v>3.2601578511254198E-2</v>
      </c>
      <c r="R48" s="41">
        <f t="shared" ref="R48:R78" si="8">IF(OR(O48=0, N48=0),"-",O48/N48-1)</f>
        <v>2.6556940446974542E-2</v>
      </c>
      <c r="S48" s="41">
        <f t="shared" ref="S48:S80" si="9">IF(OR(O48=0, F48=0),"-",O48/F48-1)</f>
        <v>0.3278721544761285</v>
      </c>
    </row>
    <row r="49" spans="3:19" ht="15" x14ac:dyDescent="0.25">
      <c r="C49" s="139"/>
      <c r="D49" s="140"/>
      <c r="E49" s="39" t="s">
        <v>30</v>
      </c>
      <c r="F49" s="42">
        <f>IF($C$3="National Currency",IF('B.Non-Life_DATA'!E46=0,0,'B.Non-Life_DATA'!E46),IF($C$3="Current Exchange rate",IF('B.Non-Life_DATA'!E46=0,0,'B.Non-Life_DATA'!E46/ECO!O11),IF($C$3="Constant Exchange rate",IF('B.Non-Life_DATA'!E46=0,0,'B.Non-Life_DATA'!E46/ECO!O46))))</f>
        <v>0</v>
      </c>
      <c r="G49" s="42">
        <f>IF($C$3="National Currency",IF('B.Non-Life_DATA'!F46=0,0,'B.Non-Life_DATA'!F46),IF($C$3="Current Exchange rate",IF('B.Non-Life_DATA'!F46=0,0,'B.Non-Life_DATA'!F46/ECO!P11),IF($C$3="Constant Exchange rate",IF('B.Non-Life_DATA'!F46=0,0,'B.Non-Life_DATA'!F46/ECO!P46))))</f>
        <v>0</v>
      </c>
      <c r="H49" s="42">
        <f>IF($C$3="National Currency",IF('B.Non-Life_DATA'!G46=0,0,'B.Non-Life_DATA'!G46),IF($C$3="Current Exchange rate",IF('B.Non-Life_DATA'!G46=0,0,'B.Non-Life_DATA'!G46/ECO!Q11),IF($C$3="Constant Exchange rate",IF('B.Non-Life_DATA'!G46=0,0,'B.Non-Life_DATA'!G46/ECO!Q46))))</f>
        <v>0</v>
      </c>
      <c r="I49" s="42">
        <f>IF($C$3="National Currency",IF('B.Non-Life_DATA'!H46=0,0,'B.Non-Life_DATA'!H46),IF($C$3="Current Exchange rate",IF('B.Non-Life_DATA'!H46=0,0,'B.Non-Life_DATA'!H46/ECO!R11),IF($C$3="Constant Exchange rate",IF('B.Non-Life_DATA'!H46=0,0,'B.Non-Life_DATA'!H46/ECO!R46))))</f>
        <v>649.11844071991004</v>
      </c>
      <c r="J49" s="42">
        <f>IF($C$3="National Currency",IF('B.Non-Life_DATA'!I46=0,0,'B.Non-Life_DATA'!I46),IF($C$3="Current Exchange rate",IF('B.Non-Life_DATA'!I46=0,0,'B.Non-Life_DATA'!I46/ECO!S11),IF($C$3="Constant Exchange rate",IF('B.Non-Life_DATA'!I46=0,0,'B.Non-Life_DATA'!I46/ECO!S46))))</f>
        <v>784.53585510788434</v>
      </c>
      <c r="K49" s="42">
        <f>IF($C$3="National Currency",IF('B.Non-Life_DATA'!J46=0,0,'B.Non-Life_DATA'!J46),IF($C$3="Current Exchange rate",IF('B.Non-Life_DATA'!J46=0,0,'B.Non-Life_DATA'!J46/ECO!T11),IF($C$3="Constant Exchange rate",IF('B.Non-Life_DATA'!J46=0,0,'B.Non-Life_DATA'!J46/ECO!T46))))</f>
        <v>746.0190088505982</v>
      </c>
      <c r="L49" s="42">
        <f>IF($C$3="National Currency",IF('B.Non-Life_DATA'!K46=0,0,'B.Non-Life_DATA'!K46),IF($C$3="Current Exchange rate",IF('B.Non-Life_DATA'!K46=0,0,'B.Non-Life_DATA'!K46/ECO!U11),IF($C$3="Constant Exchange rate",IF('B.Non-Life_DATA'!K46=0,0,'B.Non-Life_DATA'!K46/ECO!U46))))</f>
        <v>704.25247980366089</v>
      </c>
      <c r="M49" s="42">
        <f>IF($C$3="National Currency",IF('B.Non-Life_DATA'!L46=0,0,'B.Non-Life_DATA'!L46),IF($C$3="Current Exchange rate",IF('B.Non-Life_DATA'!L46=0,0,'B.Non-Life_DATA'!L46/ECO!V11),IF($C$3="Constant Exchange rate",IF('B.Non-Life_DATA'!L46=0,0,'B.Non-Life_DATA'!L46/ECO!V46))))</f>
        <v>697.87566743759783</v>
      </c>
      <c r="N49" s="42">
        <f>IF($C$3="National Currency",IF('B.Non-Life_DATA'!M46=0,0,'B.Non-Life_DATA'!M46),IF($C$3="Current Exchange rate",IF('B.Non-Life_DATA'!M46=0,0,'B.Non-Life_DATA'!M46/ECO!W11),IF($C$3="Constant Exchange rate",IF('B.Non-Life_DATA'!M46=0,0,'B.Non-Life_DATA'!M46/ECO!W46))))</f>
        <v>684.63033029962162</v>
      </c>
      <c r="O49" s="88">
        <f>IF($C$3="National Currency",IF('B.Non-Life_DATA'!N46=0,0,'B.Non-Life_DATA'!N46),IF($C$3="Current Exchange rate",IF('B.Non-Life_DATA'!N46=0,0,'B.Non-Life_DATA'!N46/ECO!X11),IF($C$3="Constant Exchange rate",IF('B.Non-Life_DATA'!N46=0,0,'B.Non-Life_DATA'!N46/ECO!X46))))</f>
        <v>684.63033029962162</v>
      </c>
      <c r="P49" s="108">
        <f>IF($C$3="National Currency",IF('B.Non-Life_DATA'!O46=0,0,'B.Non-Life_DATA'!O46),IF($C$3="Current Exchange rate",IF('B.Non-Life_DATA'!O46=0,0,'B.Non-Life_DATA'!O46/ECO!Y11),IF($C$3="Constant Exchange rate",IF('B.Non-Life_DATA'!O46=0,0,'B.Non-Life_DATA'!O46/ECO!Y46))))</f>
        <v>0</v>
      </c>
      <c r="Q49" s="41">
        <f t="shared" si="7"/>
        <v>2.0933172334975281E-3</v>
      </c>
      <c r="R49" s="41">
        <f t="shared" si="8"/>
        <v>0</v>
      </c>
      <c r="S49" s="41" t="str">
        <f t="shared" si="9"/>
        <v>-</v>
      </c>
    </row>
    <row r="50" spans="3:19" ht="15" x14ac:dyDescent="0.25">
      <c r="C50" s="139"/>
      <c r="D50" s="140"/>
      <c r="E50" s="39" t="s">
        <v>29</v>
      </c>
      <c r="F50" s="42">
        <f>IF($C$3="National Currency",IF('B.Non-Life_DATA'!E47=0,0,'B.Non-Life_DATA'!E47),IF($C$3="Current Exchange rate",IF('B.Non-Life_DATA'!E47=0,0,'B.Non-Life_DATA'!E47/ECO!O12),IF($C$3="Constant Exchange rate",IF('B.Non-Life_DATA'!E47=0,0,'B.Non-Life_DATA'!E47/ECO!O47))))</f>
        <v>37800.577178975385</v>
      </c>
      <c r="G50" s="42">
        <f>IF($C$3="National Currency",IF('B.Non-Life_DATA'!F47=0,0,'B.Non-Life_DATA'!F47),IF($C$3="Current Exchange rate",IF('B.Non-Life_DATA'!F47=0,0,'B.Non-Life_DATA'!F47/ECO!P12),IF($C$3="Constant Exchange rate",IF('B.Non-Life_DATA'!F47=0,0,'B.Non-Life_DATA'!F47/ECO!P47))))</f>
        <v>39710.04906852961</v>
      </c>
      <c r="H50" s="42">
        <f>IF($C$3="National Currency",IF('B.Non-Life_DATA'!G47=0,0,'B.Non-Life_DATA'!G47),IF($C$3="Current Exchange rate",IF('B.Non-Life_DATA'!G47=0,0,'B.Non-Life_DATA'!G47/ECO!Q12),IF($C$3="Constant Exchange rate",IF('B.Non-Life_DATA'!G47=0,0,'B.Non-Life_DATA'!G47/ECO!Q47))))</f>
        <v>40923.833998669332</v>
      </c>
      <c r="I50" s="42">
        <f>IF($C$3="National Currency",IF('B.Non-Life_DATA'!H47=0,0,'B.Non-Life_DATA'!H47),IF($C$3="Current Exchange rate",IF('B.Non-Life_DATA'!H47=0,0,'B.Non-Life_DATA'!H47/ECO!R12),IF($C$3="Constant Exchange rate",IF('B.Non-Life_DATA'!H47=0,0,'B.Non-Life_DATA'!H47/ECO!R47))))</f>
        <v>40270.975548902199</v>
      </c>
      <c r="J50" s="42">
        <f>IF($C$3="National Currency",IF('B.Non-Life_DATA'!I47=0,0,'B.Non-Life_DATA'!I47),IF($C$3="Current Exchange rate",IF('B.Non-Life_DATA'!I47=0,0,'B.Non-Life_DATA'!I47/ECO!S12),IF($C$3="Constant Exchange rate",IF('B.Non-Life_DATA'!I47=0,0,'B.Non-Life_DATA'!I47/ECO!S47))))</f>
        <v>40116.818334165007</v>
      </c>
      <c r="K50" s="42">
        <f>IF($C$3="National Currency",IF('B.Non-Life_DATA'!J47=0,0,'B.Non-Life_DATA'!J47),IF($C$3="Current Exchange rate",IF('B.Non-Life_DATA'!J47=0,0,'B.Non-Life_DATA'!J47/ECO!T12),IF($C$3="Constant Exchange rate",IF('B.Non-Life_DATA'!J47=0,0,'B.Non-Life_DATA'!J47/ECO!T47))))</f>
        <v>39401.207757817698</v>
      </c>
      <c r="L50" s="42">
        <f>IF($C$3="National Currency",IF('B.Non-Life_DATA'!K47=0,0,'B.Non-Life_DATA'!K47),IF($C$3="Current Exchange rate",IF('B.Non-Life_DATA'!K47=0,0,'B.Non-Life_DATA'!K47/ECO!U12),IF($C$3="Constant Exchange rate",IF('B.Non-Life_DATA'!K47=0,0,'B.Non-Life_DATA'!K47/ECO!U47))))</f>
        <v>38128.472382734537</v>
      </c>
      <c r="M50" s="42">
        <f>IF($C$3="National Currency",IF('B.Non-Life_DATA'!L47=0,0,'B.Non-Life_DATA'!L47),IF($C$3="Current Exchange rate",IF('B.Non-Life_DATA'!L47=0,0,'B.Non-Life_DATA'!L47/ECO!V12),IF($C$3="Constant Exchange rate",IF('B.Non-Life_DATA'!L47=0,0,'B.Non-Life_DATA'!L47/ECO!V47))))</f>
        <v>35326.993327511649</v>
      </c>
      <c r="N50" s="42">
        <f>IF($C$3="National Currency",IF('B.Non-Life_DATA'!M47=0,0,'B.Non-Life_DATA'!M47),IF($C$3="Current Exchange rate",IF('B.Non-Life_DATA'!M47=0,0,'B.Non-Life_DATA'!M47/ECO!W12),IF($C$3="Constant Exchange rate",IF('B.Non-Life_DATA'!M47=0,0,'B.Non-Life_DATA'!M47/ECO!W47))))</f>
        <v>38042.423482202263</v>
      </c>
      <c r="O50" s="42">
        <f>IF($C$3="National Currency",IF('B.Non-Life_DATA'!N47=0,0,'B.Non-Life_DATA'!N47),IF($C$3="Current Exchange rate",IF('B.Non-Life_DATA'!N47=0,0,'B.Non-Life_DATA'!N47/ECO!X12),IF($C$3="Constant Exchange rate",IF('B.Non-Life_DATA'!N47=0,0,'B.Non-Life_DATA'!N47/ECO!X47))))</f>
        <v>39896.265729374587</v>
      </c>
      <c r="P50" s="108">
        <f>IF($C$3="National Currency",IF('B.Non-Life_DATA'!O47=0,0,'B.Non-Life_DATA'!O47),IF($C$3="Current Exchange rate",IF('B.Non-Life_DATA'!O47=0,0,'B.Non-Life_DATA'!O47/ECO!Y12),IF($C$3="Constant Exchange rate",IF('B.Non-Life_DATA'!O47=0,0,'B.Non-Life_DATA'!O47/ECO!Y47))))</f>
        <v>40891.972393546246</v>
      </c>
      <c r="Q50" s="41">
        <f t="shared" si="7"/>
        <v>0.12198632883668316</v>
      </c>
      <c r="R50" s="41">
        <f t="shared" si="8"/>
        <v>4.8730918734439355E-2</v>
      </c>
      <c r="S50" s="41">
        <f t="shared" si="9"/>
        <v>5.5440649503225581E-2</v>
      </c>
    </row>
    <row r="51" spans="3:19" ht="15" x14ac:dyDescent="0.25">
      <c r="C51" s="139"/>
      <c r="D51" s="140"/>
      <c r="E51" s="39" t="s">
        <v>28</v>
      </c>
      <c r="F51" s="42">
        <f>IF($C$3="National Currency",IF('B.Non-Life_DATA'!E48=0,0,'B.Non-Life_DATA'!E48),IF($C$3="Current Exchange rate",IF('B.Non-Life_DATA'!E48=0,0,'B.Non-Life_DATA'!E48/ECO!O13),IF($C$3="Constant Exchange rate",IF('B.Non-Life_DATA'!E48=0,0,'B.Non-Life_DATA'!E48/ECO!O48))))</f>
        <v>269.27742751208842</v>
      </c>
      <c r="G51" s="42">
        <f>IF($C$3="National Currency",IF('B.Non-Life_DATA'!F48=0,0,'B.Non-Life_DATA'!F48),IF($C$3="Current Exchange rate",IF('B.Non-Life_DATA'!F48=0,0,'B.Non-Life_DATA'!F48/ECO!P13),IF($C$3="Constant Exchange rate",IF('B.Non-Life_DATA'!F48=0,0,'B.Non-Life_DATA'!F48/ECO!P48))))</f>
        <v>302.08279939173377</v>
      </c>
      <c r="H51" s="42">
        <f>IF($C$3="National Currency",IF('B.Non-Life_DATA'!G48=0,0,'B.Non-Life_DATA'!G48),IF($C$3="Current Exchange rate",IF('B.Non-Life_DATA'!G48=0,0,'B.Non-Life_DATA'!G48/ECO!Q13),IF($C$3="Constant Exchange rate",IF('B.Non-Life_DATA'!G48=0,0,'B.Non-Life_DATA'!G48/ECO!Q48))))</f>
        <v>332.49611290515492</v>
      </c>
      <c r="I51" s="42">
        <f>IF($C$3="National Currency",IF('B.Non-Life_DATA'!H48=0,0,'B.Non-Life_DATA'!H48),IF($C$3="Current Exchange rate",IF('B.Non-Life_DATA'!H48=0,0,'B.Non-Life_DATA'!H48/ECO!R13),IF($C$3="Constant Exchange rate",IF('B.Non-Life_DATA'!H48=0,0,'B.Non-Life_DATA'!H48/ECO!R48))))</f>
        <v>365.30148478480021</v>
      </c>
      <c r="J51" s="42">
        <f>IF($C$3="National Currency",IF('B.Non-Life_DATA'!I48=0,0,'B.Non-Life_DATA'!I48),IF($C$3="Current Exchange rate",IF('B.Non-Life_DATA'!I48=0,0,'B.Non-Life_DATA'!I48/ECO!S13),IF($C$3="Constant Exchange rate",IF('B.Non-Life_DATA'!I48=0,0,'B.Non-Life_DATA'!I48/ECO!S48))))</f>
        <v>402</v>
      </c>
      <c r="K51" s="42">
        <f>IF($C$3="National Currency",IF('B.Non-Life_DATA'!J48=0,0,'B.Non-Life_DATA'!J48),IF($C$3="Current Exchange rate",IF('B.Non-Life_DATA'!J48=0,0,'B.Non-Life_DATA'!J48/ECO!T13),IF($C$3="Constant Exchange rate",IF('B.Non-Life_DATA'!J48=0,0,'B.Non-Life_DATA'!J48/ECO!T48))))</f>
        <v>432</v>
      </c>
      <c r="L51" s="42">
        <f>IF($C$3="National Currency",IF('B.Non-Life_DATA'!K48=0,0,'B.Non-Life_DATA'!K48),IF($C$3="Current Exchange rate",IF('B.Non-Life_DATA'!K48=0,0,'B.Non-Life_DATA'!K48/ECO!U13),IF($C$3="Constant Exchange rate",IF('B.Non-Life_DATA'!K48=0,0,'B.Non-Life_DATA'!K48/ECO!U48))))</f>
        <v>469</v>
      </c>
      <c r="M51" s="42">
        <f>IF($C$3="National Currency",IF('B.Non-Life_DATA'!L48=0,0,'B.Non-Life_DATA'!L48),IF($C$3="Current Exchange rate",IF('B.Non-Life_DATA'!L48=0,0,'B.Non-Life_DATA'!L48/ECO!V13),IF($C$3="Constant Exchange rate",IF('B.Non-Life_DATA'!L48=0,0,'B.Non-Life_DATA'!L48/ECO!V48))))</f>
        <v>0</v>
      </c>
      <c r="N51" s="42">
        <f>IF($C$3="National Currency",IF('B.Non-Life_DATA'!M48=0,0,'B.Non-Life_DATA'!M48),IF($C$3="Current Exchange rate",IF('B.Non-Life_DATA'!M48=0,0,'B.Non-Life_DATA'!M48/ECO!W13),IF($C$3="Constant Exchange rate",IF('B.Non-Life_DATA'!M48=0,0,'B.Non-Life_DATA'!M48/ECO!W48))))</f>
        <v>0</v>
      </c>
      <c r="O51" s="42">
        <f>IF($C$3="National Currency",IF('B.Non-Life_DATA'!N48=0,0,'B.Non-Life_DATA'!N48),IF($C$3="Current Exchange rate",IF('B.Non-Life_DATA'!N48=0,0,'B.Non-Life_DATA'!N48/ECO!X13),IF($C$3="Constant Exchange rate",IF('B.Non-Life_DATA'!N48=0,0,'B.Non-Life_DATA'!N48/ECO!X48))))</f>
        <v>0</v>
      </c>
      <c r="P51" s="108">
        <f>IF($C$3="National Currency",IF('B.Non-Life_DATA'!O48=0,0,'B.Non-Life_DATA'!O48),IF($C$3="Current Exchange rate",IF('B.Non-Life_DATA'!O48=0,0,'B.Non-Life_DATA'!O48/ECO!Y13),IF($C$3="Constant Exchange rate",IF('B.Non-Life_DATA'!O48=0,0,'B.Non-Life_DATA'!O48/ECO!Y48))))</f>
        <v>0</v>
      </c>
      <c r="Q51" s="41">
        <f t="shared" si="7"/>
        <v>0</v>
      </c>
      <c r="R51" s="41" t="str">
        <f t="shared" si="8"/>
        <v>-</v>
      </c>
      <c r="S51" s="41" t="str">
        <f t="shared" si="9"/>
        <v>-</v>
      </c>
    </row>
    <row r="52" spans="3:19" ht="15" x14ac:dyDescent="0.25">
      <c r="C52" s="139"/>
      <c r="D52" s="140"/>
      <c r="E52" s="39" t="s">
        <v>27</v>
      </c>
      <c r="F52" s="42">
        <f>IF($C$3="National Currency",IF('B.Non-Life_DATA'!E49=0,0,'B.Non-Life_DATA'!E49),IF($C$3="Current Exchange rate",IF('B.Non-Life_DATA'!E49=0,0,'B.Non-Life_DATA'!E49/ECO!O14),IF($C$3="Constant Exchange rate",IF('B.Non-Life_DATA'!E49=0,0,'B.Non-Life_DATA'!E49/ECO!O49))))</f>
        <v>2428.3035875247883</v>
      </c>
      <c r="G52" s="42">
        <f>IF($C$3="National Currency",IF('B.Non-Life_DATA'!F49=0,0,'B.Non-Life_DATA'!F49),IF($C$3="Current Exchange rate",IF('B.Non-Life_DATA'!F49=0,0,'B.Non-Life_DATA'!F49/ECO!P14),IF($C$3="Constant Exchange rate",IF('B.Non-Life_DATA'!F49=0,0,'B.Non-Life_DATA'!F49/ECO!P49))))</f>
        <v>2552.5509284297818</v>
      </c>
      <c r="H52" s="42">
        <f>IF($C$3="National Currency",IF('B.Non-Life_DATA'!G49=0,0,'B.Non-Life_DATA'!G49),IF($C$3="Current Exchange rate",IF('B.Non-Life_DATA'!G49=0,0,'B.Non-Life_DATA'!G49/ECO!Q14),IF($C$3="Constant Exchange rate",IF('B.Non-Life_DATA'!G49=0,0,'B.Non-Life_DATA'!G49/ECO!Q49))))</f>
        <v>2632.6302505859026</v>
      </c>
      <c r="I52" s="42">
        <f>IF($C$3="National Currency",IF('B.Non-Life_DATA'!H49=0,0,'B.Non-Life_DATA'!H49),IF($C$3="Current Exchange rate",IF('B.Non-Life_DATA'!H49=0,0,'B.Non-Life_DATA'!H49/ECO!R14),IF($C$3="Constant Exchange rate",IF('B.Non-Life_DATA'!H49=0,0,'B.Non-Life_DATA'!H49/ECO!R49))))</f>
        <v>2763.9805300162252</v>
      </c>
      <c r="J52" s="42">
        <f>IF($C$3="National Currency",IF('B.Non-Life_DATA'!I49=0,0,'B.Non-Life_DATA'!I49),IF($C$3="Current Exchange rate",IF('B.Non-Life_DATA'!I49=0,0,'B.Non-Life_DATA'!I49/ECO!S14),IF($C$3="Constant Exchange rate",IF('B.Non-Life_DATA'!I49=0,0,'B.Non-Life_DATA'!I49/ECO!S49))))</f>
        <v>2990.4452857400397</v>
      </c>
      <c r="K52" s="42">
        <f>IF($C$3="National Currency",IF('B.Non-Life_DATA'!J49=0,0,'B.Non-Life_DATA'!J49),IF($C$3="Current Exchange rate",IF('B.Non-Life_DATA'!J49=0,0,'B.Non-Life_DATA'!J49/ECO!T14),IF($C$3="Constant Exchange rate",IF('B.Non-Life_DATA'!J49=0,0,'B.Non-Life_DATA'!J49/ECO!T49))))</f>
        <v>3027.2940328105283</v>
      </c>
      <c r="L52" s="42">
        <f>IF($C$3="National Currency",IF('B.Non-Life_DATA'!K49=0,0,'B.Non-Life_DATA'!K49),IF($C$3="Current Exchange rate",IF('B.Non-Life_DATA'!K49=0,0,'B.Non-Life_DATA'!K49/ECO!U14),IF($C$3="Constant Exchange rate",IF('B.Non-Life_DATA'!K49=0,0,'B.Non-Life_DATA'!K49/ECO!U49))))</f>
        <v>3037.0290246980348</v>
      </c>
      <c r="M52" s="42">
        <f>IF($C$3="National Currency",IF('B.Non-Life_DATA'!L49=0,0,'B.Non-Life_DATA'!L49),IF($C$3="Current Exchange rate",IF('B.Non-Life_DATA'!L49=0,0,'B.Non-Life_DATA'!L49/ECO!V14),IF($C$3="Constant Exchange rate",IF('B.Non-Life_DATA'!L49=0,0,'B.Non-Life_DATA'!L49/ECO!V49))))</f>
        <v>2995.6012258878673</v>
      </c>
      <c r="N52" s="42">
        <f>IF($C$3="National Currency",IF('B.Non-Life_DATA'!M49=0,0,'B.Non-Life_DATA'!M49),IF($C$3="Current Exchange rate",IF('B.Non-Life_DATA'!M49=0,0,'B.Non-Life_DATA'!M49/ECO!W14),IF($C$3="Constant Exchange rate",IF('B.Non-Life_DATA'!M49=0,0,'B.Non-Life_DATA'!M49/ECO!W49))))</f>
        <v>2940.4723273841719</v>
      </c>
      <c r="O52" s="42">
        <f>IF($C$3="National Currency",IF('B.Non-Life_DATA'!N49=0,0,'B.Non-Life_DATA'!N49),IF($C$3="Current Exchange rate",IF('B.Non-Life_DATA'!N49=0,0,'B.Non-Life_DATA'!N49/ECO!X14),IF($C$3="Constant Exchange rate",IF('B.Non-Life_DATA'!N49=0,0,'B.Non-Life_DATA'!N49/ECO!X49))))</f>
        <v>3064.7917793401839</v>
      </c>
      <c r="P52" s="108">
        <f>IF($C$3="National Currency",IF('B.Non-Life_DATA'!O49=0,0,'B.Non-Life_DATA'!O49),IF($C$3="Current Exchange rate",IF('B.Non-Life_DATA'!O49=0,0,'B.Non-Life_DATA'!O49/ECO!Y14),IF($C$3="Constant Exchange rate",IF('B.Non-Life_DATA'!O49=0,0,'B.Non-Life_DATA'!O49/ECO!Y49))))</f>
        <v>3127.3120605732829</v>
      </c>
      <c r="Q52" s="41">
        <f t="shared" si="7"/>
        <v>9.3708694529595921E-3</v>
      </c>
      <c r="R52" s="41">
        <f t="shared" si="8"/>
        <v>4.2278735561713576E-2</v>
      </c>
      <c r="S52" s="41">
        <f t="shared" si="9"/>
        <v>0.26211228080595106</v>
      </c>
    </row>
    <row r="53" spans="3:19" ht="15" x14ac:dyDescent="0.25">
      <c r="C53" s="139"/>
      <c r="D53" s="140"/>
      <c r="E53" s="39" t="s">
        <v>26</v>
      </c>
      <c r="F53" s="42">
        <f>IF($C$3="National Currency",IF('B.Non-Life_DATA'!E50=0,0,'B.Non-Life_DATA'!E50),IF($C$3="Current Exchange rate",IF('B.Non-Life_DATA'!E50=0,0,'B.Non-Life_DATA'!E50/ECO!O15),IF($C$3="Constant Exchange rate",IF('B.Non-Life_DATA'!E50=0,0,'B.Non-Life_DATA'!E50/ECO!O50))))</f>
        <v>0</v>
      </c>
      <c r="G53" s="42">
        <f>IF($C$3="National Currency",IF('B.Non-Life_DATA'!F50=0,0,'B.Non-Life_DATA'!F50),IF($C$3="Current Exchange rate",IF('B.Non-Life_DATA'!F50=0,0,'B.Non-Life_DATA'!F50/ECO!P15),IF($C$3="Constant Exchange rate",IF('B.Non-Life_DATA'!F50=0,0,'B.Non-Life_DATA'!F50/ECO!P50))))</f>
        <v>0</v>
      </c>
      <c r="H53" s="42">
        <f>IF($C$3="National Currency",IF('B.Non-Life_DATA'!G50=0,0,'B.Non-Life_DATA'!G50),IF($C$3="Current Exchange rate",IF('B.Non-Life_DATA'!G50=0,0,'B.Non-Life_DATA'!G50/ECO!Q15),IF($C$3="Constant Exchange rate",IF('B.Non-Life_DATA'!G50=0,0,'B.Non-Life_DATA'!G50/ECO!Q50))))</f>
        <v>0</v>
      </c>
      <c r="I53" s="42">
        <f>IF($C$3="National Currency",IF('B.Non-Life_DATA'!H50=0,0,'B.Non-Life_DATA'!H50),IF($C$3="Current Exchange rate",IF('B.Non-Life_DATA'!H50=0,0,'B.Non-Life_DATA'!H50/ECO!R15),IF($C$3="Constant Exchange rate",IF('B.Non-Life_DATA'!H50=0,0,'B.Non-Life_DATA'!H50/ECO!R50))))</f>
        <v>0</v>
      </c>
      <c r="J53" s="42">
        <f>IF($C$3="National Currency",IF('B.Non-Life_DATA'!I50=0,0,'B.Non-Life_DATA'!I50),IF($C$3="Current Exchange rate",IF('B.Non-Life_DATA'!I50=0,0,'B.Non-Life_DATA'!I50/ECO!S15),IF($C$3="Constant Exchange rate",IF('B.Non-Life_DATA'!I50=0,0,'B.Non-Life_DATA'!I50/ECO!S50))))</f>
        <v>0</v>
      </c>
      <c r="K53" s="42">
        <f>IF($C$3="National Currency",IF('B.Non-Life_DATA'!J50=0,0,'B.Non-Life_DATA'!J50),IF($C$3="Current Exchange rate",IF('B.Non-Life_DATA'!J50=0,0,'B.Non-Life_DATA'!J50/ECO!T15),IF($C$3="Constant Exchange rate",IF('B.Non-Life_DATA'!J50=0,0,'B.Non-Life_DATA'!J50/ECO!T50))))</f>
        <v>0</v>
      </c>
      <c r="L53" s="42">
        <f>IF($C$3="National Currency",IF('B.Non-Life_DATA'!K50=0,0,'B.Non-Life_DATA'!K50),IF($C$3="Current Exchange rate",IF('B.Non-Life_DATA'!K50=0,0,'B.Non-Life_DATA'!K50/ECO!U15),IF($C$3="Constant Exchange rate",IF('B.Non-Life_DATA'!K50=0,0,'B.Non-Life_DATA'!K50/ECO!U50))))</f>
        <v>0</v>
      </c>
      <c r="M53" s="42">
        <f>IF($C$3="National Currency",IF('B.Non-Life_DATA'!L50=0,0,'B.Non-Life_DATA'!L50),IF($C$3="Current Exchange rate",IF('B.Non-Life_DATA'!L50=0,0,'B.Non-Life_DATA'!L50/ECO!V15),IF($C$3="Constant Exchange rate",IF('B.Non-Life_DATA'!L50=0,0,'B.Non-Life_DATA'!L50/ECO!V50))))</f>
        <v>0</v>
      </c>
      <c r="N53" s="42">
        <f>IF($C$3="National Currency",IF('B.Non-Life_DATA'!M50=0,0,'B.Non-Life_DATA'!M50),IF($C$3="Current Exchange rate",IF('B.Non-Life_DATA'!M50=0,0,'B.Non-Life_DATA'!M50/ECO!W15),IF($C$3="Constant Exchange rate",IF('B.Non-Life_DATA'!M50=0,0,'B.Non-Life_DATA'!M50/ECO!W50))))</f>
        <v>0</v>
      </c>
      <c r="O53" s="42">
        <f>IF($C$3="National Currency",IF('B.Non-Life_DATA'!N50=0,0,'B.Non-Life_DATA'!N50),IF($C$3="Current Exchange rate",IF('B.Non-Life_DATA'!N50=0,0,'B.Non-Life_DATA'!N50/ECO!X15),IF($C$3="Constant Exchange rate",IF('B.Non-Life_DATA'!N50=0,0,'B.Non-Life_DATA'!N50/ECO!X50))))</f>
        <v>0</v>
      </c>
      <c r="P53" s="108">
        <f>IF($C$3="National Currency",IF('B.Non-Life_DATA'!O50=0,0,'B.Non-Life_DATA'!O50),IF($C$3="Current Exchange rate",IF('B.Non-Life_DATA'!O50=0,0,'B.Non-Life_DATA'!O50/ECO!Y15),IF($C$3="Constant Exchange rate",IF('B.Non-Life_DATA'!O50=0,0,'B.Non-Life_DATA'!O50/ECO!Y50))))</f>
        <v>0</v>
      </c>
      <c r="Q53" s="41">
        <f t="shared" si="7"/>
        <v>0</v>
      </c>
      <c r="R53" s="41" t="str">
        <f t="shared" si="8"/>
        <v>-</v>
      </c>
      <c r="S53" s="41" t="str">
        <f t="shared" si="9"/>
        <v>-</v>
      </c>
    </row>
    <row r="54" spans="3:19" ht="15" x14ac:dyDescent="0.25">
      <c r="C54" s="139"/>
      <c r="D54" s="140"/>
      <c r="E54" s="39" t="s">
        <v>25</v>
      </c>
      <c r="F54" s="42">
        <f>IF($C$3="National Currency",IF('B.Non-Life_DATA'!E51=0,0,'B.Non-Life_DATA'!E51),IF($C$3="Current Exchange rate",IF('B.Non-Life_DATA'!E51=0,0,'B.Non-Life_DATA'!E51/ECO!O16),IF($C$3="Constant Exchange rate",IF('B.Non-Life_DATA'!E51=0,0,'B.Non-Life_DATA'!E51/ECO!O51))))</f>
        <v>5947.2418841416738</v>
      </c>
      <c r="G54" s="42">
        <f>IF($C$3="National Currency",IF('B.Non-Life_DATA'!F51=0,0,'B.Non-Life_DATA'!F51),IF($C$3="Current Exchange rate",IF('B.Non-Life_DATA'!F51=0,0,'B.Non-Life_DATA'!F51/ECO!P16),IF($C$3="Constant Exchange rate",IF('B.Non-Life_DATA'!F51=0,0,'B.Non-Life_DATA'!F51/ECO!P51))))</f>
        <v>6121.0428055283201</v>
      </c>
      <c r="H54" s="42">
        <f>IF($C$3="National Currency",IF('B.Non-Life_DATA'!G51=0,0,'B.Non-Life_DATA'!G51),IF($C$3="Current Exchange rate",IF('B.Non-Life_DATA'!G51=0,0,'B.Non-Life_DATA'!G51/ECO!Q16),IF($C$3="Constant Exchange rate",IF('B.Non-Life_DATA'!G51=0,0,'B.Non-Life_DATA'!G51/ECO!Q51))))</f>
        <v>6403.9058197789209</v>
      </c>
      <c r="I54" s="42">
        <f>IF($C$3="National Currency",IF('B.Non-Life_DATA'!H51=0,0,'B.Non-Life_DATA'!H51),IF($C$3="Current Exchange rate",IF('B.Non-Life_DATA'!H51=0,0,'B.Non-Life_DATA'!H51/ECO!R16),IF($C$3="Constant Exchange rate",IF('B.Non-Life_DATA'!H51=0,0,'B.Non-Life_DATA'!H51/ECO!R51))))</f>
        <v>7274.253555934617</v>
      </c>
      <c r="J54" s="42">
        <f>IF($C$3="National Currency",IF('B.Non-Life_DATA'!I51=0,0,'B.Non-Life_DATA'!I51),IF($C$3="Current Exchange rate",IF('B.Non-Life_DATA'!I51=0,0,'B.Non-Life_DATA'!I51/ECO!S16),IF($C$3="Constant Exchange rate",IF('B.Non-Life_DATA'!I51=0,0,'B.Non-Life_DATA'!I51/ECO!S51))))</f>
        <v>7225.7665910037213</v>
      </c>
      <c r="K54" s="42">
        <f>IF($C$3="National Currency",IF('B.Non-Life_DATA'!J51=0,0,'B.Non-Life_DATA'!J51),IF($C$3="Current Exchange rate",IF('B.Non-Life_DATA'!J51=0,0,'B.Non-Life_DATA'!J51/ECO!T16),IF($C$3="Constant Exchange rate",IF('B.Non-Life_DATA'!J51=0,0,'B.Non-Life_DATA'!J51/ECO!T51))))</f>
        <v>7307.3868077847774</v>
      </c>
      <c r="L54" s="42">
        <f>IF($C$3="National Currency",IF('B.Non-Life_DATA'!K51=0,0,'B.Non-Life_DATA'!K51),IF($C$3="Current Exchange rate",IF('B.Non-Life_DATA'!K51=0,0,'B.Non-Life_DATA'!K51/ECO!U16),IF($C$3="Constant Exchange rate",IF('B.Non-Life_DATA'!K51=0,0,'B.Non-Life_DATA'!K51/ECO!U51))))</f>
        <v>7606.9841376438835</v>
      </c>
      <c r="M54" s="42">
        <f>IF($C$3="National Currency",IF('B.Non-Life_DATA'!L51=0,0,'B.Non-Life_DATA'!L51),IF($C$3="Current Exchange rate",IF('B.Non-Life_DATA'!L51=0,0,'B.Non-Life_DATA'!L51/ECO!V16),IF($C$3="Constant Exchange rate",IF('B.Non-Life_DATA'!L51=0,0,'B.Non-Life_DATA'!L51/ECO!V51))))</f>
        <v>7895.4508213235204</v>
      </c>
      <c r="N54" s="42">
        <f>IF($C$3="National Currency",IF('B.Non-Life_DATA'!M51=0,0,'B.Non-Life_DATA'!M51),IF($C$3="Current Exchange rate",IF('B.Non-Life_DATA'!M51=0,0,'B.Non-Life_DATA'!M51/ECO!W16),IF($C$3="Constant Exchange rate",IF('B.Non-Life_DATA'!M51=0,0,'B.Non-Life_DATA'!M51/ECO!W51))))</f>
        <v>7985.0297503122783</v>
      </c>
      <c r="O54" s="88">
        <f>IF($C$3="National Currency",IF('B.Non-Life_DATA'!N51=0,0,'B.Non-Life_DATA'!N51),IF($C$3="Current Exchange rate",IF('B.Non-Life_DATA'!N51=0,0,'B.Non-Life_DATA'!N51/ECO!X16),IF($C$3="Constant Exchange rate",IF('B.Non-Life_DATA'!N51=0,0,'B.Non-Life_DATA'!N51/ECO!X51))))</f>
        <v>7985.0297503122783</v>
      </c>
      <c r="P54" s="108">
        <f>IF($C$3="National Currency",IF('B.Non-Life_DATA'!O51=0,0,'B.Non-Life_DATA'!O51),IF($C$3="Current Exchange rate",IF('B.Non-Life_DATA'!O51=0,0,'B.Non-Life_DATA'!O51/ECO!Y16),IF($C$3="Constant Exchange rate",IF('B.Non-Life_DATA'!O51=0,0,'B.Non-Life_DATA'!O51/ECO!Y51))))</f>
        <v>0</v>
      </c>
      <c r="Q54" s="41">
        <f t="shared" si="7"/>
        <v>2.4414928241645262E-2</v>
      </c>
      <c r="R54" s="41">
        <f t="shared" si="8"/>
        <v>0</v>
      </c>
      <c r="S54" s="41">
        <f t="shared" si="9"/>
        <v>0.3426441879897919</v>
      </c>
    </row>
    <row r="55" spans="3:19" ht="15" x14ac:dyDescent="0.25">
      <c r="C55" s="139"/>
      <c r="D55" s="140"/>
      <c r="E55" s="39" t="s">
        <v>24</v>
      </c>
      <c r="F55" s="42">
        <f>IF($C$3="National Currency",IF('B.Non-Life_DATA'!E52=0,0,'B.Non-Life_DATA'!E52),IF($C$3="Current Exchange rate",IF('B.Non-Life_DATA'!E52=0,0,'B.Non-Life_DATA'!E52/ECO!O17),IF($C$3="Constant Exchange rate",IF('B.Non-Life_DATA'!E52=0,0,'B.Non-Life_DATA'!E52/ECO!O52))))</f>
        <v>152.60823437679753</v>
      </c>
      <c r="G55" s="42">
        <f>IF($C$3="National Currency",IF('B.Non-Life_DATA'!F52=0,0,'B.Non-Life_DATA'!F52),IF($C$3="Current Exchange rate",IF('B.Non-Life_DATA'!F52=0,0,'B.Non-Life_DATA'!F52/ECO!P17),IF($C$3="Constant Exchange rate",IF('B.Non-Life_DATA'!F52=0,0,'B.Non-Life_DATA'!F52/ECO!P52))))</f>
        <v>172.33136911533498</v>
      </c>
      <c r="H55" s="42">
        <f>IF($C$3="National Currency",IF('B.Non-Life_DATA'!G52=0,0,'B.Non-Life_DATA'!G52),IF($C$3="Current Exchange rate",IF('B.Non-Life_DATA'!G52=0,0,'B.Non-Life_DATA'!G52/ECO!Q17),IF($C$3="Constant Exchange rate",IF('B.Non-Life_DATA'!G52=0,0,'B.Non-Life_DATA'!G52/ECO!Q52))))</f>
        <v>199.97954827246815</v>
      </c>
      <c r="I55" s="42">
        <f>IF($C$3="National Currency",IF('B.Non-Life_DATA'!H52=0,0,'B.Non-Life_DATA'!H52),IF($C$3="Current Exchange rate",IF('B.Non-Life_DATA'!H52=0,0,'B.Non-Life_DATA'!H52/ECO!R17),IF($C$3="Constant Exchange rate",IF('B.Non-Life_DATA'!H52=0,0,'B.Non-Life_DATA'!H52/ECO!R52))))</f>
        <v>237.98141449260544</v>
      </c>
      <c r="J55" s="42">
        <f>IF($C$3="National Currency",IF('B.Non-Life_DATA'!I52=0,0,'B.Non-Life_DATA'!I52),IF($C$3="Current Exchange rate",IF('B.Non-Life_DATA'!I52=0,0,'B.Non-Life_DATA'!I52/ECO!S17),IF($C$3="Constant Exchange rate",IF('B.Non-Life_DATA'!I52=0,0,'B.Non-Life_DATA'!I52/ECO!S52))))</f>
        <v>244.86469904004707</v>
      </c>
      <c r="K55" s="42">
        <f>IF($C$3="National Currency",IF('B.Non-Life_DATA'!J52=0,0,'B.Non-Life_DATA'!J52),IF($C$3="Current Exchange rate",IF('B.Non-Life_DATA'!J52=0,0,'B.Non-Life_DATA'!J52/ECO!T17),IF($C$3="Constant Exchange rate",IF('B.Non-Life_DATA'!J52=0,0,'B.Non-Life_DATA'!J52/ECO!T52))))</f>
        <v>267.10703922896988</v>
      </c>
      <c r="L55" s="42">
        <f>IF($C$3="National Currency",IF('B.Non-Life_DATA'!K52=0,0,'B.Non-Life_DATA'!K52),IF($C$3="Current Exchange rate",IF('B.Non-Life_DATA'!K52=0,0,'B.Non-Life_DATA'!K52/ECO!U17),IF($C$3="Constant Exchange rate",IF('B.Non-Life_DATA'!K52=0,0,'B.Non-Life_DATA'!K52/ECO!U52))))</f>
        <v>243.37197857681542</v>
      </c>
      <c r="M55" s="42">
        <f>IF($C$3="National Currency",IF('B.Non-Life_DATA'!L52=0,0,'B.Non-Life_DATA'!L52),IF($C$3="Current Exchange rate",IF('B.Non-Life_DATA'!L52=0,0,'B.Non-Life_DATA'!L52/ECO!V17),IF($C$3="Constant Exchange rate",IF('B.Non-Life_DATA'!L52=0,0,'B.Non-Life_DATA'!L52/ECO!V52))))</f>
        <v>242.64</v>
      </c>
      <c r="N55" s="42">
        <f>IF($C$3="National Currency",IF('B.Non-Life_DATA'!M52=0,0,'B.Non-Life_DATA'!M52),IF($C$3="Current Exchange rate",IF('B.Non-Life_DATA'!M52=0,0,'B.Non-Life_DATA'!M52/ECO!W17),IF($C$3="Constant Exchange rate",IF('B.Non-Life_DATA'!M52=0,0,'B.Non-Life_DATA'!M52/ECO!W52))))</f>
        <v>271.8</v>
      </c>
      <c r="O55" s="42">
        <f>IF($C$3="National Currency",IF('B.Non-Life_DATA'!N52=0,0,'B.Non-Life_DATA'!N52),IF($C$3="Current Exchange rate",IF('B.Non-Life_DATA'!N52=0,0,'B.Non-Life_DATA'!N52/ECO!X17),IF($C$3="Constant Exchange rate",IF('B.Non-Life_DATA'!N52=0,0,'B.Non-Life_DATA'!N52/ECO!X52))))</f>
        <v>349.20299999999997</v>
      </c>
      <c r="P55" s="108">
        <f>IF($C$3="National Currency",IF('B.Non-Life_DATA'!O52=0,0,'B.Non-Life_DATA'!O52),IF($C$3="Current Exchange rate",IF('B.Non-Life_DATA'!O52=0,0,'B.Non-Life_DATA'!O52/ECO!Y17),IF($C$3="Constant Exchange rate",IF('B.Non-Life_DATA'!O52=0,0,'B.Non-Life_DATA'!O52/ECO!Y52))))</f>
        <v>0</v>
      </c>
      <c r="Q55" s="41">
        <f t="shared" si="7"/>
        <v>1.0677187754289613E-3</v>
      </c>
      <c r="R55" s="41">
        <f t="shared" si="8"/>
        <v>0.28477924944812338</v>
      </c>
      <c r="S55" s="41">
        <f t="shared" si="9"/>
        <v>1.2882317027389227</v>
      </c>
    </row>
    <row r="56" spans="3:19" ht="15" x14ac:dyDescent="0.25">
      <c r="C56" s="139"/>
      <c r="D56" s="140"/>
      <c r="E56" s="39" t="s">
        <v>23</v>
      </c>
      <c r="F56" s="42">
        <f>IF($C$3="National Currency",IF('B.Non-Life_DATA'!E53=0,0,'B.Non-Life_DATA'!E53),IF($C$3="Current Exchange rate",IF('B.Non-Life_DATA'!E53=0,0,'B.Non-Life_DATA'!E53/ECO!O18),IF($C$3="Constant Exchange rate",IF('B.Non-Life_DATA'!E53=0,0,'B.Non-Life_DATA'!E53/ECO!O53))))</f>
        <v>25448.749460599996</v>
      </c>
      <c r="G56" s="42">
        <f>IF($C$3="National Currency",IF('B.Non-Life_DATA'!F53=0,0,'B.Non-Life_DATA'!F53),IF($C$3="Current Exchange rate",IF('B.Non-Life_DATA'!F53=0,0,'B.Non-Life_DATA'!F53/ECO!P18),IF($C$3="Constant Exchange rate",IF('B.Non-Life_DATA'!F53=0,0,'B.Non-Life_DATA'!F53/ECO!P53))))</f>
        <v>27225.746483029998</v>
      </c>
      <c r="H56" s="42">
        <f>IF($C$3="National Currency",IF('B.Non-Life_DATA'!G53=0,0,'B.Non-Life_DATA'!G53),IF($C$3="Current Exchange rate",IF('B.Non-Life_DATA'!G53=0,0,'B.Non-Life_DATA'!G53/ECO!Q18),IF($C$3="Constant Exchange rate",IF('B.Non-Life_DATA'!G53=0,0,'B.Non-Life_DATA'!G53/ECO!Q53))))</f>
        <v>29410.381502380002</v>
      </c>
      <c r="I56" s="42">
        <f>IF($C$3="National Currency",IF('B.Non-Life_DATA'!H53=0,0,'B.Non-Life_DATA'!H53),IF($C$3="Current Exchange rate",IF('B.Non-Life_DATA'!H53=0,0,'B.Non-Life_DATA'!H53/ECO!R18),IF($C$3="Constant Exchange rate",IF('B.Non-Life_DATA'!H53=0,0,'B.Non-Life_DATA'!H53/ECO!R53))))</f>
        <v>31034.378218480004</v>
      </c>
      <c r="J56" s="42">
        <f>IF($C$3="National Currency",IF('B.Non-Life_DATA'!I53=0,0,'B.Non-Life_DATA'!I53),IF($C$3="Current Exchange rate",IF('B.Non-Life_DATA'!I53=0,0,'B.Non-Life_DATA'!I53/ECO!S18),IF($C$3="Constant Exchange rate",IF('B.Non-Life_DATA'!I53=0,0,'B.Non-Life_DATA'!I53/ECO!S53))))</f>
        <v>32454.035947030003</v>
      </c>
      <c r="K56" s="42">
        <f>IF($C$3="National Currency",IF('B.Non-Life_DATA'!J53=0,0,'B.Non-Life_DATA'!J53),IF($C$3="Current Exchange rate",IF('B.Non-Life_DATA'!J53=0,0,'B.Non-Life_DATA'!J53/ECO!T18),IF($C$3="Constant Exchange rate",IF('B.Non-Life_DATA'!J53=0,0,'B.Non-Life_DATA'!J53/ECO!T53))))</f>
        <v>32392.674264080026</v>
      </c>
      <c r="L56" s="42">
        <f>IF($C$3="National Currency",IF('B.Non-Life_DATA'!K53=0,0,'B.Non-Life_DATA'!K53),IF($C$3="Current Exchange rate",IF('B.Non-Life_DATA'!K53=0,0,'B.Non-Life_DATA'!K53/ECO!U18),IF($C$3="Constant Exchange rate",IF('B.Non-Life_DATA'!K53=0,0,'B.Non-Life_DATA'!K53/ECO!U53))))</f>
        <v>30321.507473592992</v>
      </c>
      <c r="M56" s="42">
        <f>IF($C$3="National Currency",IF('B.Non-Life_DATA'!L53=0,0,'B.Non-Life_DATA'!L53),IF($C$3="Current Exchange rate",IF('B.Non-Life_DATA'!L53=0,0,'B.Non-Life_DATA'!L53/ECO!V18),IF($C$3="Constant Exchange rate",IF('B.Non-Life_DATA'!L53=0,0,'B.Non-Life_DATA'!L53/ECO!V53))))</f>
        <v>31264.708367964206</v>
      </c>
      <c r="N56" s="42">
        <f>IF($C$3="National Currency",IF('B.Non-Life_DATA'!M53=0,0,'B.Non-Life_DATA'!M53),IF($C$3="Current Exchange rate",IF('B.Non-Life_DATA'!M53=0,0,'B.Non-Life_DATA'!M53/ECO!W18),IF($C$3="Constant Exchange rate",IF('B.Non-Life_DATA'!M53=0,0,'B.Non-Life_DATA'!M53/ECO!W53))))</f>
        <v>31455.748548703737</v>
      </c>
      <c r="O56" s="42">
        <f>IF($C$3="National Currency",IF('B.Non-Life_DATA'!N53=0,0,'B.Non-Life_DATA'!N53),IF($C$3="Current Exchange rate",IF('B.Non-Life_DATA'!N53=0,0,'B.Non-Life_DATA'!N53/ECO!X18),IF($C$3="Constant Exchange rate",IF('B.Non-Life_DATA'!N53=0,0,'B.Non-Life_DATA'!N53/ECO!X53))))</f>
        <v>30983.071185765009</v>
      </c>
      <c r="P56" s="108">
        <f>IF($C$3="National Currency",IF('B.Non-Life_DATA'!O53=0,0,'B.Non-Life_DATA'!O53),IF($C$3="Current Exchange rate",IF('B.Non-Life_DATA'!O53=0,0,'B.Non-Life_DATA'!O53/ECO!Y18),IF($C$3="Constant Exchange rate",IF('B.Non-Life_DATA'!O53=0,0,'B.Non-Life_DATA'!O53/ECO!Y53))))</f>
        <v>30861.800943802831</v>
      </c>
      <c r="Q56" s="41">
        <f t="shared" si="7"/>
        <v>9.4733455398416835E-2</v>
      </c>
      <c r="R56" s="41">
        <f t="shared" si="8"/>
        <v>-1.5026740254070581E-2</v>
      </c>
      <c r="S56" s="41">
        <f t="shared" si="9"/>
        <v>0.21746929976788465</v>
      </c>
    </row>
    <row r="57" spans="3:19" ht="15" x14ac:dyDescent="0.25">
      <c r="C57" s="139"/>
      <c r="D57" s="140"/>
      <c r="E57" s="39" t="s">
        <v>22</v>
      </c>
      <c r="F57" s="42">
        <f>IF($C$3="National Currency",IF('B.Non-Life_DATA'!E54=0,0,'B.Non-Life_DATA'!E54),IF($C$3="Current Exchange rate",IF('B.Non-Life_DATA'!E54=0,0,'B.Non-Life_DATA'!E54/ECO!O19),IF($C$3="Constant Exchange rate",IF('B.Non-Life_DATA'!E54=0,0,'B.Non-Life_DATA'!E54/ECO!O54))))</f>
        <v>2757</v>
      </c>
      <c r="G57" s="42">
        <f>IF($C$3="National Currency",IF('B.Non-Life_DATA'!F54=0,0,'B.Non-Life_DATA'!F54),IF($C$3="Current Exchange rate",IF('B.Non-Life_DATA'!F54=0,0,'B.Non-Life_DATA'!F54/ECO!P19),IF($C$3="Constant Exchange rate",IF('B.Non-Life_DATA'!F54=0,0,'B.Non-Life_DATA'!F54/ECO!P54))))</f>
        <v>2967</v>
      </c>
      <c r="H57" s="42">
        <f>IF($C$3="National Currency",IF('B.Non-Life_DATA'!G54=0,0,'B.Non-Life_DATA'!G54),IF($C$3="Current Exchange rate",IF('B.Non-Life_DATA'!G54=0,0,'B.Non-Life_DATA'!G54/ECO!Q19),IF($C$3="Constant Exchange rate",IF('B.Non-Life_DATA'!G54=0,0,'B.Non-Life_DATA'!G54/ECO!Q54))))</f>
        <v>3066</v>
      </c>
      <c r="I57" s="42">
        <f>IF($C$3="National Currency",IF('B.Non-Life_DATA'!H54=0,0,'B.Non-Life_DATA'!H54),IF($C$3="Current Exchange rate",IF('B.Non-Life_DATA'!H54=0,0,'B.Non-Life_DATA'!H54/ECO!R19),IF($C$3="Constant Exchange rate",IF('B.Non-Life_DATA'!H54=0,0,'B.Non-Life_DATA'!H54/ECO!R54))))</f>
        <v>3065</v>
      </c>
      <c r="J57" s="42">
        <f>IF($C$3="National Currency",IF('B.Non-Life_DATA'!I54=0,0,'B.Non-Life_DATA'!I54),IF($C$3="Current Exchange rate",IF('B.Non-Life_DATA'!I54=0,0,'B.Non-Life_DATA'!I54/ECO!S19),IF($C$3="Constant Exchange rate",IF('B.Non-Life_DATA'!I54=0,0,'B.Non-Life_DATA'!I54/ECO!S54))))</f>
        <v>3169</v>
      </c>
      <c r="K57" s="42">
        <f>IF($C$3="National Currency",IF('B.Non-Life_DATA'!J54=0,0,'B.Non-Life_DATA'!J54),IF($C$3="Current Exchange rate",IF('B.Non-Life_DATA'!J54=0,0,'B.Non-Life_DATA'!J54/ECO!T19),IF($C$3="Constant Exchange rate",IF('B.Non-Life_DATA'!J54=0,0,'B.Non-Life_DATA'!J54/ECO!T54))))</f>
        <v>3233</v>
      </c>
      <c r="L57" s="42">
        <f>IF($C$3="National Currency",IF('B.Non-Life_DATA'!K54=0,0,'B.Non-Life_DATA'!K54),IF($C$3="Current Exchange rate",IF('B.Non-Life_DATA'!K54=0,0,'B.Non-Life_DATA'!K54/ECO!U19),IF($C$3="Constant Exchange rate",IF('B.Non-Life_DATA'!K54=0,0,'B.Non-Life_DATA'!K54/ECO!U54))))</f>
        <v>3313</v>
      </c>
      <c r="M57" s="42">
        <f>IF($C$3="National Currency",IF('B.Non-Life_DATA'!L54=0,0,'B.Non-Life_DATA'!L54),IF($C$3="Current Exchange rate",IF('B.Non-Life_DATA'!L54=0,0,'B.Non-Life_DATA'!L54/ECO!V19),IF($C$3="Constant Exchange rate",IF('B.Non-Life_DATA'!L54=0,0,'B.Non-Life_DATA'!L54/ECO!V54))))</f>
        <v>3474</v>
      </c>
      <c r="N57" s="42">
        <f>IF($C$3="National Currency",IF('B.Non-Life_DATA'!M54=0,0,'B.Non-Life_DATA'!M54),IF($C$3="Current Exchange rate",IF('B.Non-Life_DATA'!M54=0,0,'B.Non-Life_DATA'!M54/ECO!W19),IF($C$3="Constant Exchange rate",IF('B.Non-Life_DATA'!M54=0,0,'B.Non-Life_DATA'!M54/ECO!W54))))</f>
        <v>3679</v>
      </c>
      <c r="O57" s="42">
        <f>IF($C$3="National Currency",IF('B.Non-Life_DATA'!N54=0,0,'B.Non-Life_DATA'!N54),IF($C$3="Current Exchange rate",IF('B.Non-Life_DATA'!N54=0,0,'B.Non-Life_DATA'!N54/ECO!X19),IF($C$3="Constant Exchange rate",IF('B.Non-Life_DATA'!N54=0,0,'B.Non-Life_DATA'!N54/ECO!X54))))</f>
        <v>4177</v>
      </c>
      <c r="P57" s="108">
        <f>IF($C$3="National Currency",IF('B.Non-Life_DATA'!O54=0,0,'B.Non-Life_DATA'!O54),IF($C$3="Current Exchange rate",IF('B.Non-Life_DATA'!O54=0,0,'B.Non-Life_DATA'!O54/ECO!Y19),IF($C$3="Constant Exchange rate",IF('B.Non-Life_DATA'!O54=0,0,'B.Non-Life_DATA'!O54/ECO!Y54))))</f>
        <v>4468</v>
      </c>
      <c r="Q57" s="41">
        <f t="shared" si="7"/>
        <v>1.2771543557663512E-2</v>
      </c>
      <c r="R57" s="41">
        <f t="shared" si="8"/>
        <v>0.13536287034520256</v>
      </c>
      <c r="S57" s="41">
        <f t="shared" si="9"/>
        <v>0.51505259339862164</v>
      </c>
    </row>
    <row r="58" spans="3:19" ht="15" x14ac:dyDescent="0.25">
      <c r="C58" s="139"/>
      <c r="D58" s="140"/>
      <c r="E58" s="39" t="s">
        <v>21</v>
      </c>
      <c r="F58" s="42">
        <f>IF($C$3="National Currency",IF('B.Non-Life_DATA'!E55=0,0,'B.Non-Life_DATA'!E55),IF($C$3="Current Exchange rate",IF('B.Non-Life_DATA'!E55=0,0,'B.Non-Life_DATA'!E55/ECO!O20),IF($C$3="Constant Exchange rate",IF('B.Non-Life_DATA'!E55=0,0,'B.Non-Life_DATA'!E55/ECO!O55))))</f>
        <v>61999</v>
      </c>
      <c r="G58" s="42">
        <f>IF($C$3="National Currency",IF('B.Non-Life_DATA'!F55=0,0,'B.Non-Life_DATA'!F55),IF($C$3="Current Exchange rate",IF('B.Non-Life_DATA'!F55=0,0,'B.Non-Life_DATA'!F55/ECO!P20),IF($C$3="Constant Exchange rate",IF('B.Non-Life_DATA'!F55=0,0,'B.Non-Life_DATA'!F55/ECO!P55))))</f>
        <v>64775</v>
      </c>
      <c r="H58" s="42">
        <f>IF($C$3="National Currency",IF('B.Non-Life_DATA'!G55=0,0,'B.Non-Life_DATA'!G55),IF($C$3="Current Exchange rate",IF('B.Non-Life_DATA'!G55=0,0,'B.Non-Life_DATA'!G55/ECO!Q20),IF($C$3="Constant Exchange rate",IF('B.Non-Life_DATA'!G55=0,0,'B.Non-Life_DATA'!G55/ECO!Q55))))</f>
        <v>66898</v>
      </c>
      <c r="I58" s="42">
        <f>IF($C$3="National Currency",IF('B.Non-Life_DATA'!H55=0,0,'B.Non-Life_DATA'!H55),IF($C$3="Current Exchange rate",IF('B.Non-Life_DATA'!H55=0,0,'B.Non-Life_DATA'!H55/ECO!R20),IF($C$3="Constant Exchange rate",IF('B.Non-Life_DATA'!H55=0,0,'B.Non-Life_DATA'!H55/ECO!R55))))</f>
        <v>69062</v>
      </c>
      <c r="J58" s="42">
        <f>IF($C$3="National Currency",IF('B.Non-Life_DATA'!I55=0,0,'B.Non-Life_DATA'!I55),IF($C$3="Current Exchange rate",IF('B.Non-Life_DATA'!I55=0,0,'B.Non-Life_DATA'!I55/ECO!S20),IF($C$3="Constant Exchange rate",IF('B.Non-Life_DATA'!I55=0,0,'B.Non-Life_DATA'!I55/ECO!S55))))</f>
        <v>71019</v>
      </c>
      <c r="K58" s="42">
        <f>IF($C$3="National Currency",IF('B.Non-Life_DATA'!J55=0,0,'B.Non-Life_DATA'!J55),IF($C$3="Current Exchange rate",IF('B.Non-Life_DATA'!J55=0,0,'B.Non-Life_DATA'!J55/ECO!T20),IF($C$3="Constant Exchange rate",IF('B.Non-Life_DATA'!J55=0,0,'B.Non-Life_DATA'!J55/ECO!T55))))</f>
        <v>72336</v>
      </c>
      <c r="L58" s="42">
        <f>IF($C$3="National Currency",IF('B.Non-Life_DATA'!K55=0,0,'B.Non-Life_DATA'!K55),IF($C$3="Current Exchange rate",IF('B.Non-Life_DATA'!K55=0,0,'B.Non-Life_DATA'!K55/ECO!U20),IF($C$3="Constant Exchange rate",IF('B.Non-Life_DATA'!K55=0,0,'B.Non-Life_DATA'!K55/ECO!U55))))</f>
        <v>75568</v>
      </c>
      <c r="M58" s="42">
        <f>IF($C$3="National Currency",IF('B.Non-Life_DATA'!L55=0,0,'B.Non-Life_DATA'!L55),IF($C$3="Current Exchange rate",IF('B.Non-Life_DATA'!L55=0,0,'B.Non-Life_DATA'!L55/ECO!V20),IF($C$3="Constant Exchange rate",IF('B.Non-Life_DATA'!L55=0,0,'B.Non-Life_DATA'!L55/ECO!V55))))</f>
        <v>78513</v>
      </c>
      <c r="N58" s="42">
        <f>IF($C$3="National Currency",IF('B.Non-Life_DATA'!M55=0,0,'B.Non-Life_DATA'!M55),IF($C$3="Current Exchange rate",IF('B.Non-Life_DATA'!M55=0,0,'B.Non-Life_DATA'!M55/ECO!W20),IF($C$3="Constant Exchange rate",IF('B.Non-Life_DATA'!M55=0,0,'B.Non-Life_DATA'!M55/ECO!W55))))</f>
        <v>79810</v>
      </c>
      <c r="O58" s="42">
        <f>IF($C$3="National Currency",IF('B.Non-Life_DATA'!N55=0,0,'B.Non-Life_DATA'!N55),IF($C$3="Current Exchange rate",IF('B.Non-Life_DATA'!N55=0,0,'B.Non-Life_DATA'!N55/ECO!X20),IF($C$3="Constant Exchange rate",IF('B.Non-Life_DATA'!N55=0,0,'B.Non-Life_DATA'!N55/ECO!X55))))</f>
        <v>81995</v>
      </c>
      <c r="P58" s="108">
        <f>IF($C$3="National Currency",IF('B.Non-Life_DATA'!O55=0,0,'B.Non-Life_DATA'!O55),IF($C$3="Current Exchange rate",IF('B.Non-Life_DATA'!O55=0,0,'B.Non-Life_DATA'!O55/ECO!Y20),IF($C$3="Constant Exchange rate",IF('B.Non-Life_DATA'!O55=0,0,'B.Non-Life_DATA'!O55/ECO!Y55))))</f>
        <v>0</v>
      </c>
      <c r="Q58" s="41">
        <f t="shared" si="7"/>
        <v>0.25070689825487663</v>
      </c>
      <c r="R58" s="41">
        <f t="shared" si="8"/>
        <v>2.7377521613832778E-2</v>
      </c>
      <c r="S58" s="41">
        <f t="shared" si="9"/>
        <v>0.32252133098920943</v>
      </c>
    </row>
    <row r="59" spans="3:19" ht="15" x14ac:dyDescent="0.25">
      <c r="C59" s="139"/>
      <c r="D59" s="140"/>
      <c r="E59" s="39" t="s">
        <v>20</v>
      </c>
      <c r="F59" s="42">
        <f>IF($C$3="National Currency",IF('B.Non-Life_DATA'!E56=0,0,'B.Non-Life_DATA'!E56),IF($C$3="Current Exchange rate",IF('B.Non-Life_DATA'!E56=0,0,'B.Non-Life_DATA'!E56/ECO!O21),IF($C$3="Constant Exchange rate",IF('B.Non-Life_DATA'!E56=0,0,'B.Non-Life_DATA'!E56/ECO!O56))))</f>
        <v>1946</v>
      </c>
      <c r="G59" s="42">
        <f>IF($C$3="National Currency",IF('B.Non-Life_DATA'!F56=0,0,'B.Non-Life_DATA'!F56),IF($C$3="Current Exchange rate",IF('B.Non-Life_DATA'!F56=0,0,'B.Non-Life_DATA'!F56/ECO!P21),IF($C$3="Constant Exchange rate",IF('B.Non-Life_DATA'!F56=0,0,'B.Non-Life_DATA'!F56/ECO!P56))))</f>
        <v>2035</v>
      </c>
      <c r="H59" s="42">
        <f>IF($C$3="National Currency",IF('B.Non-Life_DATA'!G56=0,0,'B.Non-Life_DATA'!G56),IF($C$3="Current Exchange rate",IF('B.Non-Life_DATA'!G56=0,0,'B.Non-Life_DATA'!G56/ECO!Q21),IF($C$3="Constant Exchange rate",IF('B.Non-Life_DATA'!G56=0,0,'B.Non-Life_DATA'!G56/ECO!Q56))))</f>
        <v>2060</v>
      </c>
      <c r="I59" s="42">
        <f>IF($C$3="National Currency",IF('B.Non-Life_DATA'!H56=0,0,'B.Non-Life_DATA'!H56),IF($C$3="Current Exchange rate",IF('B.Non-Life_DATA'!H56=0,0,'B.Non-Life_DATA'!H56/ECO!R21),IF($C$3="Constant Exchange rate",IF('B.Non-Life_DATA'!H56=0,0,'B.Non-Life_DATA'!H56/ECO!R56))))</f>
        <v>2317</v>
      </c>
      <c r="J59" s="42">
        <f>IF($C$3="National Currency",IF('B.Non-Life_DATA'!I56=0,0,'B.Non-Life_DATA'!I56),IF($C$3="Current Exchange rate",IF('B.Non-Life_DATA'!I56=0,0,'B.Non-Life_DATA'!I56/ECO!S21),IF($C$3="Constant Exchange rate",IF('B.Non-Life_DATA'!I56=0,0,'B.Non-Life_DATA'!I56/ECO!S56))))</f>
        <v>2374</v>
      </c>
      <c r="K59" s="42">
        <f>IF($C$3="National Currency",IF('B.Non-Life_DATA'!J56=0,0,'B.Non-Life_DATA'!J56),IF($C$3="Current Exchange rate",IF('B.Non-Life_DATA'!J56=0,0,'B.Non-Life_DATA'!J56/ECO!T21),IF($C$3="Constant Exchange rate",IF('B.Non-Life_DATA'!J56=0,0,'B.Non-Life_DATA'!J56/ECO!T56))))</f>
        <v>2510</v>
      </c>
      <c r="L59" s="42">
        <f>IF($C$3="National Currency",IF('B.Non-Life_DATA'!K56=0,0,'B.Non-Life_DATA'!K56),IF($C$3="Current Exchange rate",IF('B.Non-Life_DATA'!K56=0,0,'B.Non-Life_DATA'!K56/ECO!U21),IF($C$3="Constant Exchange rate",IF('B.Non-Life_DATA'!K56=0,0,'B.Non-Life_DATA'!K56/ECO!U56))))</f>
        <v>2563</v>
      </c>
      <c r="M59" s="42">
        <f>IF($C$3="National Currency",IF('B.Non-Life_DATA'!L56=0,0,'B.Non-Life_DATA'!L56),IF($C$3="Current Exchange rate",IF('B.Non-Life_DATA'!L56=0,0,'B.Non-Life_DATA'!L56/ECO!V21),IF($C$3="Constant Exchange rate",IF('B.Non-Life_DATA'!L56=0,0,'B.Non-Life_DATA'!L56/ECO!V56))))</f>
        <v>2396</v>
      </c>
      <c r="N59" s="42">
        <f>IF($C$3="National Currency",IF('B.Non-Life_DATA'!M56=0,0,'B.Non-Life_DATA'!M56),IF($C$3="Current Exchange rate",IF('B.Non-Life_DATA'!M56=0,0,'B.Non-Life_DATA'!M56/ECO!W21),IF($C$3="Constant Exchange rate",IF('B.Non-Life_DATA'!M56=0,0,'B.Non-Life_DATA'!M56/ECO!W56))))</f>
        <v>2451</v>
      </c>
      <c r="O59" s="42">
        <f>IF($C$3="National Currency",IF('B.Non-Life_DATA'!N56=0,0,'B.Non-Life_DATA'!N56),IF($C$3="Current Exchange rate",IF('B.Non-Life_DATA'!N56=0,0,'B.Non-Life_DATA'!N56/ECO!X21),IF($C$3="Constant Exchange rate",IF('B.Non-Life_DATA'!N56=0,0,'B.Non-Life_DATA'!N56/ECO!X56))))</f>
        <v>2172</v>
      </c>
      <c r="P59" s="108">
        <f>IF($C$3="National Currency",IF('B.Non-Life_DATA'!O56=0,0,'B.Non-Life_DATA'!O56),IF($C$3="Current Exchange rate",IF('B.Non-Life_DATA'!O56=0,0,'B.Non-Life_DATA'!O56/ECO!Y21),IF($C$3="Constant Exchange rate",IF('B.Non-Life_DATA'!O56=0,0,'B.Non-Life_DATA'!O56/ECO!Y56))))</f>
        <v>0</v>
      </c>
      <c r="Q59" s="41">
        <f t="shared" si="7"/>
        <v>6.6410803464795661E-3</v>
      </c>
      <c r="R59" s="41">
        <f t="shared" si="8"/>
        <v>-0.11383108935128516</v>
      </c>
      <c r="S59" s="41">
        <f t="shared" si="9"/>
        <v>0.11613566289825283</v>
      </c>
    </row>
    <row r="60" spans="3:19" ht="15" x14ac:dyDescent="0.25">
      <c r="C60" s="139"/>
      <c r="D60" s="140"/>
      <c r="E60" s="39" t="s">
        <v>19</v>
      </c>
      <c r="F60" s="42">
        <f>IF($C$3="National Currency",IF('B.Non-Life_DATA'!E57=0,0,'B.Non-Life_DATA'!E57),IF($C$3="Current Exchange rate",IF('B.Non-Life_DATA'!E57=0,0,'B.Non-Life_DATA'!E57/ECO!O22),IF($C$3="Constant Exchange rate",IF('B.Non-Life_DATA'!E57=0,0,'B.Non-Life_DATA'!E57/ECO!O57))))</f>
        <v>0</v>
      </c>
      <c r="G60" s="42">
        <f>IF($C$3="National Currency",IF('B.Non-Life_DATA'!F57=0,0,'B.Non-Life_DATA'!F57),IF($C$3="Current Exchange rate",IF('B.Non-Life_DATA'!F57=0,0,'B.Non-Life_DATA'!F57/ECO!P22),IF($C$3="Constant Exchange rate",IF('B.Non-Life_DATA'!F57=0,0,'B.Non-Life_DATA'!F57/ECO!P57))))</f>
        <v>0</v>
      </c>
      <c r="H60" s="42">
        <f>IF($C$3="National Currency",IF('B.Non-Life_DATA'!G57=0,0,'B.Non-Life_DATA'!G57),IF($C$3="Current Exchange rate",IF('B.Non-Life_DATA'!G57=0,0,'B.Non-Life_DATA'!G57/ECO!Q22),IF($C$3="Constant Exchange rate",IF('B.Non-Life_DATA'!G57=0,0,'B.Non-Life_DATA'!G57/ECO!Q57))))</f>
        <v>845.99817184643507</v>
      </c>
      <c r="I60" s="42">
        <f>IF($C$3="National Currency",IF('B.Non-Life_DATA'!H57=0,0,'B.Non-Life_DATA'!H57),IF($C$3="Current Exchange rate",IF('B.Non-Life_DATA'!H57=0,0,'B.Non-Life_DATA'!H57/ECO!R22),IF($C$3="Constant Exchange rate",IF('B.Non-Life_DATA'!H57=0,0,'B.Non-Life_DATA'!H57/ECO!R57))))</f>
        <v>0</v>
      </c>
      <c r="J60" s="42">
        <f>IF($C$3="National Currency",IF('B.Non-Life_DATA'!I57=0,0,'B.Non-Life_DATA'!I57),IF($C$3="Current Exchange rate",IF('B.Non-Life_DATA'!I57=0,0,'B.Non-Life_DATA'!I57/ECO!S22),IF($C$3="Constant Exchange rate",IF('B.Non-Life_DATA'!I57=0,0,'B.Non-Life_DATA'!I57/ECO!S57))))</f>
        <v>0</v>
      </c>
      <c r="K60" s="42">
        <f>IF($C$3="National Currency",IF('B.Non-Life_DATA'!J57=0,0,'B.Non-Life_DATA'!J57),IF($C$3="Current Exchange rate",IF('B.Non-Life_DATA'!J57=0,0,'B.Non-Life_DATA'!J57/ECO!T22),IF($C$3="Constant Exchange rate",IF('B.Non-Life_DATA'!J57=0,0,'B.Non-Life_DATA'!J57/ECO!T57))))</f>
        <v>0</v>
      </c>
      <c r="L60" s="42">
        <f>IF($C$3="National Currency",IF('B.Non-Life_DATA'!K57=0,0,'B.Non-Life_DATA'!K57),IF($C$3="Current Exchange rate",IF('B.Non-Life_DATA'!K57=0,0,'B.Non-Life_DATA'!K57/ECO!U22),IF($C$3="Constant Exchange rate",IF('B.Non-Life_DATA'!K57=0,0,'B.Non-Life_DATA'!K57/ECO!U57))))</f>
        <v>0</v>
      </c>
      <c r="M60" s="42">
        <f>IF($C$3="National Currency",IF('B.Non-Life_DATA'!L57=0,0,'B.Non-Life_DATA'!L57),IF($C$3="Current Exchange rate",IF('B.Non-Life_DATA'!L57=0,0,'B.Non-Life_DATA'!L57/ECO!V22),IF($C$3="Constant Exchange rate",IF('B.Non-Life_DATA'!L57=0,0,'B.Non-Life_DATA'!L57/ECO!V57))))</f>
        <v>0</v>
      </c>
      <c r="N60" s="42">
        <f>IF($C$3="National Currency",IF('B.Non-Life_DATA'!M57=0,0,'B.Non-Life_DATA'!M57),IF($C$3="Current Exchange rate",IF('B.Non-Life_DATA'!M57=0,0,'B.Non-Life_DATA'!M57/ECO!W22),IF($C$3="Constant Exchange rate",IF('B.Non-Life_DATA'!M57=0,0,'B.Non-Life_DATA'!M57/ECO!W57))))</f>
        <v>0</v>
      </c>
      <c r="O60" s="42">
        <f>IF($C$3="National Currency",IF('B.Non-Life_DATA'!N57=0,0,'B.Non-Life_DATA'!N57),IF($C$3="Current Exchange rate",IF('B.Non-Life_DATA'!N57=0,0,'B.Non-Life_DATA'!N57/ECO!X22),IF($C$3="Constant Exchange rate",IF('B.Non-Life_DATA'!N57=0,0,'B.Non-Life_DATA'!N57/ECO!X57))))</f>
        <v>0</v>
      </c>
      <c r="P60" s="108">
        <f>IF($C$3="National Currency",IF('B.Non-Life_DATA'!O57=0,0,'B.Non-Life_DATA'!O57),IF($C$3="Current Exchange rate",IF('B.Non-Life_DATA'!O57=0,0,'B.Non-Life_DATA'!O57/ECO!Y22),IF($C$3="Constant Exchange rate",IF('B.Non-Life_DATA'!O57=0,0,'B.Non-Life_DATA'!O57/ECO!Y57))))</f>
        <v>0</v>
      </c>
      <c r="Q60" s="41">
        <f t="shared" si="7"/>
        <v>0</v>
      </c>
      <c r="R60" s="41" t="str">
        <f t="shared" si="8"/>
        <v>-</v>
      </c>
      <c r="S60" s="41" t="str">
        <f t="shared" si="9"/>
        <v>-</v>
      </c>
    </row>
    <row r="61" spans="3:19" ht="15" x14ac:dyDescent="0.25">
      <c r="C61" s="139"/>
      <c r="D61" s="140"/>
      <c r="E61" s="39" t="s">
        <v>18</v>
      </c>
      <c r="F61" s="42">
        <f>IF($C$3="National Currency",IF('B.Non-Life_DATA'!E58=0,0,'B.Non-Life_DATA'!E58),IF($C$3="Current Exchange rate",IF('B.Non-Life_DATA'!E58=0,0,'B.Non-Life_DATA'!E58/ECO!O23),IF($C$3="Constant Exchange rate",IF('B.Non-Life_DATA'!E58=0,0,'B.Non-Life_DATA'!E58/ECO!O58))))</f>
        <v>1126.0727641503454</v>
      </c>
      <c r="G61" s="42">
        <f>IF($C$3="National Currency",IF('B.Non-Life_DATA'!F58=0,0,'B.Non-Life_DATA'!F58),IF($C$3="Current Exchange rate",IF('B.Non-Life_DATA'!F58=0,0,'B.Non-Life_DATA'!F58/ECO!P23),IF($C$3="Constant Exchange rate",IF('B.Non-Life_DATA'!F58=0,0,'B.Non-Life_DATA'!F58/ECO!P58))))</f>
        <v>1218.2290676300943</v>
      </c>
      <c r="H61" s="42">
        <f>IF($C$3="National Currency",IF('B.Non-Life_DATA'!G58=0,0,'B.Non-Life_DATA'!G58),IF($C$3="Current Exchange rate",IF('B.Non-Life_DATA'!G58=0,0,'B.Non-Life_DATA'!G58/ECO!Q23),IF($C$3="Constant Exchange rate",IF('B.Non-Life_DATA'!G58=0,0,'B.Non-Life_DATA'!G58/ECO!Q58))))</f>
        <v>1298.0256068961146</v>
      </c>
      <c r="I61" s="42">
        <f>IF($C$3="National Currency",IF('B.Non-Life_DATA'!H58=0,0,'B.Non-Life_DATA'!H58),IF($C$3="Current Exchange rate",IF('B.Non-Life_DATA'!H58=0,0,'B.Non-Life_DATA'!H58/ECO!R23),IF($C$3="Constant Exchange rate",IF('B.Non-Life_DATA'!H58=0,0,'B.Non-Life_DATA'!H58/ECO!R58))))</f>
        <v>1336.3186917664955</v>
      </c>
      <c r="J61" s="42">
        <f>IF($C$3="National Currency",IF('B.Non-Life_DATA'!I58=0,0,'B.Non-Life_DATA'!I58),IF($C$3="Current Exchange rate",IF('B.Non-Life_DATA'!I58=0,0,'B.Non-Life_DATA'!I58/ECO!S23),IF($C$3="Constant Exchange rate",IF('B.Non-Life_DATA'!I58=0,0,'B.Non-Life_DATA'!I58/ECO!S58))))</f>
        <v>1346.7516004310071</v>
      </c>
      <c r="K61" s="42">
        <f>IF($C$3="National Currency",IF('B.Non-Life_DATA'!J58=0,0,'B.Non-Life_DATA'!J58),IF($C$3="Current Exchange rate",IF('B.Non-Life_DATA'!J58=0,0,'B.Non-Life_DATA'!J58/ECO!T23),IF($C$3="Constant Exchange rate",IF('B.Non-Life_DATA'!J58=0,0,'B.Non-Life_DATA'!J58/ECO!T58))))</f>
        <v>1329.4130696583634</v>
      </c>
      <c r="L61" s="42">
        <f>IF($C$3="National Currency",IF('B.Non-Life_DATA'!K58=0,0,'B.Non-Life_DATA'!K58),IF($C$3="Current Exchange rate",IF('B.Non-Life_DATA'!K58=0,0,'B.Non-Life_DATA'!K58/ECO!U23),IF($C$3="Constant Exchange rate",IF('B.Non-Life_DATA'!K58=0,0,'B.Non-Life_DATA'!K58/ECO!U58))))</f>
        <v>1271.8260759333207</v>
      </c>
      <c r="M61" s="42">
        <f>IF($C$3="National Currency",IF('B.Non-Life_DATA'!L58=0,0,'B.Non-Life_DATA'!L58),IF($C$3="Current Exchange rate",IF('B.Non-Life_DATA'!L58=0,0,'B.Non-Life_DATA'!L58/ECO!V23),IF($C$3="Constant Exchange rate",IF('B.Non-Life_DATA'!L58=0,0,'B.Non-Life_DATA'!L58/ECO!V58))))</f>
        <v>1197.2269759776889</v>
      </c>
      <c r="N61" s="42">
        <f>IF($C$3="National Currency",IF('B.Non-Life_DATA'!M58=0,0,'B.Non-Life_DATA'!M58),IF($C$3="Current Exchange rate",IF('B.Non-Life_DATA'!M58=0,0,'B.Non-Life_DATA'!M58/ECO!W23),IF($C$3="Constant Exchange rate",IF('B.Non-Life_DATA'!M58=0,0,'B.Non-Life_DATA'!M58/ECO!W58))))</f>
        <v>1169.5284274576916</v>
      </c>
      <c r="O61" s="42">
        <f>IF($C$3="National Currency",IF('B.Non-Life_DATA'!N58=0,0,'B.Non-Life_DATA'!N58),IF($C$3="Current Exchange rate",IF('B.Non-Life_DATA'!N58=0,0,'B.Non-Life_DATA'!N58/ECO!X23),IF($C$3="Constant Exchange rate",IF('B.Non-Life_DATA'!N58=0,0,'B.Non-Life_DATA'!N58/ECO!X58))))</f>
        <v>1193.7472269759776</v>
      </c>
      <c r="P61" s="108">
        <f>IF($C$3="National Currency",IF('B.Non-Life_DATA'!O58=0,0,'B.Non-Life_DATA'!O58),IF($C$3="Current Exchange rate",IF('B.Non-Life_DATA'!O58=0,0,'B.Non-Life_DATA'!O58/ECO!Y23),IF($C$3="Constant Exchange rate",IF('B.Non-Life_DATA'!O58=0,0,'B.Non-Life_DATA'!O58/ECO!Y58))))</f>
        <v>0</v>
      </c>
      <c r="Q61" s="41">
        <f t="shared" si="7"/>
        <v>3.6499867623087691E-3</v>
      </c>
      <c r="R61" s="41">
        <f t="shared" si="8"/>
        <v>2.0708175149647845E-2</v>
      </c>
      <c r="S61" s="41">
        <f t="shared" si="9"/>
        <v>6.0097770748140267E-2</v>
      </c>
    </row>
    <row r="62" spans="3:19" ht="15" x14ac:dyDescent="0.25">
      <c r="C62" s="139"/>
      <c r="D62" s="140"/>
      <c r="E62" s="39" t="s">
        <v>17</v>
      </c>
      <c r="F62" s="42">
        <f>IF($C$3="National Currency",IF('B.Non-Life_DATA'!E59=0,0,'B.Non-Life_DATA'!E59),IF($C$3="Current Exchange rate",IF('B.Non-Life_DATA'!E59=0,0,'B.Non-Life_DATA'!E59/ECO!O24),IF($C$3="Constant Exchange rate",IF('B.Non-Life_DATA'!E59=0,0,'B.Non-Life_DATA'!E59/ECO!O59))))</f>
        <v>0</v>
      </c>
      <c r="G62" s="42">
        <f>IF($C$3="National Currency",IF('B.Non-Life_DATA'!F59=0,0,'B.Non-Life_DATA'!F59),IF($C$3="Current Exchange rate",IF('B.Non-Life_DATA'!F59=0,0,'B.Non-Life_DATA'!F59/ECO!P24),IF($C$3="Constant Exchange rate",IF('B.Non-Life_DATA'!F59=0,0,'B.Non-Life_DATA'!F59/ECO!P59))))</f>
        <v>0</v>
      </c>
      <c r="H62" s="42">
        <f>IF($C$3="National Currency",IF('B.Non-Life_DATA'!G59=0,0,'B.Non-Life_DATA'!G59),IF($C$3="Current Exchange rate",IF('B.Non-Life_DATA'!G59=0,0,'B.Non-Life_DATA'!G59/ECO!Q24),IF($C$3="Constant Exchange rate",IF('B.Non-Life_DATA'!G59=0,0,'B.Non-Life_DATA'!G59/ECO!Q59))))</f>
        <v>0</v>
      </c>
      <c r="I62" s="42">
        <f>IF($C$3="National Currency",IF('B.Non-Life_DATA'!H59=0,0,'B.Non-Life_DATA'!H59),IF($C$3="Current Exchange rate",IF('B.Non-Life_DATA'!H59=0,0,'B.Non-Life_DATA'!H59/ECO!R24),IF($C$3="Constant Exchange rate",IF('B.Non-Life_DATA'!H59=0,0,'B.Non-Life_DATA'!H59/ECO!R59))))</f>
        <v>0</v>
      </c>
      <c r="J62" s="42">
        <f>IF($C$3="National Currency",IF('B.Non-Life_DATA'!I59=0,0,'B.Non-Life_DATA'!I59),IF($C$3="Current Exchange rate",IF('B.Non-Life_DATA'!I59=0,0,'B.Non-Life_DATA'!I59/ECO!S24),IF($C$3="Constant Exchange rate",IF('B.Non-Life_DATA'!I59=0,0,'B.Non-Life_DATA'!I59/ECO!S59))))</f>
        <v>0</v>
      </c>
      <c r="K62" s="42">
        <f>IF($C$3="National Currency",IF('B.Non-Life_DATA'!J59=0,0,'B.Non-Life_DATA'!J59),IF($C$3="Current Exchange rate",IF('B.Non-Life_DATA'!J59=0,0,'B.Non-Life_DATA'!J59/ECO!T24),IF($C$3="Constant Exchange rate",IF('B.Non-Life_DATA'!J59=0,0,'B.Non-Life_DATA'!J59/ECO!T59))))</f>
        <v>0</v>
      </c>
      <c r="L62" s="42">
        <f>IF($C$3="National Currency",IF('B.Non-Life_DATA'!K59=0,0,'B.Non-Life_DATA'!K59),IF($C$3="Current Exchange rate",IF('B.Non-Life_DATA'!K59=0,0,'B.Non-Life_DATA'!K59/ECO!U24),IF($C$3="Constant Exchange rate",IF('B.Non-Life_DATA'!K59=0,0,'B.Non-Life_DATA'!K59/ECO!U59))))</f>
        <v>0</v>
      </c>
      <c r="M62" s="42">
        <f>IF($C$3="National Currency",IF('B.Non-Life_DATA'!L59=0,0,'B.Non-Life_DATA'!L59),IF($C$3="Current Exchange rate",IF('B.Non-Life_DATA'!L59=0,0,'B.Non-Life_DATA'!L59/ECO!V24),IF($C$3="Constant Exchange rate",IF('B.Non-Life_DATA'!L59=0,0,'B.Non-Life_DATA'!L59/ECO!V59))))</f>
        <v>0</v>
      </c>
      <c r="N62" s="42">
        <f>IF($C$3="National Currency",IF('B.Non-Life_DATA'!M59=0,0,'B.Non-Life_DATA'!M59),IF($C$3="Current Exchange rate",IF('B.Non-Life_DATA'!M59=0,0,'B.Non-Life_DATA'!M59/ECO!W24),IF($C$3="Constant Exchange rate",IF('B.Non-Life_DATA'!M59=0,0,'B.Non-Life_DATA'!M59/ECO!W59))))</f>
        <v>0</v>
      </c>
      <c r="O62" s="42">
        <f>IF($C$3="National Currency",IF('B.Non-Life_DATA'!N59=0,0,'B.Non-Life_DATA'!N59),IF($C$3="Current Exchange rate",IF('B.Non-Life_DATA'!N59=0,0,'B.Non-Life_DATA'!N59/ECO!X24),IF($C$3="Constant Exchange rate",IF('B.Non-Life_DATA'!N59=0,0,'B.Non-Life_DATA'!N59/ECO!X59))))</f>
        <v>0</v>
      </c>
      <c r="P62" s="108">
        <f>IF($C$3="National Currency",IF('B.Non-Life_DATA'!O59=0,0,'B.Non-Life_DATA'!O59),IF($C$3="Current Exchange rate",IF('B.Non-Life_DATA'!O59=0,0,'B.Non-Life_DATA'!O59/ECO!Y24),IF($C$3="Constant Exchange rate",IF('B.Non-Life_DATA'!O59=0,0,'B.Non-Life_DATA'!O59/ECO!Y59))))</f>
        <v>0</v>
      </c>
      <c r="Q62" s="41">
        <f t="shared" si="7"/>
        <v>0</v>
      </c>
      <c r="R62" s="41" t="str">
        <f t="shared" si="8"/>
        <v>-</v>
      </c>
      <c r="S62" s="41" t="str">
        <f t="shared" si="9"/>
        <v>-</v>
      </c>
    </row>
    <row r="63" spans="3:19" ht="15" x14ac:dyDescent="0.25">
      <c r="C63" s="139"/>
      <c r="D63" s="140"/>
      <c r="E63" s="39" t="s">
        <v>16</v>
      </c>
      <c r="F63" s="42">
        <f>IF($C$3="National Currency",IF('B.Non-Life_DATA'!E60=0,0,'B.Non-Life_DATA'!E60),IF($C$3="Current Exchange rate",IF('B.Non-Life_DATA'!E60=0,0,'B.Non-Life_DATA'!E60/ECO!O25),IF($C$3="Constant Exchange rate",IF('B.Non-Life_DATA'!E60=0,0,'B.Non-Life_DATA'!E60/ECO!O60))))</f>
        <v>0</v>
      </c>
      <c r="G63" s="42">
        <f>IF($C$3="National Currency",IF('B.Non-Life_DATA'!F60=0,0,'B.Non-Life_DATA'!F60),IF($C$3="Current Exchange rate",IF('B.Non-Life_DATA'!F60=0,0,'B.Non-Life_DATA'!F60/ECO!P25),IF($C$3="Constant Exchange rate",IF('B.Non-Life_DATA'!F60=0,0,'B.Non-Life_DATA'!F60/ECO!P60))))</f>
        <v>0</v>
      </c>
      <c r="H63" s="42">
        <f>IF($C$3="National Currency",IF('B.Non-Life_DATA'!G60=0,0,'B.Non-Life_DATA'!G60),IF($C$3="Current Exchange rate",IF('B.Non-Life_DATA'!G60=0,0,'B.Non-Life_DATA'!G60/ECO!Q25),IF($C$3="Constant Exchange rate",IF('B.Non-Life_DATA'!G60=0,0,'B.Non-Life_DATA'!G60/ECO!Q60))))</f>
        <v>0</v>
      </c>
      <c r="I63" s="42">
        <f>IF($C$3="National Currency",IF('B.Non-Life_DATA'!H60=0,0,'B.Non-Life_DATA'!H60),IF($C$3="Current Exchange rate",IF('B.Non-Life_DATA'!H60=0,0,'B.Non-Life_DATA'!H60/ECO!R25),IF($C$3="Constant Exchange rate",IF('B.Non-Life_DATA'!H60=0,0,'B.Non-Life_DATA'!H60/ECO!R60))))</f>
        <v>223.05944963655242</v>
      </c>
      <c r="J63" s="42">
        <f>IF($C$3="National Currency",IF('B.Non-Life_DATA'!I60=0,0,'B.Non-Life_DATA'!I60),IF($C$3="Current Exchange rate",IF('B.Non-Life_DATA'!I60=0,0,'B.Non-Life_DATA'!I60/ECO!S25),IF($C$3="Constant Exchange rate",IF('B.Non-Life_DATA'!I60=0,0,'B.Non-Life_DATA'!I60/ECO!S60))))</f>
        <v>252.23260643821391</v>
      </c>
      <c r="K63" s="42">
        <f>IF($C$3="National Currency",IF('B.Non-Life_DATA'!J60=0,0,'B.Non-Life_DATA'!J60),IF($C$3="Current Exchange rate",IF('B.Non-Life_DATA'!J60=0,0,'B.Non-Life_DATA'!J60/ECO!T25),IF($C$3="Constant Exchange rate",IF('B.Non-Life_DATA'!J60=0,0,'B.Non-Life_DATA'!J60/ECO!T60))))</f>
        <v>272.4558670820353</v>
      </c>
      <c r="L63" s="42">
        <f>IF($C$3="National Currency",IF('B.Non-Life_DATA'!K60=0,0,'B.Non-Life_DATA'!K60),IF($C$3="Current Exchange rate",IF('B.Non-Life_DATA'!K60=0,0,'B.Non-Life_DATA'!K60/ECO!U25),IF($C$3="Constant Exchange rate",IF('B.Non-Life_DATA'!K60=0,0,'B.Non-Life_DATA'!K60/ECO!U60))))</f>
        <v>280.70482866043614</v>
      </c>
      <c r="M63" s="42">
        <f>IF($C$3="National Currency",IF('B.Non-Life_DATA'!L60=0,0,'B.Non-Life_DATA'!L60),IF($C$3="Current Exchange rate",IF('B.Non-Life_DATA'!L60=0,0,'B.Non-Life_DATA'!L60/ECO!V25),IF($C$3="Constant Exchange rate",IF('B.Non-Life_DATA'!L60=0,0,'B.Non-Life_DATA'!L60/ECO!V60))))</f>
        <v>289.58982346832812</v>
      </c>
      <c r="N63" s="42">
        <f>IF($C$3="National Currency",IF('B.Non-Life_DATA'!M60=0,0,'B.Non-Life_DATA'!M60),IF($C$3="Current Exchange rate",IF('B.Non-Life_DATA'!M60=0,0,'B.Non-Life_DATA'!M60/ECO!W25),IF($C$3="Constant Exchange rate",IF('B.Non-Life_DATA'!M60=0,0,'B.Non-Life_DATA'!M60/ECO!W60))))</f>
        <v>303.36188992731047</v>
      </c>
      <c r="O63" s="88">
        <f>IF($C$3="National Currency",IF('B.Non-Life_DATA'!N60=0,0,'B.Non-Life_DATA'!N60),IF($C$3="Current Exchange rate",IF('B.Non-Life_DATA'!N60=0,0,'B.Non-Life_DATA'!N60/ECO!X25),IF($C$3="Constant Exchange rate",IF('B.Non-Life_DATA'!N60=0,0,'B.Non-Life_DATA'!N60/ECO!X60))))</f>
        <v>303.36188992731047</v>
      </c>
      <c r="P63" s="108">
        <f>IF($C$3="National Currency",IF('B.Non-Life_DATA'!O60=0,0,'B.Non-Life_DATA'!O60),IF($C$3="Current Exchange rate",IF('B.Non-Life_DATA'!O60=0,0,'B.Non-Life_DATA'!O60/ECO!Y25),IF($C$3="Constant Exchange rate",IF('B.Non-Life_DATA'!O60=0,0,'B.Non-Life_DATA'!O60/ECO!Y60))))</f>
        <v>0</v>
      </c>
      <c r="Q63" s="41">
        <f t="shared" si="7"/>
        <v>9.2755556402723718E-4</v>
      </c>
      <c r="R63" s="41">
        <f t="shared" si="8"/>
        <v>0</v>
      </c>
      <c r="S63" s="41" t="str">
        <f t="shared" si="9"/>
        <v>-</v>
      </c>
    </row>
    <row r="64" spans="3:19" ht="15" x14ac:dyDescent="0.25">
      <c r="C64" s="139"/>
      <c r="D64" s="140"/>
      <c r="E64" s="39" t="s">
        <v>15</v>
      </c>
      <c r="F64" s="42">
        <f>IF($C$3="National Currency",IF('B.Non-Life_DATA'!E61=0,0,'B.Non-Life_DATA'!E61),IF($C$3="Current Exchange rate",IF('B.Non-Life_DATA'!E61=0,0,'B.Non-Life_DATA'!E61/ECO!O26),IF($C$3="Constant Exchange rate",IF('B.Non-Life_DATA'!E61=0,0,'B.Non-Life_DATA'!E61/ECO!O61))))</f>
        <v>38955</v>
      </c>
      <c r="G64" s="42">
        <f>IF($C$3="National Currency",IF('B.Non-Life_DATA'!F61=0,0,'B.Non-Life_DATA'!F61),IF($C$3="Current Exchange rate",IF('B.Non-Life_DATA'!F61=0,0,'B.Non-Life_DATA'!F61/ECO!P26),IF($C$3="Constant Exchange rate",IF('B.Non-Life_DATA'!F61=0,0,'B.Non-Life_DATA'!F61/ECO!P61))))</f>
        <v>39342</v>
      </c>
      <c r="H64" s="42">
        <f>IF($C$3="National Currency",IF('B.Non-Life_DATA'!G61=0,0,'B.Non-Life_DATA'!G61),IF($C$3="Current Exchange rate",IF('B.Non-Life_DATA'!G61=0,0,'B.Non-Life_DATA'!G61/ECO!Q26),IF($C$3="Constant Exchange rate",IF('B.Non-Life_DATA'!G61=0,0,'B.Non-Life_DATA'!G61/ECO!Q61))))</f>
        <v>40044</v>
      </c>
      <c r="I64" s="42">
        <f>IF($C$3="National Currency",IF('B.Non-Life_DATA'!H61=0,0,'B.Non-Life_DATA'!H61),IF($C$3="Current Exchange rate",IF('B.Non-Life_DATA'!H61=0,0,'B.Non-Life_DATA'!H61/ECO!R26),IF($C$3="Constant Exchange rate",IF('B.Non-Life_DATA'!H61=0,0,'B.Non-Life_DATA'!H61/ECO!R61))))</f>
        <v>39945</v>
      </c>
      <c r="J64" s="42">
        <f>IF($C$3="National Currency",IF('B.Non-Life_DATA'!I61=0,0,'B.Non-Life_DATA'!I61),IF($C$3="Current Exchange rate",IF('B.Non-Life_DATA'!I61=0,0,'B.Non-Life_DATA'!I61/ECO!S26),IF($C$3="Constant Exchange rate",IF('B.Non-Life_DATA'!I61=0,0,'B.Non-Life_DATA'!I61/ECO!S61))))</f>
        <v>38543</v>
      </c>
      <c r="K64" s="42">
        <f>IF($C$3="National Currency",IF('B.Non-Life_DATA'!J61=0,0,'B.Non-Life_DATA'!J61),IF($C$3="Current Exchange rate",IF('B.Non-Life_DATA'!J61=0,0,'B.Non-Life_DATA'!J61/ECO!T26),IF($C$3="Constant Exchange rate",IF('B.Non-Life_DATA'!J61=0,0,'B.Non-Life_DATA'!J61/ECO!T61))))</f>
        <v>37796</v>
      </c>
      <c r="L64" s="42">
        <f>IF($C$3="National Currency",IF('B.Non-Life_DATA'!K61=0,0,'B.Non-Life_DATA'!K61),IF($C$3="Current Exchange rate",IF('B.Non-Life_DATA'!K61=0,0,'B.Non-Life_DATA'!K61/ECO!U26),IF($C$3="Constant Exchange rate",IF('B.Non-Life_DATA'!K61=0,0,'B.Non-Life_DATA'!K61/ECO!U61))))</f>
        <v>36794</v>
      </c>
      <c r="M64" s="42">
        <f>IF($C$3="National Currency",IF('B.Non-Life_DATA'!L61=0,0,'B.Non-Life_DATA'!L61),IF($C$3="Current Exchange rate",IF('B.Non-Life_DATA'!L61=0,0,'B.Non-Life_DATA'!L61/ECO!V26),IF($C$3="Constant Exchange rate",IF('B.Non-Life_DATA'!L61=0,0,'B.Non-Life_DATA'!L61/ECO!V61))))</f>
        <v>37752</v>
      </c>
      <c r="N64" s="42">
        <f>IF($C$3="National Currency",IF('B.Non-Life_DATA'!M61=0,0,'B.Non-Life_DATA'!M61),IF($C$3="Current Exchange rate",IF('B.Non-Life_DATA'!M61=0,0,'B.Non-Life_DATA'!M61/ECO!W26),IF($C$3="Constant Exchange rate",IF('B.Non-Life_DATA'!M61=0,0,'B.Non-Life_DATA'!M61/ECO!W61))))</f>
        <v>36738</v>
      </c>
      <c r="O64" s="42">
        <f>IF($C$3="National Currency",IF('B.Non-Life_DATA'!N61=0,0,'B.Non-Life_DATA'!N61),IF($C$3="Current Exchange rate",IF('B.Non-Life_DATA'!N61=0,0,'B.Non-Life_DATA'!N61/ECO!X26),IF($C$3="Constant Exchange rate",IF('B.Non-Life_DATA'!N61=0,0,'B.Non-Life_DATA'!N61/ECO!X61))))</f>
        <v>35326</v>
      </c>
      <c r="P64" s="108">
        <f>IF($C$3="National Currency",IF('B.Non-Life_DATA'!O61=0,0,'B.Non-Life_DATA'!O61),IF($C$3="Current Exchange rate",IF('B.Non-Life_DATA'!O61=0,0,'B.Non-Life_DATA'!O61/ECO!Y26),IF($C$3="Constant Exchange rate",IF('B.Non-Life_DATA'!O61=0,0,'B.Non-Life_DATA'!O61/ECO!Y61))))</f>
        <v>34460</v>
      </c>
      <c r="Q64" s="41">
        <f t="shared" si="7"/>
        <v>0.10801234084702448</v>
      </c>
      <c r="R64" s="41">
        <f t="shared" si="8"/>
        <v>-3.8434318689095748E-2</v>
      </c>
      <c r="S64" s="41">
        <f t="shared" si="9"/>
        <v>-9.3158772943139567E-2</v>
      </c>
    </row>
    <row r="65" spans="3:19" ht="15" x14ac:dyDescent="0.25">
      <c r="C65" s="139"/>
      <c r="D65" s="140"/>
      <c r="E65" s="39" t="s">
        <v>14</v>
      </c>
      <c r="F65" s="42">
        <f>IF($C$3="National Currency",IF('B.Non-Life_DATA'!E62=0,0,'B.Non-Life_DATA'!E62),IF($C$3="Current Exchange rate",IF('B.Non-Life_DATA'!E62=0,0,'B.Non-Life_DATA'!E62/ECO!O27),IF($C$3="Constant Exchange rate",IF('B.Non-Life_DATA'!E62=0,0,'B.Non-Life_DATA'!E62/ECO!O62))))</f>
        <v>0</v>
      </c>
      <c r="G65" s="42">
        <f>IF($C$3="National Currency",IF('B.Non-Life_DATA'!F62=0,0,'B.Non-Life_DATA'!F62),IF($C$3="Current Exchange rate",IF('B.Non-Life_DATA'!F62=0,0,'B.Non-Life_DATA'!F62/ECO!P27),IF($C$3="Constant Exchange rate",IF('B.Non-Life_DATA'!F62=0,0,'B.Non-Life_DATA'!F62/ECO!P62))))</f>
        <v>0</v>
      </c>
      <c r="H65" s="42">
        <f>IF($C$3="National Currency",IF('B.Non-Life_DATA'!G62=0,0,'B.Non-Life_DATA'!G62),IF($C$3="Current Exchange rate",IF('B.Non-Life_DATA'!G62=0,0,'B.Non-Life_DATA'!G62/ECO!Q27),IF($C$3="Constant Exchange rate",IF('B.Non-Life_DATA'!G62=0,0,'B.Non-Life_DATA'!G62/ECO!Q62))))</f>
        <v>0</v>
      </c>
      <c r="I65" s="42">
        <f>IF($C$3="National Currency",IF('B.Non-Life_DATA'!H62=0,0,'B.Non-Life_DATA'!H62),IF($C$3="Current Exchange rate",IF('B.Non-Life_DATA'!H62=0,0,'B.Non-Life_DATA'!H62/ECO!R27),IF($C$3="Constant Exchange rate",IF('B.Non-Life_DATA'!H62=0,0,'B.Non-Life_DATA'!H62/ECO!R62))))</f>
        <v>0</v>
      </c>
      <c r="J65" s="42">
        <f>IF($C$3="National Currency",IF('B.Non-Life_DATA'!I62=0,0,'B.Non-Life_DATA'!I62),IF($C$3="Current Exchange rate",IF('B.Non-Life_DATA'!I62=0,0,'B.Non-Life_DATA'!I62/ECO!S27),IF($C$3="Constant Exchange rate",IF('B.Non-Life_DATA'!I62=0,0,'B.Non-Life_DATA'!I62/ECO!S62))))</f>
        <v>0</v>
      </c>
      <c r="K65" s="42">
        <f>IF($C$3="National Currency",IF('B.Non-Life_DATA'!J62=0,0,'B.Non-Life_DATA'!J62),IF($C$3="Current Exchange rate",IF('B.Non-Life_DATA'!J62=0,0,'B.Non-Life_DATA'!J62/ECO!T27),IF($C$3="Constant Exchange rate",IF('B.Non-Life_DATA'!J62=0,0,'B.Non-Life_DATA'!J62/ECO!T62))))</f>
        <v>0</v>
      </c>
      <c r="L65" s="42">
        <f>IF($C$3="National Currency",IF('B.Non-Life_DATA'!K62=0,0,'B.Non-Life_DATA'!K62),IF($C$3="Current Exchange rate",IF('B.Non-Life_DATA'!K62=0,0,'B.Non-Life_DATA'!K62/ECO!U27),IF($C$3="Constant Exchange rate",IF('B.Non-Life_DATA'!K62=0,0,'B.Non-Life_DATA'!K62/ECO!U62))))</f>
        <v>0</v>
      </c>
      <c r="M65" s="42">
        <f>IF($C$3="National Currency",IF('B.Non-Life_DATA'!L62=0,0,'B.Non-Life_DATA'!L62),IF($C$3="Current Exchange rate",IF('B.Non-Life_DATA'!L62=0,0,'B.Non-Life_DATA'!L62/ECO!V27),IF($C$3="Constant Exchange rate",IF('B.Non-Life_DATA'!L62=0,0,'B.Non-Life_DATA'!L62/ECO!V62))))</f>
        <v>0</v>
      </c>
      <c r="N65" s="42">
        <f>IF($C$3="National Currency",IF('B.Non-Life_DATA'!M62=0,0,'B.Non-Life_DATA'!M62),IF($C$3="Current Exchange rate",IF('B.Non-Life_DATA'!M62=0,0,'B.Non-Life_DATA'!M62/ECO!W27),IF($C$3="Constant Exchange rate",IF('B.Non-Life_DATA'!M62=0,0,'B.Non-Life_DATA'!M62/ECO!W62))))</f>
        <v>0</v>
      </c>
      <c r="O65" s="42">
        <f>IF($C$3="National Currency",IF('B.Non-Life_DATA'!N62=0,0,'B.Non-Life_DATA'!N62),IF($C$3="Current Exchange rate",IF('B.Non-Life_DATA'!N62=0,0,'B.Non-Life_DATA'!N62/ECO!X27),IF($C$3="Constant Exchange rate",IF('B.Non-Life_DATA'!N62=0,0,'B.Non-Life_DATA'!N62/ECO!X62))))</f>
        <v>0</v>
      </c>
      <c r="P65" s="108">
        <f>IF($C$3="National Currency",IF('B.Non-Life_DATA'!O62=0,0,'B.Non-Life_DATA'!O62),IF($C$3="Current Exchange rate",IF('B.Non-Life_DATA'!O62=0,0,'B.Non-Life_DATA'!O62/ECO!Y27),IF($C$3="Constant Exchange rate",IF('B.Non-Life_DATA'!O62=0,0,'B.Non-Life_DATA'!O62/ECO!Y62))))</f>
        <v>0</v>
      </c>
      <c r="Q65" s="41">
        <f t="shared" si="7"/>
        <v>0</v>
      </c>
      <c r="R65" s="41" t="str">
        <f t="shared" si="8"/>
        <v>-</v>
      </c>
      <c r="S65" s="41" t="str">
        <f t="shared" si="9"/>
        <v>-</v>
      </c>
    </row>
    <row r="66" spans="3:19" ht="15" x14ac:dyDescent="0.25">
      <c r="C66" s="139"/>
      <c r="D66" s="140"/>
      <c r="E66" s="39" t="s">
        <v>13</v>
      </c>
      <c r="F66" s="42">
        <f>IF($C$3="National Currency",IF('B.Non-Life_DATA'!E63=0,0,'B.Non-Life_DATA'!E63),IF($C$3="Current Exchange rate",IF('B.Non-Life_DATA'!E63=0,0,'B.Non-Life_DATA'!E63/ECO!O28),IF($C$3="Constant Exchange rate",IF('B.Non-Life_DATA'!E63=0,0,'B.Non-Life_DATA'!E63/ECO!O63))))</f>
        <v>1096</v>
      </c>
      <c r="G66" s="42">
        <f>IF($C$3="National Currency",IF('B.Non-Life_DATA'!F63=0,0,'B.Non-Life_DATA'!F63),IF($C$3="Current Exchange rate",IF('B.Non-Life_DATA'!F63=0,0,'B.Non-Life_DATA'!F63/ECO!P28),IF($C$3="Constant Exchange rate",IF('B.Non-Life_DATA'!F63=0,0,'B.Non-Life_DATA'!F63/ECO!P63))))</f>
        <v>1353</v>
      </c>
      <c r="H66" s="42">
        <f>IF($C$3="National Currency",IF('B.Non-Life_DATA'!G63=0,0,'B.Non-Life_DATA'!G63),IF($C$3="Current Exchange rate",IF('B.Non-Life_DATA'!G63=0,0,'B.Non-Life_DATA'!G63/ECO!Q28),IF($C$3="Constant Exchange rate",IF('B.Non-Life_DATA'!G63=0,0,'B.Non-Life_DATA'!G63/ECO!Q63))))</f>
        <v>1463</v>
      </c>
      <c r="I66" s="42">
        <f>IF($C$3="National Currency",IF('B.Non-Life_DATA'!H63=0,0,'B.Non-Life_DATA'!H63),IF($C$3="Current Exchange rate",IF('B.Non-Life_DATA'!H63=0,0,'B.Non-Life_DATA'!H63/ECO!R28),IF($C$3="Constant Exchange rate",IF('B.Non-Life_DATA'!H63=0,0,'B.Non-Life_DATA'!H63/ECO!R63))))</f>
        <v>1451</v>
      </c>
      <c r="J66" s="42">
        <f>IF($C$3="National Currency",IF('B.Non-Life_DATA'!I63=0,0,'B.Non-Life_DATA'!I63),IF($C$3="Current Exchange rate",IF('B.Non-Life_DATA'!I63=0,0,'B.Non-Life_DATA'!I63/ECO!S28),IF($C$3="Constant Exchange rate",IF('B.Non-Life_DATA'!I63=0,0,'B.Non-Life_DATA'!I63/ECO!S63))))</f>
        <v>2372</v>
      </c>
      <c r="K66" s="42">
        <f>IF($C$3="National Currency",IF('B.Non-Life_DATA'!J63=0,0,'B.Non-Life_DATA'!J63),IF($C$3="Current Exchange rate",IF('B.Non-Life_DATA'!J63=0,0,'B.Non-Life_DATA'!J63/ECO!T28),IF($C$3="Constant Exchange rate",IF('B.Non-Life_DATA'!J63=0,0,'B.Non-Life_DATA'!J63/ECO!T63))))</f>
        <v>2138</v>
      </c>
      <c r="L66" s="42">
        <f>IF($C$3="National Currency",IF('B.Non-Life_DATA'!K63=0,0,'B.Non-Life_DATA'!K63),IF($C$3="Current Exchange rate",IF('B.Non-Life_DATA'!K63=0,0,'B.Non-Life_DATA'!K63/ECO!U28),IF($C$3="Constant Exchange rate",IF('B.Non-Life_DATA'!K63=0,0,'B.Non-Life_DATA'!K63/ECO!U63))))</f>
        <v>2306</v>
      </c>
      <c r="M66" s="42">
        <f>IF($C$3="National Currency",IF('B.Non-Life_DATA'!L63=0,0,'B.Non-Life_DATA'!L63),IF($C$3="Current Exchange rate",IF('B.Non-Life_DATA'!L63=0,0,'B.Non-Life_DATA'!L63/ECO!V28),IF($C$3="Constant Exchange rate",IF('B.Non-Life_DATA'!L63=0,0,'B.Non-Life_DATA'!L63/ECO!V63))))</f>
        <v>2414</v>
      </c>
      <c r="N66" s="42">
        <f>IF($C$3="National Currency",IF('B.Non-Life_DATA'!M63=0,0,'B.Non-Life_DATA'!M63),IF($C$3="Current Exchange rate",IF('B.Non-Life_DATA'!M63=0,0,'B.Non-Life_DATA'!M63/ECO!W28),IF($C$3="Constant Exchange rate",IF('B.Non-Life_DATA'!M63=0,0,'B.Non-Life_DATA'!M63/ECO!W63))))</f>
        <v>2717</v>
      </c>
      <c r="O66" s="88">
        <f>IF($C$3="National Currency",IF('B.Non-Life_DATA'!N63=0,0,'B.Non-Life_DATA'!N63),IF($C$3="Current Exchange rate",IF('B.Non-Life_DATA'!N63=0,0,'B.Non-Life_DATA'!N63/ECO!X28),IF($C$3="Constant Exchange rate",IF('B.Non-Life_DATA'!N63=0,0,'B.Non-Life_DATA'!N63/ECO!X63))))</f>
        <v>2717</v>
      </c>
      <c r="P66" s="108">
        <f>IF($C$3="National Currency",IF('B.Non-Life_DATA'!O63=0,0,'B.Non-Life_DATA'!O63),IF($C$3="Current Exchange rate",IF('B.Non-Life_DATA'!O63=0,0,'B.Non-Life_DATA'!O63/ECO!Y28),IF($C$3="Constant Exchange rate",IF('B.Non-Life_DATA'!O63=0,0,'B.Non-Life_DATA'!O63/ECO!Y63))))</f>
        <v>0</v>
      </c>
      <c r="Q66" s="41">
        <f t="shared" si="7"/>
        <v>8.30746560837246E-3</v>
      </c>
      <c r="R66" s="41">
        <f t="shared" si="8"/>
        <v>0</v>
      </c>
      <c r="S66" s="41">
        <f t="shared" si="9"/>
        <v>1.4790145985401462</v>
      </c>
    </row>
    <row r="67" spans="3:19" ht="15" x14ac:dyDescent="0.25">
      <c r="C67" s="139"/>
      <c r="D67" s="140"/>
      <c r="E67" s="39" t="s">
        <v>12</v>
      </c>
      <c r="F67" s="42">
        <f>IF($C$3="National Currency",IF('B.Non-Life_DATA'!E64=0,0,'B.Non-Life_DATA'!E64),IF($C$3="Current Exchange rate",IF('B.Non-Life_DATA'!E64=0,0,'B.Non-Life_DATA'!E64/ECO!O29),IF($C$3="Constant Exchange rate",IF('B.Non-Life_DATA'!E64=0,0,'B.Non-Life_DATA'!E64/ECO!O64))))</f>
        <v>161.45418326693226</v>
      </c>
      <c r="G67" s="42">
        <f>IF($C$3="National Currency",IF('B.Non-Life_DATA'!F64=0,0,'B.Non-Life_DATA'!F64),IF($C$3="Current Exchange rate",IF('B.Non-Life_DATA'!F64=0,0,'B.Non-Life_DATA'!F64/ECO!P29),IF($C$3="Constant Exchange rate",IF('B.Non-Life_DATA'!F64=0,0,'B.Non-Life_DATA'!F64/ECO!P64))))</f>
        <v>176.47979510529311</v>
      </c>
      <c r="H67" s="42">
        <f>IF($C$3="National Currency",IF('B.Non-Life_DATA'!G64=0,0,'B.Non-Life_DATA'!G64),IF($C$3="Current Exchange rate",IF('B.Non-Life_DATA'!G64=0,0,'B.Non-Life_DATA'!G64/ECO!Q29),IF($C$3="Constant Exchange rate",IF('B.Non-Life_DATA'!G64=0,0,'B.Non-Life_DATA'!G64/ECO!Q64))))</f>
        <v>218.56858281161072</v>
      </c>
      <c r="I67" s="42">
        <f>IF($C$3="National Currency",IF('B.Non-Life_DATA'!H64=0,0,'B.Non-Life_DATA'!H64),IF($C$3="Current Exchange rate",IF('B.Non-Life_DATA'!H64=0,0,'B.Non-Life_DATA'!H64/ECO!R29),IF($C$3="Constant Exchange rate",IF('B.Non-Life_DATA'!H64=0,0,'B.Non-Life_DATA'!H64/ECO!R64))))</f>
        <v>329.02675014228799</v>
      </c>
      <c r="J67" s="42">
        <f>IF($C$3="National Currency",IF('B.Non-Life_DATA'!I64=0,0,'B.Non-Life_DATA'!I64),IF($C$3="Current Exchange rate",IF('B.Non-Life_DATA'!I64=0,0,'B.Non-Life_DATA'!I64/ECO!S29),IF($C$3="Constant Exchange rate",IF('B.Non-Life_DATA'!I64=0,0,'B.Non-Life_DATA'!I64/ECO!S64))))</f>
        <v>415.28173022196927</v>
      </c>
      <c r="K67" s="42">
        <f>IF($C$3="National Currency",IF('B.Non-Life_DATA'!J64=0,0,'B.Non-Life_DATA'!J64),IF($C$3="Current Exchange rate",IF('B.Non-Life_DATA'!J64=0,0,'B.Non-Life_DATA'!J64/ECO!T29),IF($C$3="Constant Exchange rate",IF('B.Non-Life_DATA'!J64=0,0,'B.Non-Life_DATA'!J64/ECO!T64))))</f>
        <v>336.58224245873652</v>
      </c>
      <c r="L67" s="42">
        <f>IF($C$3="National Currency",IF('B.Non-Life_DATA'!K64=0,0,'B.Non-Life_DATA'!K64),IF($C$3="Current Exchange rate",IF('B.Non-Life_DATA'!K64=0,0,'B.Non-Life_DATA'!K64/ECO!U29),IF($C$3="Constant Exchange rate",IF('B.Non-Life_DATA'!K64=0,0,'B.Non-Life_DATA'!K64/ECO!U64))))</f>
        <v>241.20660216277747</v>
      </c>
      <c r="M67" s="42">
        <f>IF($C$3="National Currency",IF('B.Non-Life_DATA'!L64=0,0,'B.Non-Life_DATA'!L64),IF($C$3="Current Exchange rate",IF('B.Non-Life_DATA'!L64=0,0,'B.Non-Life_DATA'!L64/ECO!V29),IF($C$3="Constant Exchange rate",IF('B.Non-Life_DATA'!L64=0,0,'B.Non-Life_DATA'!L64/ECO!V64))))</f>
        <v>265.42401821286285</v>
      </c>
      <c r="N67" s="42">
        <f>IF($C$3="National Currency",IF('B.Non-Life_DATA'!M64=0,0,'B.Non-Life_DATA'!M64),IF($C$3="Current Exchange rate",IF('B.Non-Life_DATA'!M64=0,0,'B.Non-Life_DATA'!M64/ECO!W29),IF($C$3="Constant Exchange rate",IF('B.Non-Life_DATA'!M64=0,0,'B.Non-Life_DATA'!M64/ECO!W64))))</f>
        <v>300.50654524758113</v>
      </c>
      <c r="O67" s="42">
        <f>IF($C$3="National Currency",IF('B.Non-Life_DATA'!N64=0,0,'B.Non-Life_DATA'!N64),IF($C$3="Current Exchange rate",IF('B.Non-Life_DATA'!N64=0,0,'B.Non-Life_DATA'!N64/ECO!X29),IF($C$3="Constant Exchange rate",IF('B.Non-Life_DATA'!N64=0,0,'B.Non-Life_DATA'!N64/ECO!X64))))</f>
        <v>297.8656801365965</v>
      </c>
      <c r="P67" s="108">
        <f>IF($C$3="National Currency",IF('B.Non-Life_DATA'!O64=0,0,'B.Non-Life_DATA'!O64),IF($C$3="Current Exchange rate",IF('B.Non-Life_DATA'!O64=0,0,'B.Non-Life_DATA'!O64/ECO!Y29),IF($C$3="Constant Exchange rate",IF('B.Non-Life_DATA'!O64=0,0,'B.Non-Life_DATA'!O64/ECO!Y64))))</f>
        <v>0</v>
      </c>
      <c r="Q67" s="41">
        <f t="shared" si="7"/>
        <v>9.1075042092353593E-4</v>
      </c>
      <c r="R67" s="41">
        <f t="shared" si="8"/>
        <v>-8.7880452281293708E-3</v>
      </c>
      <c r="S67" s="41">
        <f t="shared" si="9"/>
        <v>0.84489292323962317</v>
      </c>
    </row>
    <row r="68" spans="3:19" ht="15" x14ac:dyDescent="0.25">
      <c r="C68" s="139"/>
      <c r="D68" s="140"/>
      <c r="E68" s="39" t="s">
        <v>11</v>
      </c>
      <c r="F68" s="42">
        <f>IF($C$3="National Currency",IF('B.Non-Life_DATA'!E65=0,0,'B.Non-Life_DATA'!E65),IF($C$3="Current Exchange rate",IF('B.Non-Life_DATA'!E65=0,0,'B.Non-Life_DATA'!E65/ECO!O30),IF($C$3="Constant Exchange rate",IF('B.Non-Life_DATA'!E65=0,0,'B.Non-Life_DATA'!E65/ECO!O65))))</f>
        <v>259.37572792918701</v>
      </c>
      <c r="G68" s="42">
        <f>IF($C$3="National Currency",IF('B.Non-Life_DATA'!F65=0,0,'B.Non-Life_DATA'!F65),IF($C$3="Current Exchange rate",IF('B.Non-Life_DATA'!F65=0,0,'B.Non-Life_DATA'!F65/ECO!P30),IF($C$3="Constant Exchange rate",IF('B.Non-Life_DATA'!F65=0,0,'B.Non-Life_DATA'!F65/ECO!P65))))</f>
        <v>267.87794083391566</v>
      </c>
      <c r="H68" s="42">
        <f>IF($C$3="National Currency",IF('B.Non-Life_DATA'!G65=0,0,'B.Non-Life_DATA'!G65),IF($C$3="Current Exchange rate",IF('B.Non-Life_DATA'!G65=0,0,'B.Non-Life_DATA'!G65/ECO!Q30),IF($C$3="Constant Exchange rate",IF('B.Non-Life_DATA'!G65=0,0,'B.Non-Life_DATA'!G65/ECO!Q65))))</f>
        <v>274.16724901001629</v>
      </c>
      <c r="I68" s="42">
        <f>IF($C$3="National Currency",IF('B.Non-Life_DATA'!H65=0,0,'B.Non-Life_DATA'!H65),IF($C$3="Current Exchange rate",IF('B.Non-Life_DATA'!H65=0,0,'B.Non-Life_DATA'!H65/ECO!R30),IF($C$3="Constant Exchange rate",IF('B.Non-Life_DATA'!H65=0,0,'B.Non-Life_DATA'!H65/ECO!R65))))</f>
        <v>287.14185883997203</v>
      </c>
      <c r="J68" s="42">
        <f>IF($C$3="National Currency",IF('B.Non-Life_DATA'!I65=0,0,'B.Non-Life_DATA'!I65),IF($C$3="Current Exchange rate",IF('B.Non-Life_DATA'!I65=0,0,'B.Non-Life_DATA'!I65/ECO!S30),IF($C$3="Constant Exchange rate",IF('B.Non-Life_DATA'!I65=0,0,'B.Non-Life_DATA'!I65/ECO!S65))))</f>
        <v>517</v>
      </c>
      <c r="K68" s="42">
        <f>IF($C$3="National Currency",IF('B.Non-Life_DATA'!J65=0,0,'B.Non-Life_DATA'!J65),IF($C$3="Current Exchange rate",IF('B.Non-Life_DATA'!J65=0,0,'B.Non-Life_DATA'!J65/ECO!T30),IF($C$3="Constant Exchange rate",IF('B.Non-Life_DATA'!J65=0,0,'B.Non-Life_DATA'!J65/ECO!T65))))</f>
        <v>591.6</v>
      </c>
      <c r="L68" s="42">
        <f>IF($C$3="National Currency",IF('B.Non-Life_DATA'!K65=0,0,'B.Non-Life_DATA'!K65),IF($C$3="Current Exchange rate",IF('B.Non-Life_DATA'!K65=0,0,'B.Non-Life_DATA'!K65/ECO!U30),IF($C$3="Constant Exchange rate",IF('B.Non-Life_DATA'!K65=0,0,'B.Non-Life_DATA'!K65/ECO!U65))))</f>
        <v>704.1</v>
      </c>
      <c r="M68" s="42">
        <f>IF($C$3="National Currency",IF('B.Non-Life_DATA'!L65=0,0,'B.Non-Life_DATA'!L65),IF($C$3="Current Exchange rate",IF('B.Non-Life_DATA'!L65=0,0,'B.Non-Life_DATA'!L65/ECO!V30),IF($C$3="Constant Exchange rate",IF('B.Non-Life_DATA'!L65=0,0,'B.Non-Life_DATA'!L65/ECO!V65))))</f>
        <v>765.7</v>
      </c>
      <c r="N68" s="42">
        <f>IF($C$3="National Currency",IF('B.Non-Life_DATA'!M65=0,0,'B.Non-Life_DATA'!M65),IF($C$3="Current Exchange rate",IF('B.Non-Life_DATA'!M65=0,0,'B.Non-Life_DATA'!M65/ECO!W30),IF($C$3="Constant Exchange rate",IF('B.Non-Life_DATA'!M65=0,0,'B.Non-Life_DATA'!M65/ECO!W65))))</f>
        <v>1015.0591512344203</v>
      </c>
      <c r="O68" s="42">
        <f>IF($C$3="National Currency",IF('B.Non-Life_DATA'!N65=0,0,'B.Non-Life_DATA'!N65),IF($C$3="Current Exchange rate",IF('B.Non-Life_DATA'!N65=0,0,'B.Non-Life_DATA'!N65/ECO!X30),IF($C$3="Constant Exchange rate",IF('B.Non-Life_DATA'!N65=0,0,'B.Non-Life_DATA'!N65/ECO!X65))))</f>
        <v>103.469183</v>
      </c>
      <c r="P68" s="108">
        <f>IF($C$3="National Currency",IF('B.Non-Life_DATA'!O65=0,0,'B.Non-Life_DATA'!O65),IF($C$3="Current Exchange rate",IF('B.Non-Life_DATA'!O65=0,0,'B.Non-Life_DATA'!O65/ECO!Y30),IF($C$3="Constant Exchange rate",IF('B.Non-Life_DATA'!O65=0,0,'B.Non-Life_DATA'!O65/ECO!Y65))))</f>
        <v>0</v>
      </c>
      <c r="Q68" s="41">
        <f t="shared" si="7"/>
        <v>3.1636609469963062E-4</v>
      </c>
      <c r="R68" s="41">
        <f t="shared" si="8"/>
        <v>-0.89806585865053234</v>
      </c>
      <c r="S68" s="41">
        <f t="shared" si="9"/>
        <v>-0.60108378749977542</v>
      </c>
    </row>
    <row r="69" spans="3:19" ht="15" x14ac:dyDescent="0.25">
      <c r="C69" s="139"/>
      <c r="D69" s="140"/>
      <c r="E69" s="39" t="s">
        <v>10</v>
      </c>
      <c r="F69" s="42">
        <f>IF($C$3="National Currency",IF('B.Non-Life_DATA'!E66=0,0,'B.Non-Life_DATA'!E66),IF($C$3="Current Exchange rate",IF('B.Non-Life_DATA'!E66=0,0,'B.Non-Life_DATA'!E66/ECO!O31),IF($C$3="Constant Exchange rate",IF('B.Non-Life_DATA'!E66=0,0,'B.Non-Life_DATA'!E66/ECO!O66))))</f>
        <v>23574</v>
      </c>
      <c r="G69" s="42">
        <f>IF($C$3="National Currency",IF('B.Non-Life_DATA'!F66=0,0,'B.Non-Life_DATA'!F66),IF($C$3="Current Exchange rate",IF('B.Non-Life_DATA'!F66=0,0,'B.Non-Life_DATA'!F66/ECO!P31),IF($C$3="Constant Exchange rate",IF('B.Non-Life_DATA'!F66=0,0,'B.Non-Life_DATA'!F66/ECO!P66))))</f>
        <v>23695</v>
      </c>
      <c r="H69" s="42">
        <f>IF($C$3="National Currency",IF('B.Non-Life_DATA'!G66=0,0,'B.Non-Life_DATA'!G66),IF($C$3="Current Exchange rate",IF('B.Non-Life_DATA'!G66=0,0,'B.Non-Life_DATA'!G66/ECO!Q31),IF($C$3="Constant Exchange rate",IF('B.Non-Life_DATA'!G66=0,0,'B.Non-Life_DATA'!G66/ECO!Q66))))</f>
        <v>47878</v>
      </c>
      <c r="I69" s="42">
        <f>IF($C$3="National Currency",IF('B.Non-Life_DATA'!H66=0,0,'B.Non-Life_DATA'!H66),IF($C$3="Current Exchange rate",IF('B.Non-Life_DATA'!H66=0,0,'B.Non-Life_DATA'!H66/ECO!R31),IF($C$3="Constant Exchange rate",IF('B.Non-Life_DATA'!H66=0,0,'B.Non-Life_DATA'!H66/ECO!R66))))</f>
        <v>48516</v>
      </c>
      <c r="J69" s="42">
        <f>IF($C$3="National Currency",IF('B.Non-Life_DATA'!I66=0,0,'B.Non-Life_DATA'!I66),IF($C$3="Current Exchange rate",IF('B.Non-Life_DATA'!I66=0,0,'B.Non-Life_DATA'!I66/ECO!S31),IF($C$3="Constant Exchange rate",IF('B.Non-Life_DATA'!I66=0,0,'B.Non-Life_DATA'!I66/ECO!S66))))</f>
        <v>52067</v>
      </c>
      <c r="K69" s="42">
        <f>IF($C$3="National Currency",IF('B.Non-Life_DATA'!J66=0,0,'B.Non-Life_DATA'!J66),IF($C$3="Current Exchange rate",IF('B.Non-Life_DATA'!J66=0,0,'B.Non-Life_DATA'!J66/ECO!T31),IF($C$3="Constant Exchange rate",IF('B.Non-Life_DATA'!J66=0,0,'B.Non-Life_DATA'!J66/ECO!T66))))</f>
        <v>53282</v>
      </c>
      <c r="L69" s="42">
        <f>IF($C$3="National Currency",IF('B.Non-Life_DATA'!K66=0,0,'B.Non-Life_DATA'!K66),IF($C$3="Current Exchange rate",IF('B.Non-Life_DATA'!K66=0,0,'B.Non-Life_DATA'!K66/ECO!U31),IF($C$3="Constant Exchange rate",IF('B.Non-Life_DATA'!K66=0,0,'B.Non-Life_DATA'!K66/ECO!U66))))</f>
        <v>56292</v>
      </c>
      <c r="M69" s="42">
        <f>IF($C$3="National Currency",IF('B.Non-Life_DATA'!L66=0,0,'B.Non-Life_DATA'!L66),IF($C$3="Current Exchange rate",IF('B.Non-Life_DATA'!L66=0,0,'B.Non-Life_DATA'!L66/ECO!V31),IF($C$3="Constant Exchange rate",IF('B.Non-Life_DATA'!L66=0,0,'B.Non-Life_DATA'!L66/ECO!V66))))</f>
        <v>56841</v>
      </c>
      <c r="N69" s="42">
        <f>IF($C$3="National Currency",IF('B.Non-Life_DATA'!M66=0,0,'B.Non-Life_DATA'!M66),IF($C$3="Current Exchange rate",IF('B.Non-Life_DATA'!M66=0,0,'B.Non-Life_DATA'!M66/ECO!W31),IF($C$3="Constant Exchange rate",IF('B.Non-Life_DATA'!M66=0,0,'B.Non-Life_DATA'!M66/ECO!W66))))</f>
        <v>56161</v>
      </c>
      <c r="O69" s="42">
        <f>IF($C$3="National Currency",IF('B.Non-Life_DATA'!N66=0,0,'B.Non-Life_DATA'!N66),IF($C$3="Current Exchange rate",IF('B.Non-Life_DATA'!N66=0,0,'B.Non-Life_DATA'!N66/ECO!X31),IF($C$3="Constant Exchange rate",IF('B.Non-Life_DATA'!N66=0,0,'B.Non-Life_DATA'!N66/ECO!X66))))</f>
        <v>57271</v>
      </c>
      <c r="P69" s="108">
        <f>IF($C$3="National Currency",IF('B.Non-Life_DATA'!O66=0,0,'B.Non-Life_DATA'!O66),IF($C$3="Current Exchange rate",IF('B.Non-Life_DATA'!O66=0,0,'B.Non-Life_DATA'!O66/ECO!Y31),IF($C$3="Constant Exchange rate",IF('B.Non-Life_DATA'!O66=0,0,'B.Non-Life_DATA'!O66/ECO!Y66))))</f>
        <v>55640</v>
      </c>
      <c r="Q69" s="41">
        <f t="shared" si="7"/>
        <v>0.17511110153003281</v>
      </c>
      <c r="R69" s="41">
        <f t="shared" si="8"/>
        <v>1.9764605331101581E-2</v>
      </c>
      <c r="S69" s="41">
        <f t="shared" si="9"/>
        <v>1.4294137609230506</v>
      </c>
    </row>
    <row r="70" spans="3:19" ht="15" x14ac:dyDescent="0.25">
      <c r="C70" s="139"/>
      <c r="D70" s="140"/>
      <c r="E70" s="39" t="s">
        <v>9</v>
      </c>
      <c r="F70" s="42">
        <f>IF($C$3="National Currency",IF('B.Non-Life_DATA'!E67=0,0,'B.Non-Life_DATA'!E67),IF($C$3="Current Exchange rate",IF('B.Non-Life_DATA'!E67=0,0,'B.Non-Life_DATA'!E67/ECO!O32),IF($C$3="Constant Exchange rate",IF('B.Non-Life_DATA'!E67=0,0,'B.Non-Life_DATA'!E67/ECO!O67))))</f>
        <v>5286.8834328688345</v>
      </c>
      <c r="G70" s="42">
        <f>IF($C$3="National Currency",IF('B.Non-Life_DATA'!F67=0,0,'B.Non-Life_DATA'!F67),IF($C$3="Current Exchange rate",IF('B.Non-Life_DATA'!F67=0,0,'B.Non-Life_DATA'!F67/ECO!P32),IF($C$3="Constant Exchange rate",IF('B.Non-Life_DATA'!F67=0,0,'B.Non-Life_DATA'!F67/ECO!P67))))</f>
        <v>5481.7518248175184</v>
      </c>
      <c r="H70" s="42">
        <f>IF($C$3="National Currency",IF('B.Non-Life_DATA'!G67=0,0,'B.Non-Life_DATA'!G67),IF($C$3="Current Exchange rate",IF('B.Non-Life_DATA'!G67=0,0,'B.Non-Life_DATA'!G67/ECO!Q32),IF($C$3="Constant Exchange rate",IF('B.Non-Life_DATA'!G67=0,0,'B.Non-Life_DATA'!G67/ECO!Q67))))</f>
        <v>5517.6952001769523</v>
      </c>
      <c r="I70" s="42">
        <f>IF($C$3="National Currency",IF('B.Non-Life_DATA'!H67=0,0,'B.Non-Life_DATA'!H67),IF($C$3="Current Exchange rate",IF('B.Non-Life_DATA'!H67=0,0,'B.Non-Life_DATA'!H67/ECO!R32),IF($C$3="Constant Exchange rate",IF('B.Non-Life_DATA'!H67=0,0,'B.Non-Life_DATA'!H67/ECO!R67))))</f>
        <v>5458.8586595885863</v>
      </c>
      <c r="J70" s="42">
        <f>IF($C$3="National Currency",IF('B.Non-Life_DATA'!I67=0,0,'B.Non-Life_DATA'!I67),IF($C$3="Current Exchange rate",IF('B.Non-Life_DATA'!I67=0,0,'B.Non-Life_DATA'!I67/ECO!S32),IF($C$3="Constant Exchange rate",IF('B.Non-Life_DATA'!I67=0,0,'B.Non-Life_DATA'!I67/ECO!S67))))</f>
        <v>6062.2649856226499</v>
      </c>
      <c r="K70" s="42">
        <f>IF($C$3="National Currency",IF('B.Non-Life_DATA'!J67=0,0,'B.Non-Life_DATA'!J67),IF($C$3="Current Exchange rate",IF('B.Non-Life_DATA'!J67=0,0,'B.Non-Life_DATA'!J67/ECO!T32),IF($C$3="Constant Exchange rate",IF('B.Non-Life_DATA'!J67=0,0,'B.Non-Life_DATA'!J67/ECO!T67))))</f>
        <v>6351.4709135147095</v>
      </c>
      <c r="L70" s="42">
        <f>IF($C$3="National Currency",IF('B.Non-Life_DATA'!K67=0,0,'B.Non-Life_DATA'!K67),IF($C$3="Current Exchange rate",IF('B.Non-Life_DATA'!K67=0,0,'B.Non-Life_DATA'!K67/ECO!U32),IF($C$3="Constant Exchange rate",IF('B.Non-Life_DATA'!K67=0,0,'B.Non-Life_DATA'!K67/ECO!U67))))</f>
        <v>6385.2023888520243</v>
      </c>
      <c r="M70" s="42">
        <f>IF($C$3="National Currency",IF('B.Non-Life_DATA'!L67=0,0,'B.Non-Life_DATA'!L67),IF($C$3="Current Exchange rate",IF('B.Non-Life_DATA'!L67=0,0,'B.Non-Life_DATA'!L67/ECO!V32),IF($C$3="Constant Exchange rate",IF('B.Non-Life_DATA'!L67=0,0,'B.Non-Life_DATA'!L67/ECO!V67))))</f>
        <v>6832.5591683255916</v>
      </c>
      <c r="N70" s="42">
        <f>IF($C$3="National Currency",IF('B.Non-Life_DATA'!M67=0,0,'B.Non-Life_DATA'!M67),IF($C$3="Current Exchange rate",IF('B.Non-Life_DATA'!M67=0,0,'B.Non-Life_DATA'!M67/ECO!W32),IF($C$3="Constant Exchange rate",IF('B.Non-Life_DATA'!M67=0,0,'B.Non-Life_DATA'!M67/ECO!W67))))</f>
        <v>7523.0037602300381</v>
      </c>
      <c r="O70" s="88">
        <f>IF($C$3="National Currency",IF('B.Non-Life_DATA'!N67=0,0,'B.Non-Life_DATA'!N67),IF($C$3="Current Exchange rate",IF('B.Non-Life_DATA'!N67=0,0,'B.Non-Life_DATA'!N67/ECO!X32),IF($C$3="Constant Exchange rate",IF('B.Non-Life_DATA'!N67=0,0,'B.Non-Life_DATA'!N67/ECO!X67))))</f>
        <v>7523.0037602300381</v>
      </c>
      <c r="P70" s="108">
        <f>IF($C$3="National Currency",IF('B.Non-Life_DATA'!O67=0,0,'B.Non-Life_DATA'!O67),IF($C$3="Current Exchange rate",IF('B.Non-Life_DATA'!O67=0,0,'B.Non-Life_DATA'!O67/ECO!Y32),IF($C$3="Constant Exchange rate",IF('B.Non-Life_DATA'!O67=0,0,'B.Non-Life_DATA'!O67/ECO!Y67))))</f>
        <v>0</v>
      </c>
      <c r="Q70" s="41">
        <f t="shared" si="7"/>
        <v>2.30022432866278E-2</v>
      </c>
      <c r="R70" s="41">
        <f t="shared" si="8"/>
        <v>0</v>
      </c>
      <c r="S70" s="41">
        <f t="shared" si="9"/>
        <v>0.422956237971718</v>
      </c>
    </row>
    <row r="71" spans="3:19" ht="15" x14ac:dyDescent="0.25">
      <c r="C71" s="139"/>
      <c r="D71" s="140"/>
      <c r="E71" s="39" t="s">
        <v>8</v>
      </c>
      <c r="F71" s="42">
        <f>IF($C$3="National Currency",IF('B.Non-Life_DATA'!E68=0,0,'B.Non-Life_DATA'!E68),IF($C$3="Current Exchange rate",IF('B.Non-Life_DATA'!E68=0,0,'B.Non-Life_DATA'!E68/ECO!O33),IF($C$3="Constant Exchange rate",IF('B.Non-Life_DATA'!E68=0,0,'B.Non-Life_DATA'!E68/ECO!O68))))</f>
        <v>3475.1474304970511</v>
      </c>
      <c r="G71" s="42">
        <f>IF($C$3="National Currency",IF('B.Non-Life_DATA'!F68=0,0,'B.Non-Life_DATA'!F68),IF($C$3="Current Exchange rate",IF('B.Non-Life_DATA'!F68=0,0,'B.Non-Life_DATA'!F68/ECO!P33),IF($C$3="Constant Exchange rate",IF('B.Non-Life_DATA'!F68=0,0,'B.Non-Life_DATA'!F68/ECO!P68))))</f>
        <v>3673.3595431994759</v>
      </c>
      <c r="H71" s="42">
        <f>IF($C$3="National Currency",IF('B.Non-Life_DATA'!G68=0,0,'B.Non-Life_DATA'!G68),IF($C$3="Current Exchange rate",IF('B.Non-Life_DATA'!G68=0,0,'B.Non-Life_DATA'!G68/ECO!Q33),IF($C$3="Constant Exchange rate",IF('B.Non-Life_DATA'!G68=0,0,'B.Non-Life_DATA'!G68/ECO!Q68))))</f>
        <v>3843.7236731255266</v>
      </c>
      <c r="I71" s="42">
        <f>IF($C$3="National Currency",IF('B.Non-Life_DATA'!H68=0,0,'B.Non-Life_DATA'!H68),IF($C$3="Current Exchange rate",IF('B.Non-Life_DATA'!H68=0,0,'B.Non-Life_DATA'!H68/ECO!R33),IF($C$3="Constant Exchange rate",IF('B.Non-Life_DATA'!H68=0,0,'B.Non-Life_DATA'!H68/ECO!R68))))</f>
        <v>4208.5556491622201</v>
      </c>
      <c r="J71" s="42">
        <f>IF($C$3="National Currency",IF('B.Non-Life_DATA'!I68=0,0,'B.Non-Life_DATA'!I68),IF($C$3="Current Exchange rate",IF('B.Non-Life_DATA'!I68=0,0,'B.Non-Life_DATA'!I68/ECO!S33),IF($C$3="Constant Exchange rate",IF('B.Non-Life_DATA'!I68=0,0,'B.Non-Life_DATA'!I68/ECO!S68))))</f>
        <v>4751.942338294486</v>
      </c>
      <c r="K71" s="42">
        <f>IF($C$3="National Currency",IF('B.Non-Life_DATA'!J68=0,0,'B.Non-Life_DATA'!J68),IF($C$3="Current Exchange rate",IF('B.Non-Life_DATA'!J68=0,0,'B.Non-Life_DATA'!J68/ECO!T33),IF($C$3="Constant Exchange rate",IF('B.Non-Life_DATA'!J68=0,0,'B.Non-Life_DATA'!J68/ECO!T68))))</f>
        <v>4928.8589347561547</v>
      </c>
      <c r="L71" s="42">
        <f>IF($C$3="National Currency",IF('B.Non-Life_DATA'!K68=0,0,'B.Non-Life_DATA'!K68),IF($C$3="Current Exchange rate",IF('B.Non-Life_DATA'!K68=0,0,'B.Non-Life_DATA'!K68/ECO!U33),IF($C$3="Constant Exchange rate",IF('B.Non-Life_DATA'!K68=0,0,'B.Non-Life_DATA'!K68/ECO!U68))))</f>
        <v>5321.7729102312087</v>
      </c>
      <c r="M71" s="42">
        <f>IF($C$3="National Currency",IF('B.Non-Life_DATA'!L68=0,0,'B.Non-Life_DATA'!L68),IF($C$3="Current Exchange rate",IF('B.Non-Life_DATA'!L68=0,0,'B.Non-Life_DATA'!L68/ECO!V33),IF($C$3="Constant Exchange rate",IF('B.Non-Life_DATA'!L68=0,0,'B.Non-Life_DATA'!L68/ECO!V68))))</f>
        <v>5920.8555649162217</v>
      </c>
      <c r="N71" s="42">
        <f>IF($C$3="National Currency",IF('B.Non-Life_DATA'!M68=0,0,'B.Non-Life_DATA'!M68),IF($C$3="Current Exchange rate",IF('B.Non-Life_DATA'!M68=0,0,'B.Non-Life_DATA'!M68/ECO!W33),IF($C$3="Constant Exchange rate",IF('B.Non-Life_DATA'!M68=0,0,'B.Non-Life_DATA'!M68/ECO!W68))))</f>
        <v>6146.4476270710475</v>
      </c>
      <c r="O71" s="88">
        <f>IF($C$3="National Currency",IF('B.Non-Life_DATA'!N68=0,0,'B.Non-Life_DATA'!N68),IF($C$3="Current Exchange rate",IF('B.Non-Life_DATA'!N68=0,0,'B.Non-Life_DATA'!N68/ECO!X33),IF($C$3="Constant Exchange rate",IF('B.Non-Life_DATA'!N68=0,0,'B.Non-Life_DATA'!N68/ECO!X68))))</f>
        <v>6146.4476270710475</v>
      </c>
      <c r="P71" s="108">
        <f>IF($C$3="National Currency",IF('B.Non-Life_DATA'!O68=0,0,'B.Non-Life_DATA'!O68),IF($C$3="Current Exchange rate",IF('B.Non-Life_DATA'!O68=0,0,'B.Non-Life_DATA'!O68/ECO!Y33),IF($C$3="Constant Exchange rate",IF('B.Non-Life_DATA'!O68=0,0,'B.Non-Life_DATA'!O68/ECO!Y68))))</f>
        <v>0</v>
      </c>
      <c r="Q71" s="41">
        <f t="shared" si="7"/>
        <v>1.879330227293163E-2</v>
      </c>
      <c r="R71" s="41">
        <f t="shared" si="8"/>
        <v>0</v>
      </c>
      <c r="S71" s="41">
        <f t="shared" si="9"/>
        <v>0.76868686868686886</v>
      </c>
    </row>
    <row r="72" spans="3:19" ht="15" x14ac:dyDescent="0.25">
      <c r="C72" s="139"/>
      <c r="D72" s="140"/>
      <c r="E72" s="39" t="s">
        <v>7</v>
      </c>
      <c r="F72" s="42">
        <f>IF($C$3="National Currency",IF('B.Non-Life_DATA'!E69=0,0,'B.Non-Life_DATA'!E69),IF($C$3="Current Exchange rate",IF('B.Non-Life_DATA'!E69=0,0,'B.Non-Life_DATA'!E69/ECO!O34),IF($C$3="Constant Exchange rate",IF('B.Non-Life_DATA'!E69=0,0,'B.Non-Life_DATA'!E69/ECO!O69))))</f>
        <v>4419.8109999999997</v>
      </c>
      <c r="G72" s="42">
        <f>IF($C$3="National Currency",IF('B.Non-Life_DATA'!F69=0,0,'B.Non-Life_DATA'!F69),IF($C$3="Current Exchange rate",IF('B.Non-Life_DATA'!F69=0,0,'B.Non-Life_DATA'!F69/ECO!P34),IF($C$3="Constant Exchange rate",IF('B.Non-Life_DATA'!F69=0,0,'B.Non-Life_DATA'!F69/ECO!P69))))</f>
        <v>4549.402</v>
      </c>
      <c r="H72" s="42">
        <f>IF($C$3="National Currency",IF('B.Non-Life_DATA'!G69=0,0,'B.Non-Life_DATA'!G69),IF($C$3="Current Exchange rate",IF('B.Non-Life_DATA'!G69=0,0,'B.Non-Life_DATA'!G69/ECO!Q34),IF($C$3="Constant Exchange rate",IF('B.Non-Life_DATA'!G69=0,0,'B.Non-Life_DATA'!G69/ECO!Q69))))</f>
        <v>4580.6989999999996</v>
      </c>
      <c r="I72" s="42">
        <f>IF($C$3="National Currency",IF('B.Non-Life_DATA'!H69=0,0,'B.Non-Life_DATA'!H69),IF($C$3="Current Exchange rate",IF('B.Non-Life_DATA'!H69=0,0,'B.Non-Life_DATA'!H69/ECO!R34),IF($C$3="Constant Exchange rate",IF('B.Non-Life_DATA'!H69=0,0,'B.Non-Life_DATA'!H69/ECO!R69))))</f>
        <v>4674.5429999999997</v>
      </c>
      <c r="J72" s="42">
        <f>IF($C$3="National Currency",IF('B.Non-Life_DATA'!I69=0,0,'B.Non-Life_DATA'!I69),IF($C$3="Current Exchange rate",IF('B.Non-Life_DATA'!I69=0,0,'B.Non-Life_DATA'!I69/ECO!S34),IF($C$3="Constant Exchange rate",IF('B.Non-Life_DATA'!I69=0,0,'B.Non-Life_DATA'!I69/ECO!S69))))</f>
        <v>4722.7730000000001</v>
      </c>
      <c r="K72" s="42">
        <f>IF($C$3="National Currency",IF('B.Non-Life_DATA'!J69=0,0,'B.Non-Life_DATA'!J69),IF($C$3="Current Exchange rate",IF('B.Non-Life_DATA'!J69=0,0,'B.Non-Life_DATA'!J69/ECO!T34),IF($C$3="Constant Exchange rate",IF('B.Non-Life_DATA'!J69=0,0,'B.Non-Life_DATA'!J69/ECO!T69))))</f>
        <v>4401.558</v>
      </c>
      <c r="L72" s="42">
        <f>IF($C$3="National Currency",IF('B.Non-Life_DATA'!K69=0,0,'B.Non-Life_DATA'!K69),IF($C$3="Current Exchange rate",IF('B.Non-Life_DATA'!K69=0,0,'B.Non-Life_DATA'!K69/ECO!U34),IF($C$3="Constant Exchange rate",IF('B.Non-Life_DATA'!K69=0,0,'B.Non-Life_DATA'!K69/ECO!U69))))</f>
        <v>4689.113032949338</v>
      </c>
      <c r="M72" s="42">
        <f>IF($C$3="National Currency",IF('B.Non-Life_DATA'!L69=0,0,'B.Non-Life_DATA'!L69),IF($C$3="Current Exchange rate",IF('B.Non-Life_DATA'!L69=0,0,'B.Non-Life_DATA'!L69/ECO!V34),IF($C$3="Constant Exchange rate",IF('B.Non-Life_DATA'!L69=0,0,'B.Non-Life_DATA'!L69/ECO!V69))))</f>
        <v>4692.8895543588342</v>
      </c>
      <c r="N72" s="42">
        <f>IF($C$3="National Currency",IF('B.Non-Life_DATA'!M69=0,0,'B.Non-Life_DATA'!M69),IF($C$3="Current Exchange rate",IF('B.Non-Life_DATA'!M69=0,0,'B.Non-Life_DATA'!M69/ECO!W34),IF($C$3="Constant Exchange rate",IF('B.Non-Life_DATA'!M69=0,0,'B.Non-Life_DATA'!M69/ECO!W69))))</f>
        <v>4675.7900105996359</v>
      </c>
      <c r="O72" s="42">
        <f>IF($C$3="National Currency",IF('B.Non-Life_DATA'!N69=0,0,'B.Non-Life_DATA'!N69),IF($C$3="Current Exchange rate",IF('B.Non-Life_DATA'!N69=0,0,'B.Non-Life_DATA'!N69/ECO!X34),IF($C$3="Constant Exchange rate",IF('B.Non-Life_DATA'!N69=0,0,'B.Non-Life_DATA'!N69/ECO!X69))))</f>
        <v>4570.8597844136902</v>
      </c>
      <c r="P72" s="108">
        <f>IF($C$3="National Currency",IF('B.Non-Life_DATA'!O69=0,0,'B.Non-Life_DATA'!O69),IF($C$3="Current Exchange rate",IF('B.Non-Life_DATA'!O69=0,0,'B.Non-Life_DATA'!O69/ECO!Y34),IF($C$3="Constant Exchange rate",IF('B.Non-Life_DATA'!O69=0,0,'B.Non-Life_DATA'!O69/ECO!Y69))))</f>
        <v>4565.8456646601726</v>
      </c>
      <c r="Q72" s="41">
        <f t="shared" si="7"/>
        <v>1.3975804365001652E-2</v>
      </c>
      <c r="R72" s="41">
        <f t="shared" si="8"/>
        <v>-2.2441175918524459E-2</v>
      </c>
      <c r="S72" s="41">
        <f t="shared" si="9"/>
        <v>3.4175394471322562E-2</v>
      </c>
    </row>
    <row r="73" spans="3:19" ht="15" x14ac:dyDescent="0.25">
      <c r="C73" s="139"/>
      <c r="D73" s="140"/>
      <c r="E73" s="39" t="s">
        <v>6</v>
      </c>
      <c r="F73" s="42">
        <f>IF($C$3="National Currency",IF('B.Non-Life_DATA'!E70=0,0,'B.Non-Life_DATA'!E70),IF($C$3="Current Exchange rate",IF('B.Non-Life_DATA'!E70=0,0,'B.Non-Life_DATA'!E70/ECO!O35),IF($C$3="Constant Exchange rate",IF('B.Non-Life_DATA'!E70=0,0,'B.Non-Life_DATA'!E70/ECO!O70))))</f>
        <v>432.24917312840188</v>
      </c>
      <c r="G73" s="88">
        <f>IF($C$3="National Currency",IF('B.Non-Life_DATA'!F70=0,0,'B.Non-Life_DATA'!F70),IF($C$3="Current Exchange rate",IF('B.Non-Life_DATA'!F70=0,0,'B.Non-Life_DATA'!F70/ECO!P35),IF($C$3="Constant Exchange rate",IF('B.Non-Life_DATA'!F70=0,0,'B.Non-Life_DATA'!F70/ECO!P70))))</f>
        <v>375.96352160256981</v>
      </c>
      <c r="H73" s="88">
        <f>IF($C$3="National Currency",IF('B.Non-Life_DATA'!G70=0,0,'B.Non-Life_DATA'!G70),IF($C$3="Current Exchange rate",IF('B.Non-Life_DATA'!G70=0,0,'B.Non-Life_DATA'!G70/ECO!Q35),IF($C$3="Constant Exchange rate",IF('B.Non-Life_DATA'!G70=0,0,'B.Non-Life_DATA'!G70/ECO!Q70))))</f>
        <v>319.67787007673775</v>
      </c>
      <c r="I73" s="88">
        <f>IF($C$3="National Currency",IF('B.Non-Life_DATA'!H70=0,0,'B.Non-Life_DATA'!H70),IF($C$3="Current Exchange rate",IF('B.Non-Life_DATA'!H70=0,0,'B.Non-Life_DATA'!H70/ECO!R35),IF($C$3="Constant Exchange rate",IF('B.Non-Life_DATA'!H70=0,0,'B.Non-Life_DATA'!H70/ECO!R70))))</f>
        <v>263.39221855090568</v>
      </c>
      <c r="J73" s="88">
        <f>IF($C$3="National Currency",IF('B.Non-Life_DATA'!I70=0,0,'B.Non-Life_DATA'!I70),IF($C$3="Current Exchange rate",IF('B.Non-Life_DATA'!I70=0,0,'B.Non-Life_DATA'!I70/ECO!S35),IF($C$3="Constant Exchange rate",IF('B.Non-Life_DATA'!I70=0,0,'B.Non-Life_DATA'!I70/ECO!S70))))</f>
        <v>207.10656702507362</v>
      </c>
      <c r="K73" s="42">
        <f>IF($C$3="National Currency",IF('B.Non-Life_DATA'!J70=0,0,'B.Non-Life_DATA'!J70),IF($C$3="Current Exchange rate",IF('B.Non-Life_DATA'!J70=0,0,'B.Non-Life_DATA'!J70/ECO!T35),IF($C$3="Constant Exchange rate",IF('B.Non-Life_DATA'!J70=0,0,'B.Non-Life_DATA'!J70/ECO!T70))))</f>
        <v>150.82091549924155</v>
      </c>
      <c r="L73" s="42">
        <f>IF($C$3="National Currency",IF('B.Non-Life_DATA'!K70=0,0,'B.Non-Life_DATA'!K70),IF($C$3="Current Exchange rate",IF('B.Non-Life_DATA'!K70=0,0,'B.Non-Life_DATA'!K70/ECO!U35),IF($C$3="Constant Exchange rate",IF('B.Non-Life_DATA'!K70=0,0,'B.Non-Life_DATA'!K70/ECO!U70))))</f>
        <v>0</v>
      </c>
      <c r="M73" s="42">
        <f>IF($C$3="National Currency",IF('B.Non-Life_DATA'!L70=0,0,'B.Non-Life_DATA'!L70),IF($C$3="Current Exchange rate",IF('B.Non-Life_DATA'!L70=0,0,'B.Non-Life_DATA'!L70/ECO!V35),IF($C$3="Constant Exchange rate",IF('B.Non-Life_DATA'!L70=0,0,'B.Non-Life_DATA'!L70/ECO!V70))))</f>
        <v>0</v>
      </c>
      <c r="N73" s="42">
        <f>IF($C$3="National Currency",IF('B.Non-Life_DATA'!M70=0,0,'B.Non-Life_DATA'!M70),IF($C$3="Current Exchange rate",IF('B.Non-Life_DATA'!M70=0,0,'B.Non-Life_DATA'!M70/ECO!W35),IF($C$3="Constant Exchange rate",IF('B.Non-Life_DATA'!M70=0,0,'B.Non-Life_DATA'!M70/ECO!W70))))</f>
        <v>0</v>
      </c>
      <c r="O73" s="42">
        <f>IF($C$3="National Currency",IF('B.Non-Life_DATA'!N70=0,0,'B.Non-Life_DATA'!N70),IF($C$3="Current Exchange rate",IF('B.Non-Life_DATA'!N70=0,0,'B.Non-Life_DATA'!N70/ECO!X35),IF($C$3="Constant Exchange rate",IF('B.Non-Life_DATA'!N70=0,0,'B.Non-Life_DATA'!N70/ECO!X70))))</f>
        <v>0</v>
      </c>
      <c r="P73" s="108">
        <f>IF($C$3="National Currency",IF('B.Non-Life_DATA'!O70=0,0,'B.Non-Life_DATA'!O70),IF($C$3="Current Exchange rate",IF('B.Non-Life_DATA'!O70=0,0,'B.Non-Life_DATA'!O70/ECO!Y35),IF($C$3="Constant Exchange rate",IF('B.Non-Life_DATA'!O70=0,0,'B.Non-Life_DATA'!O70/ECO!Y70))))</f>
        <v>0</v>
      </c>
      <c r="Q73" s="41">
        <f t="shared" si="7"/>
        <v>0</v>
      </c>
      <c r="R73" s="41" t="str">
        <f t="shared" si="8"/>
        <v>-</v>
      </c>
      <c r="S73" s="41" t="str">
        <f t="shared" si="9"/>
        <v>-</v>
      </c>
    </row>
    <row r="74" spans="3:19" ht="15" x14ac:dyDescent="0.25">
      <c r="C74" s="139"/>
      <c r="D74" s="140"/>
      <c r="E74" s="39" t="s">
        <v>5</v>
      </c>
      <c r="F74" s="42">
        <f>IF($C$3="National Currency",IF('B.Non-Life_DATA'!E71=0,0,'B.Non-Life_DATA'!E71),IF($C$3="Current Exchange rate",IF('B.Non-Life_DATA'!E71=0,0,'B.Non-Life_DATA'!E71/ECO!O36),IF($C$3="Constant Exchange rate",IF('B.Non-Life_DATA'!E71=0,0,'B.Non-Life_DATA'!E71/ECO!O71))))</f>
        <v>9866.9221760885757</v>
      </c>
      <c r="G74" s="42">
        <f>IF($C$3="National Currency",IF('B.Non-Life_DATA'!F71=0,0,'B.Non-Life_DATA'!F71),IF($C$3="Current Exchange rate",IF('B.Non-Life_DATA'!F71=0,0,'B.Non-Life_DATA'!F71/ECO!P36),IF($C$3="Constant Exchange rate",IF('B.Non-Life_DATA'!F71=0,0,'B.Non-Life_DATA'!F71/ECO!P71))))</f>
        <v>10170.233152347491</v>
      </c>
      <c r="H74" s="42">
        <f>IF($C$3="National Currency",IF('B.Non-Life_DATA'!G71=0,0,'B.Non-Life_DATA'!G71),IF($C$3="Current Exchange rate",IF('B.Non-Life_DATA'!G71=0,0,'B.Non-Life_DATA'!G71/ECO!Q36),IF($C$3="Constant Exchange rate",IF('B.Non-Life_DATA'!G71=0,0,'B.Non-Life_DATA'!G71/ECO!Q71))))</f>
        <v>10624.826998828914</v>
      </c>
      <c r="I74" s="42">
        <f>IF($C$3="National Currency",IF('B.Non-Life_DATA'!H71=0,0,'B.Non-Life_DATA'!H71),IF($C$3="Current Exchange rate",IF('B.Non-Life_DATA'!H71=0,0,'B.Non-Life_DATA'!H71/ECO!R36),IF($C$3="Constant Exchange rate",IF('B.Non-Life_DATA'!H71=0,0,'B.Non-Life_DATA'!H71/ECO!R71))))</f>
        <v>10548.812945810709</v>
      </c>
      <c r="J74" s="42">
        <f>IF($C$3="National Currency",IF('B.Non-Life_DATA'!I71=0,0,'B.Non-Life_DATA'!I71),IF($C$3="Current Exchange rate",IF('B.Non-Life_DATA'!I71=0,0,'B.Non-Life_DATA'!I71/ECO!S36),IF($C$3="Constant Exchange rate",IF('B.Non-Life_DATA'!I71=0,0,'B.Non-Life_DATA'!I71/ECO!S71))))</f>
        <v>11131.587352283615</v>
      </c>
      <c r="K74" s="42">
        <f>IF($C$3="National Currency",IF('B.Non-Life_DATA'!J71=0,0,'B.Non-Life_DATA'!J71),IF($C$3="Current Exchange rate",IF('B.Non-Life_DATA'!J71=0,0,'B.Non-Life_DATA'!J71/ECO!T36),IF($C$3="Constant Exchange rate",IF('B.Non-Life_DATA'!J71=0,0,'B.Non-Life_DATA'!J71/ECO!T71))))</f>
        <v>10217.928244437346</v>
      </c>
      <c r="L74" s="42">
        <f>IF($C$3="National Currency",IF('B.Non-Life_DATA'!K71=0,0,'B.Non-Life_DATA'!K71),IF($C$3="Current Exchange rate",IF('B.Non-Life_DATA'!K71=0,0,'B.Non-Life_DATA'!K71/ECO!U36),IF($C$3="Constant Exchange rate",IF('B.Non-Life_DATA'!K71=0,0,'B.Non-Life_DATA'!K71/ECO!U71))))</f>
        <v>10007.984669434685</v>
      </c>
      <c r="M74" s="42">
        <f>IF($C$3="National Currency",IF('B.Non-Life_DATA'!L71=0,0,'B.Non-Life_DATA'!L71),IF($C$3="Current Exchange rate",IF('B.Non-Life_DATA'!L71=0,0,'B.Non-Life_DATA'!L71/ECO!V36),IF($C$3="Constant Exchange rate",IF('B.Non-Life_DATA'!L71=0,0,'B.Non-Life_DATA'!L71/ECO!V71))))</f>
        <v>9766.8476525071856</v>
      </c>
      <c r="N74" s="42">
        <f>IF($C$3="National Currency",IF('B.Non-Life_DATA'!M71=0,0,'B.Non-Life_DATA'!M71),IF($C$3="Current Exchange rate",IF('B.Non-Life_DATA'!M71=0,0,'B.Non-Life_DATA'!M71/ECO!W36),IF($C$3="Constant Exchange rate",IF('B.Non-Life_DATA'!M71=0,0,'B.Non-Life_DATA'!M71/ECO!W71))))</f>
        <v>8193.9742361332901</v>
      </c>
      <c r="O74" s="42">
        <f>IF($C$3="National Currency",IF('B.Non-Life_DATA'!N71=0,0,'B.Non-Life_DATA'!N71),IF($C$3="Current Exchange rate",IF('B.Non-Life_DATA'!N71=0,0,'B.Non-Life_DATA'!N71/ECO!X36),IF($C$3="Constant Exchange rate",IF('B.Non-Life_DATA'!N71=0,0,'B.Non-Life_DATA'!N71/ECO!X71))))</f>
        <v>9026.9349515596714</v>
      </c>
      <c r="P74" s="108">
        <f>IF($C$3="National Currency",IF('B.Non-Life_DATA'!O71=0,0,'B.Non-Life_DATA'!O71),IF($C$3="Current Exchange rate",IF('B.Non-Life_DATA'!O71=0,0,'B.Non-Life_DATA'!O71/ECO!Y36),IF($C$3="Constant Exchange rate",IF('B.Non-Life_DATA'!O71=0,0,'B.Non-Life_DATA'!O71/ECO!Y71))))</f>
        <v>0</v>
      </c>
      <c r="Q74" s="41">
        <f t="shared" si="7"/>
        <v>2.7600644703385087E-2</v>
      </c>
      <c r="R74" s="41">
        <f t="shared" si="8"/>
        <v>0.10165527635579341</v>
      </c>
      <c r="S74" s="41">
        <f t="shared" si="9"/>
        <v>-8.5131635735865352E-2</v>
      </c>
    </row>
    <row r="75" spans="3:19" ht="15" x14ac:dyDescent="0.25">
      <c r="C75" s="139"/>
      <c r="D75" s="140"/>
      <c r="E75" s="39" t="s">
        <v>4</v>
      </c>
      <c r="F75" s="42">
        <f>IF($C$3="National Currency",IF('B.Non-Life_DATA'!E72=0,0,'B.Non-Life_DATA'!E72),IF($C$3="Current Exchange rate",IF('B.Non-Life_DATA'!E72=0,0,'B.Non-Life_DATA'!E72/ECO!O37),IF($C$3="Constant Exchange rate",IF('B.Non-Life_DATA'!E72=0,0,'B.Non-Life_DATA'!E72/ECO!O72))))</f>
        <v>1025.66766816892</v>
      </c>
      <c r="G75" s="42">
        <f>IF($C$3="National Currency",IF('B.Non-Life_DATA'!F72=0,0,'B.Non-Life_DATA'!F72),IF($C$3="Current Exchange rate",IF('B.Non-Life_DATA'!F72=0,0,'B.Non-Life_DATA'!F72/ECO!P37),IF($C$3="Constant Exchange rate",IF('B.Non-Life_DATA'!F72=0,0,'B.Non-Life_DATA'!F72/ECO!P72))))</f>
        <v>1084.293106326156</v>
      </c>
      <c r="H75" s="42">
        <f>IF($C$3="National Currency",IF('B.Non-Life_DATA'!G72=0,0,'B.Non-Life_DATA'!G72),IF($C$3="Current Exchange rate",IF('B.Non-Life_DATA'!G72=0,0,'B.Non-Life_DATA'!G72/ECO!Q37),IF($C$3="Constant Exchange rate",IF('B.Non-Life_DATA'!G72=0,0,'B.Non-Life_DATA'!G72/ECO!Q72))))</f>
        <v>1184.6227674845602</v>
      </c>
      <c r="I75" s="42">
        <f>IF($C$3="National Currency",IF('B.Non-Life_DATA'!H72=0,0,'B.Non-Life_DATA'!H72),IF($C$3="Current Exchange rate",IF('B.Non-Life_DATA'!H72=0,0,'B.Non-Life_DATA'!H72/ECO!R37),IF($C$3="Constant Exchange rate",IF('B.Non-Life_DATA'!H72=0,0,'B.Non-Life_DATA'!H72/ECO!R72))))</f>
        <v>1642</v>
      </c>
      <c r="J75" s="42">
        <f>IF($C$3="National Currency",IF('B.Non-Life_DATA'!I72=0,0,'B.Non-Life_DATA'!I72),IF($C$3="Current Exchange rate",IF('B.Non-Life_DATA'!I72=0,0,'B.Non-Life_DATA'!I72/ECO!S37),IF($C$3="Constant Exchange rate",IF('B.Non-Life_DATA'!I72=0,0,'B.Non-Life_DATA'!I72/ECO!S72))))</f>
        <v>1377</v>
      </c>
      <c r="K75" s="42">
        <f>IF($C$3="National Currency",IF('B.Non-Life_DATA'!J72=0,0,'B.Non-Life_DATA'!J72),IF($C$3="Current Exchange rate",IF('B.Non-Life_DATA'!J72=0,0,'B.Non-Life_DATA'!J72/ECO!T37),IF($C$3="Constant Exchange rate",IF('B.Non-Life_DATA'!J72=0,0,'B.Non-Life_DATA'!J72/ECO!T72))))</f>
        <v>1444</v>
      </c>
      <c r="L75" s="42">
        <f>IF($C$3="National Currency",IF('B.Non-Life_DATA'!K72=0,0,'B.Non-Life_DATA'!K72),IF($C$3="Current Exchange rate",IF('B.Non-Life_DATA'!K72=0,0,'B.Non-Life_DATA'!K72/ECO!U37),IF($C$3="Constant Exchange rate",IF('B.Non-Life_DATA'!K72=0,0,'B.Non-Life_DATA'!K72/ECO!U72))))</f>
        <v>1438</v>
      </c>
      <c r="M75" s="42">
        <f>IF($C$3="National Currency",IF('B.Non-Life_DATA'!L72=0,0,'B.Non-Life_DATA'!L72),IF($C$3="Current Exchange rate",IF('B.Non-Life_DATA'!L72=0,0,'B.Non-Life_DATA'!L72/ECO!V37),IF($C$3="Constant Exchange rate",IF('B.Non-Life_DATA'!L72=0,0,'B.Non-Life_DATA'!L72/ECO!V72))))</f>
        <v>1452</v>
      </c>
      <c r="N75" s="42">
        <f>IF($C$3="National Currency",IF('B.Non-Life_DATA'!M72=0,0,'B.Non-Life_DATA'!M72),IF($C$3="Current Exchange rate",IF('B.Non-Life_DATA'!M72=0,0,'B.Non-Life_DATA'!M72/ECO!W37),IF($C$3="Constant Exchange rate",IF('B.Non-Life_DATA'!M72=0,0,'B.Non-Life_DATA'!M72/ECO!W72))))</f>
        <v>1455</v>
      </c>
      <c r="O75" s="42">
        <f>IF($C$3="National Currency",IF('B.Non-Life_DATA'!N72=0,0,'B.Non-Life_DATA'!N72),IF($C$3="Current Exchange rate",IF('B.Non-Life_DATA'!N72=0,0,'B.Non-Life_DATA'!N72/ECO!X37),IF($C$3="Constant Exchange rate",IF('B.Non-Life_DATA'!N72=0,0,'B.Non-Life_DATA'!N72/ECO!X72))))</f>
        <v>1402.5</v>
      </c>
      <c r="P75" s="108">
        <f>IF($C$3="National Currency",IF('B.Non-Life_DATA'!O72=0,0,'B.Non-Life_DATA'!O72),IF($C$3="Current Exchange rate",IF('B.Non-Life_DATA'!O72=0,0,'B.Non-Life_DATA'!O72/ECO!Y37),IF($C$3="Constant Exchange rate",IF('B.Non-Life_DATA'!O72=0,0,'B.Non-Life_DATA'!O72/ECO!Y72))))</f>
        <v>0</v>
      </c>
      <c r="Q75" s="41">
        <f t="shared" si="7"/>
        <v>4.2882666601922617E-3</v>
      </c>
      <c r="R75" s="41">
        <f t="shared" si="8"/>
        <v>-3.6082474226804107E-2</v>
      </c>
      <c r="S75" s="41">
        <f t="shared" si="9"/>
        <v>0.36740197973074684</v>
      </c>
    </row>
    <row r="76" spans="3:19" ht="15" x14ac:dyDescent="0.25">
      <c r="C76" s="139"/>
      <c r="D76" s="140"/>
      <c r="E76" s="39" t="s">
        <v>3</v>
      </c>
      <c r="F76" s="42">
        <f>IF($C$3="National Currency",IF('B.Non-Life_DATA'!E73=0,0,'B.Non-Life_DATA'!E73),IF($C$3="Current Exchange rate",IF('B.Non-Life_DATA'!E73=0,0,'B.Non-Life_DATA'!E73/ECO!O38),IF($C$3="Constant Exchange rate",IF('B.Non-Life_DATA'!E73=0,0,'B.Non-Life_DATA'!E73/ECO!O73))))</f>
        <v>946.79014804487815</v>
      </c>
      <c r="G76" s="42">
        <f>IF($C$3="National Currency",IF('B.Non-Life_DATA'!F73=0,0,'B.Non-Life_DATA'!F73),IF($C$3="Current Exchange rate",IF('B.Non-Life_DATA'!F73=0,0,'B.Non-Life_DATA'!F73/ECO!P38),IF($C$3="Constant Exchange rate",IF('B.Non-Life_DATA'!F73=0,0,'B.Non-Life_DATA'!F73/ECO!P73))))</f>
        <v>945.62836088428594</v>
      </c>
      <c r="H76" s="42">
        <f>IF($C$3="National Currency",IF('B.Non-Life_DATA'!G73=0,0,'B.Non-Life_DATA'!G73),IF($C$3="Current Exchange rate",IF('B.Non-Life_DATA'!G73=0,0,'B.Non-Life_DATA'!G73/ECO!Q38),IF($C$3="Constant Exchange rate",IF('B.Non-Life_DATA'!G73=0,0,'B.Non-Life_DATA'!G73/ECO!Q73))))</f>
        <v>0</v>
      </c>
      <c r="I76" s="42">
        <f>IF($C$3="National Currency",IF('B.Non-Life_DATA'!H73=0,0,'B.Non-Life_DATA'!H73),IF($C$3="Current Exchange rate",IF('B.Non-Life_DATA'!H73=0,0,'B.Non-Life_DATA'!H73/ECO!R38),IF($C$3="Constant Exchange rate",IF('B.Non-Life_DATA'!H73=0,0,'B.Non-Life_DATA'!H73/ECO!R73))))</f>
        <v>0</v>
      </c>
      <c r="J76" s="42">
        <f>IF($C$3="National Currency",IF('B.Non-Life_DATA'!I73=0,0,'B.Non-Life_DATA'!I73),IF($C$3="Current Exchange rate",IF('B.Non-Life_DATA'!I73=0,0,'B.Non-Life_DATA'!I73/ECO!S38),IF($C$3="Constant Exchange rate",IF('B.Non-Life_DATA'!I73=0,0,'B.Non-Life_DATA'!I73/ECO!S73))))</f>
        <v>0</v>
      </c>
      <c r="K76" s="42">
        <f>IF($C$3="National Currency",IF('B.Non-Life_DATA'!J73=0,0,'B.Non-Life_DATA'!J73),IF($C$3="Current Exchange rate",IF('B.Non-Life_DATA'!J73=0,0,'B.Non-Life_DATA'!J73/ECO!T38),IF($C$3="Constant Exchange rate",IF('B.Non-Life_DATA'!J73=0,0,'B.Non-Life_DATA'!J73/ECO!T73))))</f>
        <v>0</v>
      </c>
      <c r="L76" s="42">
        <f>IF($C$3="National Currency",IF('B.Non-Life_DATA'!K73=0,0,'B.Non-Life_DATA'!K73),IF($C$3="Current Exchange rate",IF('B.Non-Life_DATA'!K73=0,0,'B.Non-Life_DATA'!K73/ECO!U38),IF($C$3="Constant Exchange rate",IF('B.Non-Life_DATA'!K73=0,0,'B.Non-Life_DATA'!K73/ECO!U73))))</f>
        <v>0</v>
      </c>
      <c r="M76" s="42">
        <f>IF($C$3="National Currency",IF('B.Non-Life_DATA'!L73=0,0,'B.Non-Life_DATA'!L73),IF($C$3="Current Exchange rate",IF('B.Non-Life_DATA'!L73=0,0,'B.Non-Life_DATA'!L73/ECO!V38),IF($C$3="Constant Exchange rate",IF('B.Non-Life_DATA'!L73=0,0,'B.Non-Life_DATA'!L73/ECO!V73))))</f>
        <v>0</v>
      </c>
      <c r="N76" s="42">
        <f>IF($C$3="National Currency",IF('B.Non-Life_DATA'!M73=0,0,'B.Non-Life_DATA'!M73),IF($C$3="Current Exchange rate",IF('B.Non-Life_DATA'!M73=0,0,'B.Non-Life_DATA'!M73/ECO!W38),IF($C$3="Constant Exchange rate",IF('B.Non-Life_DATA'!M73=0,0,'B.Non-Life_DATA'!M73/ECO!W73))))</f>
        <v>0</v>
      </c>
      <c r="O76" s="42">
        <f>IF($C$3="National Currency",IF('B.Non-Life_DATA'!N73=0,0,'B.Non-Life_DATA'!N73),IF($C$3="Current Exchange rate",IF('B.Non-Life_DATA'!N73=0,0,'B.Non-Life_DATA'!N73/ECO!X38),IF($C$3="Constant Exchange rate",IF('B.Non-Life_DATA'!N73=0,0,'B.Non-Life_DATA'!N73/ECO!X73))))</f>
        <v>0</v>
      </c>
      <c r="P76" s="108">
        <f>IF($C$3="National Currency",IF('B.Non-Life_DATA'!O73=0,0,'B.Non-Life_DATA'!O73),IF($C$3="Current Exchange rate",IF('B.Non-Life_DATA'!O73=0,0,'B.Non-Life_DATA'!O73/ECO!Y38),IF($C$3="Constant Exchange rate",IF('B.Non-Life_DATA'!O73=0,0,'B.Non-Life_DATA'!O73/ECO!Y73))))</f>
        <v>0</v>
      </c>
      <c r="Q76" s="41">
        <f t="shared" si="7"/>
        <v>0</v>
      </c>
      <c r="R76" s="41" t="str">
        <f t="shared" si="8"/>
        <v>-</v>
      </c>
      <c r="S76" s="41" t="str">
        <f t="shared" si="9"/>
        <v>-</v>
      </c>
    </row>
    <row r="77" spans="3:19" ht="15" x14ac:dyDescent="0.25">
      <c r="C77" s="139"/>
      <c r="D77" s="140"/>
      <c r="E77" s="39" t="s">
        <v>2</v>
      </c>
      <c r="F77" s="42">
        <f>IF($C$3="National Currency",IF('B.Non-Life_DATA'!E74=0,0,'B.Non-Life_DATA'!E74),IF($C$3="Current Exchange rate",IF('B.Non-Life_DATA'!E74=0,0,'B.Non-Life_DATA'!E74/ECO!O39),IF($C$3="Constant Exchange rate",IF('B.Non-Life_DATA'!E74=0,0,'B.Non-Life_DATA'!E74/ECO!O74))))</f>
        <v>1905.1062853107346</v>
      </c>
      <c r="G77" s="42">
        <f>IF($C$3="National Currency",IF('B.Non-Life_DATA'!F74=0,0,'B.Non-Life_DATA'!F74),IF($C$3="Current Exchange rate",IF('B.Non-Life_DATA'!F74=0,0,'B.Non-Life_DATA'!F74/ECO!P39),IF($C$3="Constant Exchange rate",IF('B.Non-Life_DATA'!F74=0,0,'B.Non-Life_DATA'!F74/ECO!P74))))</f>
        <v>2268.0084745762715</v>
      </c>
      <c r="H77" s="42">
        <f>IF($C$3="National Currency",IF('B.Non-Life_DATA'!G74=0,0,'B.Non-Life_DATA'!G74),IF($C$3="Current Exchange rate",IF('B.Non-Life_DATA'!G74=0,0,'B.Non-Life_DATA'!G74/ECO!Q39),IF($C$3="Constant Exchange rate",IF('B.Non-Life_DATA'!G74=0,0,'B.Non-Life_DATA'!G74/ECO!Q74))))</f>
        <v>2719.6327683615818</v>
      </c>
      <c r="I77" s="42">
        <f>IF($C$3="National Currency",IF('B.Non-Life_DATA'!H74=0,0,'B.Non-Life_DATA'!H74),IF($C$3="Current Exchange rate",IF('B.Non-Life_DATA'!H74=0,0,'B.Non-Life_DATA'!H74/ECO!R39),IF($C$3="Constant Exchange rate",IF('B.Non-Life_DATA'!H74=0,0,'B.Non-Life_DATA'!H74/ECO!R74))))</f>
        <v>3115.4661016949153</v>
      </c>
      <c r="J77" s="42">
        <f>IF($C$3="National Currency",IF('B.Non-Life_DATA'!I74=0,0,'B.Non-Life_DATA'!I74),IF($C$3="Current Exchange rate",IF('B.Non-Life_DATA'!I74=0,0,'B.Non-Life_DATA'!I74/ECO!S39),IF($C$3="Constant Exchange rate",IF('B.Non-Life_DATA'!I74=0,0,'B.Non-Life_DATA'!I74/ECO!S74))))</f>
        <v>3258.8276836158193</v>
      </c>
      <c r="K77" s="42">
        <f>IF($C$3="National Currency",IF('B.Non-Life_DATA'!J74=0,0,'B.Non-Life_DATA'!J74),IF($C$3="Current Exchange rate",IF('B.Non-Life_DATA'!J74=0,0,'B.Non-Life_DATA'!J74/ECO!T39),IF($C$3="Constant Exchange rate",IF('B.Non-Life_DATA'!J74=0,0,'B.Non-Life_DATA'!J74/ECO!T74))))</f>
        <v>3531.7796610169494</v>
      </c>
      <c r="L77" s="42">
        <f>IF($C$3="National Currency",IF('B.Non-Life_DATA'!K74=0,0,'B.Non-Life_DATA'!K74),IF($C$3="Current Exchange rate",IF('B.Non-Life_DATA'!K74=0,0,'B.Non-Life_DATA'!K74/ECO!U39),IF($C$3="Constant Exchange rate",IF('B.Non-Life_DATA'!K74=0,0,'B.Non-Life_DATA'!K74/ECO!U74))))</f>
        <v>3968.2203389830511</v>
      </c>
      <c r="M77" s="42">
        <f>IF($C$3="National Currency",IF('B.Non-Life_DATA'!L74=0,0,'B.Non-Life_DATA'!L74),IF($C$3="Current Exchange rate",IF('B.Non-Life_DATA'!L74=0,0,'B.Non-Life_DATA'!L74/ECO!V39),IF($C$3="Constant Exchange rate",IF('B.Non-Life_DATA'!L74=0,0,'B.Non-Life_DATA'!L74/ECO!V74))))</f>
        <v>4681.4971751412431</v>
      </c>
      <c r="N77" s="42">
        <f>IF($C$3="National Currency",IF('B.Non-Life_DATA'!M74=0,0,'B.Non-Life_DATA'!M74),IF($C$3="Current Exchange rate",IF('B.Non-Life_DATA'!M74=0,0,'B.Non-Life_DATA'!M74/ECO!W39),IF($C$3="Constant Exchange rate",IF('B.Non-Life_DATA'!M74=0,0,'B.Non-Life_DATA'!M74/ECO!W74))))</f>
        <v>5507.0621468926556</v>
      </c>
      <c r="O77" s="42">
        <f>IF($C$3="National Currency",IF('B.Non-Life_DATA'!N74=0,0,'B.Non-Life_DATA'!N74),IF($C$3="Current Exchange rate",IF('B.Non-Life_DATA'!N74=0,0,'B.Non-Life_DATA'!N74/ECO!X39),IF($C$3="Constant Exchange rate",IF('B.Non-Life_DATA'!N74=0,0,'B.Non-Life_DATA'!N74/ECO!X74))))</f>
        <v>6735.5225988700568</v>
      </c>
      <c r="P77" s="108">
        <f>IF($C$3="National Currency",IF('B.Non-Life_DATA'!O74=0,0,'B.Non-Life_DATA'!O74),IF($C$3="Current Exchange rate",IF('B.Non-Life_DATA'!O74=0,0,'B.Non-Life_DATA'!O74/ECO!Y39),IF($C$3="Constant Exchange rate",IF('B.Non-Life_DATA'!O74=0,0,'B.Non-Life_DATA'!O74/ECO!Y74))))</f>
        <v>0</v>
      </c>
      <c r="Q77" s="41">
        <f t="shared" si="7"/>
        <v>2.0594450623676291E-2</v>
      </c>
      <c r="R77" s="41">
        <f t="shared" si="8"/>
        <v>0.22307001795332138</v>
      </c>
      <c r="S77" s="41">
        <f t="shared" si="9"/>
        <v>2.5355101449216266</v>
      </c>
    </row>
    <row r="78" spans="3:19" ht="15" x14ac:dyDescent="0.25">
      <c r="C78" s="139"/>
      <c r="D78" s="140"/>
      <c r="E78" s="39" t="s">
        <v>57</v>
      </c>
      <c r="F78" s="43">
        <f>IF($C$3="National Currency",IF('B.Non-Life_DATA'!E75=0,0,'B.Non-Life_DATA'!E75),IF($C$3="Current Exchange rate",IF('B.Non-Life_DATA'!E75=0,0,'B.Non-Life_DATA'!E75/ECO!O40),IF($C$3="Constant Exchange rate",IF('B.Non-Life_DATA'!E75=0,0,'B.Non-Life_DATA'!E75/ECO!O75))))</f>
        <v>120997.70702272435</v>
      </c>
      <c r="G78" s="43">
        <f>IF($C$3="National Currency",IF('B.Non-Life_DATA'!F75=0,0,'B.Non-Life_DATA'!F75),IF($C$3="Current Exchange rate",IF('B.Non-Life_DATA'!F75=0,0,'B.Non-Life_DATA'!F75/ECO!P40),IF($C$3="Constant Exchange rate",IF('B.Non-Life_DATA'!F75=0,0,'B.Non-Life_DATA'!F75/ECO!P75))))</f>
        <v>119157.86365387084</v>
      </c>
      <c r="H78" s="43">
        <f>IF($C$3="National Currency",IF('B.Non-Life_DATA'!G75=0,0,'B.Non-Life_DATA'!G75),IF($C$3="Current Exchange rate",IF('B.Non-Life_DATA'!G75=0,0,'B.Non-Life_DATA'!G75/ECO!Q40),IF($C$3="Constant Exchange rate",IF('B.Non-Life_DATA'!G75=0,0,'B.Non-Life_DATA'!G75/ECO!Q75))))</f>
        <v>104807.12286557966</v>
      </c>
      <c r="I78" s="43">
        <f>IF($C$3="National Currency",IF('B.Non-Life_DATA'!H75=0,0,'B.Non-Life_DATA'!H75),IF($C$3="Current Exchange rate",IF('B.Non-Life_DATA'!H75=0,0,'B.Non-Life_DATA'!H75/ECO!R40),IF($C$3="Constant Exchange rate",IF('B.Non-Life_DATA'!H75=0,0,'B.Non-Life_DATA'!H75/ECO!R75))))</f>
        <v>0</v>
      </c>
      <c r="J78" s="43">
        <f>IF($C$3="National Currency",IF('B.Non-Life_DATA'!I75=0,0,'B.Non-Life_DATA'!I75),IF($C$3="Current Exchange rate",IF('B.Non-Life_DATA'!I75=0,0,'B.Non-Life_DATA'!I75/ECO!S40),IF($C$3="Constant Exchange rate",IF('B.Non-Life_DATA'!I75=0,0,'B.Non-Life_DATA'!I75/ECO!S75))))</f>
        <v>0</v>
      </c>
      <c r="K78" s="43">
        <f>IF($C$3="National Currency",IF('B.Non-Life_DATA'!J75=0,0,'B.Non-Life_DATA'!J75),IF($C$3="Current Exchange rate",IF('B.Non-Life_DATA'!J75=0,0,'B.Non-Life_DATA'!J75/ECO!T40),IF($C$3="Constant Exchange rate",IF('B.Non-Life_DATA'!J75=0,0,'B.Non-Life_DATA'!J75/ECO!T75))))</f>
        <v>0</v>
      </c>
      <c r="L78" s="43">
        <f>IF($C$3="National Currency",IF('B.Non-Life_DATA'!K75=0,0,'B.Non-Life_DATA'!K75),IF($C$3="Current Exchange rate",IF('B.Non-Life_DATA'!K75=0,0,'B.Non-Life_DATA'!K75/ECO!U40),IF($C$3="Constant Exchange rate",IF('B.Non-Life_DATA'!K75=0,0,'B.Non-Life_DATA'!K75/ECO!U75))))</f>
        <v>0</v>
      </c>
      <c r="M78" s="43">
        <f>IF($C$3="National Currency",IF('B.Non-Life_DATA'!L75=0,0,'B.Non-Life_DATA'!L75),IF($C$3="Current Exchange rate",IF('B.Non-Life_DATA'!L75=0,0,'B.Non-Life_DATA'!L75/ECO!V40),IF($C$3="Constant Exchange rate",IF('B.Non-Life_DATA'!L75=0,0,'B.Non-Life_DATA'!L75/ECO!V75))))</f>
        <v>0</v>
      </c>
      <c r="N78" s="43">
        <f>IF($C$3="National Currency",IF('B.Non-Life_DATA'!M75=0,0,'B.Non-Life_DATA'!M75),IF($C$3="Current Exchange rate",IF('B.Non-Life_DATA'!M75=0,0,'B.Non-Life_DATA'!M75/ECO!W40),IF($C$3="Constant Exchange rate",IF('B.Non-Life_DATA'!M75=0,0,'B.Non-Life_DATA'!M75/ECO!W75))))</f>
        <v>0</v>
      </c>
      <c r="O78" s="43">
        <f>IF($C$3="National Currency",IF('B.Non-Life_DATA'!N75=0,0,'B.Non-Life_DATA'!N75),IF($C$3="Current Exchange rate",IF('B.Non-Life_DATA'!N75=0,0,'B.Non-Life_DATA'!N75/ECO!X40),IF($C$3="Constant Exchange rate",IF('B.Non-Life_DATA'!N75=0,0,'B.Non-Life_DATA'!N75/ECO!X75))))</f>
        <v>0</v>
      </c>
      <c r="P78" s="109">
        <f>IF($C$3="National Currency",IF('B.Non-Life_DATA'!O75=0,0,'B.Non-Life_DATA'!O75),IF($C$3="Current Exchange rate",IF('B.Non-Life_DATA'!O75=0,0,'B.Non-Life_DATA'!O75/ECO!Y40),IF($C$3="Constant Exchange rate",IF('B.Non-Life_DATA'!O75=0,0,'B.Non-Life_DATA'!O75/ECO!Y75))))</f>
        <v>0</v>
      </c>
      <c r="Q78" s="41">
        <f t="shared" si="7"/>
        <v>0</v>
      </c>
      <c r="R78" s="41" t="str">
        <f t="shared" si="8"/>
        <v>-</v>
      </c>
      <c r="S78" s="41" t="str">
        <f t="shared" si="9"/>
        <v>-</v>
      </c>
    </row>
    <row r="79" spans="3:19" ht="15.75" thickBot="1" x14ac:dyDescent="0.3">
      <c r="C79" s="150"/>
      <c r="D79" s="151"/>
      <c r="E79" s="44" t="s">
        <v>97</v>
      </c>
      <c r="F79" s="52">
        <f t="shared" ref="F79:O79" si="10">SUM(F47:F78)</f>
        <v>370026.72116630891</v>
      </c>
      <c r="G79" s="52">
        <f t="shared" si="10"/>
        <v>377944.04188821872</v>
      </c>
      <c r="H79" s="52">
        <f t="shared" si="10"/>
        <v>396412.15202678996</v>
      </c>
      <c r="I79" s="52">
        <f t="shared" si="10"/>
        <v>298558.734896523</v>
      </c>
      <c r="J79" s="52">
        <f t="shared" si="10"/>
        <v>307778.31330501952</v>
      </c>
      <c r="K79" s="52">
        <f t="shared" si="10"/>
        <v>308677.82319199608</v>
      </c>
      <c r="L79" s="52">
        <f t="shared" si="10"/>
        <v>312470.17318525672</v>
      </c>
      <c r="M79" s="52">
        <f t="shared" si="10"/>
        <v>317717.25613803283</v>
      </c>
      <c r="N79" s="52">
        <f t="shared" si="10"/>
        <v>321867.51630569575</v>
      </c>
      <c r="O79" s="52">
        <f t="shared" si="10"/>
        <v>327055.22094027611</v>
      </c>
      <c r="P79" s="96" t="s">
        <v>179</v>
      </c>
      <c r="Q79" s="41">
        <f t="shared" si="7"/>
        <v>1</v>
      </c>
    </row>
    <row r="80" spans="3:19" ht="16.5" thickTop="1" thickBot="1" x14ac:dyDescent="0.3">
      <c r="C80" s="148"/>
      <c r="D80" s="149"/>
      <c r="E80" s="45" t="s">
        <v>98</v>
      </c>
      <c r="F80" s="52">
        <v>247380.71875</v>
      </c>
      <c r="G80" s="52">
        <v>257162.53125</v>
      </c>
      <c r="H80" s="52">
        <v>290106.8125</v>
      </c>
      <c r="I80" s="52">
        <v>297057.84375</v>
      </c>
      <c r="J80" s="52">
        <v>306132.4375</v>
      </c>
      <c r="K80" s="52">
        <v>307076.53125</v>
      </c>
      <c r="L80" s="52">
        <v>311016.21875</v>
      </c>
      <c r="M80" s="52">
        <v>316729.78125</v>
      </c>
      <c r="N80" s="52">
        <v>320879.5</v>
      </c>
      <c r="O80" s="52">
        <v>326067.21875</v>
      </c>
      <c r="P80" s="123" t="s">
        <v>179</v>
      </c>
      <c r="Q80" s="41">
        <f t="shared" si="7"/>
        <v>0.99697909671817619</v>
      </c>
      <c r="R80" s="41">
        <f>IF(OR(O80=0, N80=0),"-",O80/N80-1)</f>
        <v>1.6167186591851568E-2</v>
      </c>
      <c r="S80" s="41">
        <f t="shared" si="9"/>
        <v>0.31807854871470242</v>
      </c>
    </row>
    <row r="81" spans="3:19" ht="15.75" thickTop="1" x14ac:dyDescent="0.25">
      <c r="E81" s="45" t="s">
        <v>99</v>
      </c>
      <c r="F81" s="49"/>
      <c r="G81" s="49">
        <f t="shared" ref="G81:N81" si="11">G80/F80-1</f>
        <v>3.9541531568939137E-2</v>
      </c>
      <c r="H81" s="49">
        <f t="shared" si="11"/>
        <v>0.12810684779725268</v>
      </c>
      <c r="I81" s="49">
        <f t="shared" si="11"/>
        <v>2.396024826200871E-2</v>
      </c>
      <c r="J81" s="49">
        <f t="shared" si="11"/>
        <v>3.0548238132493299E-2</v>
      </c>
      <c r="K81" s="49">
        <f t="shared" si="11"/>
        <v>3.0839389569750075E-3</v>
      </c>
      <c r="L81" s="49">
        <f t="shared" si="11"/>
        <v>1.2829660032835921E-2</v>
      </c>
      <c r="M81" s="49">
        <f t="shared" si="11"/>
        <v>1.8370625567255994E-2</v>
      </c>
      <c r="N81" s="49">
        <f t="shared" si="11"/>
        <v>1.310176369782079E-2</v>
      </c>
      <c r="O81" s="50">
        <f>O80/N80-1</f>
        <v>1.6167186591851568E-2</v>
      </c>
      <c r="P81" s="50"/>
      <c r="S81" s="48"/>
    </row>
    <row r="84" spans="3:19" ht="18.75" x14ac:dyDescent="0.15">
      <c r="C84" s="141" t="s">
        <v>129</v>
      </c>
      <c r="D84" s="142"/>
      <c r="E84" s="155" t="s">
        <v>104</v>
      </c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7"/>
    </row>
    <row r="85" spans="3:19" ht="15" x14ac:dyDescent="0.15">
      <c r="C85" s="143" t="s">
        <v>119</v>
      </c>
      <c r="D85" s="144"/>
      <c r="E85" s="35">
        <v>3</v>
      </c>
      <c r="F85" s="36">
        <v>2004</v>
      </c>
      <c r="G85" s="36">
        <f t="shared" ref="G85:P85" si="12">F85+1</f>
        <v>2005</v>
      </c>
      <c r="H85" s="36">
        <f t="shared" si="12"/>
        <v>2006</v>
      </c>
      <c r="I85" s="36">
        <f t="shared" si="12"/>
        <v>2007</v>
      </c>
      <c r="J85" s="36">
        <f t="shared" si="12"/>
        <v>2008</v>
      </c>
      <c r="K85" s="36">
        <f t="shared" si="12"/>
        <v>2009</v>
      </c>
      <c r="L85" s="36">
        <f t="shared" si="12"/>
        <v>2010</v>
      </c>
      <c r="M85" s="36">
        <f t="shared" si="12"/>
        <v>2011</v>
      </c>
      <c r="N85" s="36">
        <f t="shared" si="12"/>
        <v>2012</v>
      </c>
      <c r="O85" s="36">
        <f t="shared" si="12"/>
        <v>2013</v>
      </c>
      <c r="P85" s="37">
        <f t="shared" si="12"/>
        <v>2014</v>
      </c>
      <c r="Q85" s="38" t="s">
        <v>100</v>
      </c>
      <c r="R85" s="38" t="s">
        <v>101</v>
      </c>
      <c r="S85" s="37" t="s">
        <v>102</v>
      </c>
    </row>
    <row r="86" spans="3:19" ht="15" x14ac:dyDescent="0.25">
      <c r="C86" s="139"/>
      <c r="D86" s="140"/>
      <c r="E86" s="39" t="s">
        <v>32</v>
      </c>
      <c r="F86" s="40">
        <f>IF($C$3="National Currency",IF('B.Non-Life_DATA'!E81=0,0,'B.Non-Life_DATA'!E81),IF($C$3="Current Exchange rate",IF('B.Non-Life_DATA'!E81=0,0,'B.Non-Life_DATA'!E81/ECO!O9),IF($C$3="Constant Exchange rate",IF('B.Non-Life_DATA'!E81=0,0,'B.Non-Life_DATA'!E81/ECO!O44))))</f>
        <v>2924</v>
      </c>
      <c r="G86" s="40">
        <f>IF($C$3="National Currency",IF('B.Non-Life_DATA'!F81=0,0,'B.Non-Life_DATA'!F81),IF($C$3="Current Exchange rate",IF('B.Non-Life_DATA'!F81=0,0,'B.Non-Life_DATA'!F81/ECO!P9),IF($C$3="Constant Exchange rate",IF('B.Non-Life_DATA'!F81=0,0,'B.Non-Life_DATA'!F81/ECO!P44))))</f>
        <v>2889</v>
      </c>
      <c r="H86" s="40">
        <f>IF($C$3="National Currency",IF('B.Non-Life_DATA'!G81=0,0,'B.Non-Life_DATA'!G81),IF($C$3="Current Exchange rate",IF('B.Non-Life_DATA'!G81=0,0,'B.Non-Life_DATA'!G81/ECO!Q9),IF($C$3="Constant Exchange rate",IF('B.Non-Life_DATA'!G81=0,0,'B.Non-Life_DATA'!G81/ECO!Q44))))</f>
        <v>2942</v>
      </c>
      <c r="I86" s="40">
        <f>IF($C$3="National Currency",IF('B.Non-Life_DATA'!H81=0,0,'B.Non-Life_DATA'!H81),IF($C$3="Current Exchange rate",IF('B.Non-Life_DATA'!H81=0,0,'B.Non-Life_DATA'!H81/ECO!R9),IF($C$3="Constant Exchange rate",IF('B.Non-Life_DATA'!H81=0,0,'B.Non-Life_DATA'!H81/ECO!R44))))</f>
        <v>2989</v>
      </c>
      <c r="J86" s="40">
        <f>IF($C$3="National Currency",IF('B.Non-Life_DATA'!I81=0,0,'B.Non-Life_DATA'!I81),IF($C$3="Current Exchange rate",IF('B.Non-Life_DATA'!I81=0,0,'B.Non-Life_DATA'!I81/ECO!S9),IF($C$3="Constant Exchange rate",IF('B.Non-Life_DATA'!I81=0,0,'B.Non-Life_DATA'!I81/ECO!S44))))</f>
        <v>2883</v>
      </c>
      <c r="K86" s="40">
        <f>IF($C$3="National Currency",IF('B.Non-Life_DATA'!J81=0,0,'B.Non-Life_DATA'!J81),IF($C$3="Current Exchange rate",IF('B.Non-Life_DATA'!J81=0,0,'B.Non-Life_DATA'!J81/ECO!T9),IF($C$3="Constant Exchange rate",IF('B.Non-Life_DATA'!J81=0,0,'B.Non-Life_DATA'!J81/ECO!T44))))</f>
        <v>2877</v>
      </c>
      <c r="L86" s="40">
        <f>IF($C$3="National Currency",IF('B.Non-Life_DATA'!K81=0,0,'B.Non-Life_DATA'!K81),IF($C$3="Current Exchange rate",IF('B.Non-Life_DATA'!K81=0,0,'B.Non-Life_DATA'!K81/ECO!U9),IF($C$3="Constant Exchange rate",IF('B.Non-Life_DATA'!K81=0,0,'B.Non-Life_DATA'!K81/ECO!U44))))</f>
        <v>2947</v>
      </c>
      <c r="M86" s="40">
        <f>IF($C$3="National Currency",IF('B.Non-Life_DATA'!L81=0,0,'B.Non-Life_DATA'!L81),IF($C$3="Current Exchange rate",IF('B.Non-Life_DATA'!L81=0,0,'B.Non-Life_DATA'!L81/ECO!V9),IF($C$3="Constant Exchange rate",IF('B.Non-Life_DATA'!L81=0,0,'B.Non-Life_DATA'!L81/ECO!V44))))</f>
        <v>3266</v>
      </c>
      <c r="N86" s="40">
        <f>IF($C$3="National Currency",IF('B.Non-Life_DATA'!M81=0,0,'B.Non-Life_DATA'!M81),IF($C$3="Current Exchange rate",IF('B.Non-Life_DATA'!M81=0,0,'B.Non-Life_DATA'!M81/ECO!W9),IF($C$3="Constant Exchange rate",IF('B.Non-Life_DATA'!M81=0,0,'B.Non-Life_DATA'!M81/ECO!W44))))</f>
        <v>3357</v>
      </c>
      <c r="O86" s="40">
        <f>IF($C$3="National Currency",IF('B.Non-Life_DATA'!N81=0,0,'B.Non-Life_DATA'!N81),IF($C$3="Current Exchange rate",IF('B.Non-Life_DATA'!N81=0,0,'B.Non-Life_DATA'!N81/ECO!X9),IF($C$3="Constant Exchange rate",IF('B.Non-Life_DATA'!N81=0,0,'B.Non-Life_DATA'!N81/ECO!X44))))</f>
        <v>3770</v>
      </c>
      <c r="P86" s="107">
        <f>IF($C$3="National Currency",IF('B.Non-Life_DATA'!O81=0,0,'B.Non-Life_DATA'!O81),IF($C$3="Current Exchange rate",IF('B.Non-Life_DATA'!O81=0,0,'B.Non-Life_DATA'!O81/ECO!Y9),IF($C$3="Constant Exchange rate",IF('B.Non-Life_DATA'!O81=0,0,'B.Non-Life_DATA'!O81/ECO!Y44))))</f>
        <v>0</v>
      </c>
      <c r="Q86" s="41">
        <f>O86/$O$118</f>
        <v>8.4983470897620539E-2</v>
      </c>
      <c r="R86" s="41">
        <f>IF(OR(O86=0, N86=0),"-",O86/N86-1)</f>
        <v>0.12302651176645818</v>
      </c>
      <c r="S86" s="41">
        <f>IF(OR(O86=0, F86=0),"-",O86/F86-1)</f>
        <v>0.28932968536251713</v>
      </c>
    </row>
    <row r="87" spans="3:19" ht="15" x14ac:dyDescent="0.25">
      <c r="C87" s="139"/>
      <c r="D87" s="140"/>
      <c r="E87" s="39" t="s">
        <v>31</v>
      </c>
      <c r="F87" s="42">
        <f>IF($C$3="National Currency",IF('B.Non-Life_DATA'!E82=0,0,'B.Non-Life_DATA'!E82),IF($C$3="Current Exchange rate",IF('B.Non-Life_DATA'!E82=0,0,'B.Non-Life_DATA'!E82/ECO!O10),IF($C$3="Constant Exchange rate",IF('B.Non-Life_DATA'!E82=0,0,'B.Non-Life_DATA'!E82/ECO!O45))))</f>
        <v>772.18448399999943</v>
      </c>
      <c r="G87" s="42">
        <f>IF($C$3="National Currency",IF('B.Non-Life_DATA'!F82=0,0,'B.Non-Life_DATA'!F82),IF($C$3="Current Exchange rate",IF('B.Non-Life_DATA'!F82=0,0,'B.Non-Life_DATA'!F82/ECO!P10),IF($C$3="Constant Exchange rate",IF('B.Non-Life_DATA'!F82=0,0,'B.Non-Life_DATA'!F82/ECO!P45))))</f>
        <v>710.51106100000015</v>
      </c>
      <c r="H87" s="42">
        <f>IF($C$3="National Currency",IF('B.Non-Life_DATA'!G82=0,0,'B.Non-Life_DATA'!G82),IF($C$3="Current Exchange rate",IF('B.Non-Life_DATA'!G82=0,0,'B.Non-Life_DATA'!G82/ECO!Q10),IF($C$3="Constant Exchange rate",IF('B.Non-Life_DATA'!G82=0,0,'B.Non-Life_DATA'!G82/ECO!Q45))))</f>
        <v>718.44635199999993</v>
      </c>
      <c r="I87" s="42">
        <f>IF($C$3="National Currency",IF('B.Non-Life_DATA'!H82=0,0,'B.Non-Life_DATA'!H82),IF($C$3="Current Exchange rate",IF('B.Non-Life_DATA'!H82=0,0,'B.Non-Life_DATA'!H82/ECO!R10),IF($C$3="Constant Exchange rate",IF('B.Non-Life_DATA'!H82=0,0,'B.Non-Life_DATA'!H82/ECO!R45))))</f>
        <v>1124.6370670000006</v>
      </c>
      <c r="J87" s="42">
        <f>IF($C$3="National Currency",IF('B.Non-Life_DATA'!I82=0,0,'B.Non-Life_DATA'!I82),IF($C$3="Current Exchange rate",IF('B.Non-Life_DATA'!I82=0,0,'B.Non-Life_DATA'!I82/ECO!S10),IF($C$3="Constant Exchange rate",IF('B.Non-Life_DATA'!I82=0,0,'B.Non-Life_DATA'!I82/ECO!S45))))</f>
        <v>1204.4893280000006</v>
      </c>
      <c r="K87" s="42">
        <f>IF($C$3="National Currency",IF('B.Non-Life_DATA'!J82=0,0,'B.Non-Life_DATA'!J82),IF($C$3="Current Exchange rate",IF('B.Non-Life_DATA'!J82=0,0,'B.Non-Life_DATA'!J82/ECO!T10),IF($C$3="Constant Exchange rate",IF('B.Non-Life_DATA'!J82=0,0,'B.Non-Life_DATA'!J82/ECO!T45))))</f>
        <v>1249.7833250000003</v>
      </c>
      <c r="L87" s="42">
        <f>IF($C$3="National Currency",IF('B.Non-Life_DATA'!K82=0,0,'B.Non-Life_DATA'!K82),IF($C$3="Current Exchange rate",IF('B.Non-Life_DATA'!K82=0,0,'B.Non-Life_DATA'!K82/ECO!U10),IF($C$3="Constant Exchange rate",IF('B.Non-Life_DATA'!K82=0,0,'B.Non-Life_DATA'!K82/ECO!U45))))</f>
        <v>1273.9579670000003</v>
      </c>
      <c r="M87" s="42">
        <f>IF($C$3="National Currency",IF('B.Non-Life_DATA'!L82=0,0,'B.Non-Life_DATA'!L82),IF($C$3="Current Exchange rate",IF('B.Non-Life_DATA'!L82=0,0,'B.Non-Life_DATA'!L82/ECO!V10),IF($C$3="Constant Exchange rate",IF('B.Non-Life_DATA'!L82=0,0,'B.Non-Life_DATA'!L82/ECO!V45))))</f>
        <v>949.73390500000096</v>
      </c>
      <c r="N87" s="42">
        <f>IF($C$3="National Currency",IF('B.Non-Life_DATA'!M82=0,0,'B.Non-Life_DATA'!M82),IF($C$3="Current Exchange rate",IF('B.Non-Life_DATA'!M82=0,0,'B.Non-Life_DATA'!M82/ECO!W10),IF($C$3="Constant Exchange rate",IF('B.Non-Life_DATA'!M82=0,0,'B.Non-Life_DATA'!M82/ECO!W45))))</f>
        <v>964.21704099999988</v>
      </c>
      <c r="O87" s="42">
        <f>IF($C$3="National Currency",IF('B.Non-Life_DATA'!N82=0,0,'B.Non-Life_DATA'!N82),IF($C$3="Current Exchange rate",IF('B.Non-Life_DATA'!N82=0,0,'B.Non-Life_DATA'!N82/ECO!X10),IF($C$3="Constant Exchange rate",IF('B.Non-Life_DATA'!N82=0,0,'B.Non-Life_DATA'!N82/ECO!X45))))</f>
        <v>970.90300500000012</v>
      </c>
      <c r="P87" s="108">
        <f>IF($C$3="National Currency",IF('B.Non-Life_DATA'!O82=0,0,'B.Non-Life_DATA'!O82),IF($C$3="Current Exchange rate",IF('B.Non-Life_DATA'!O82=0,0,'B.Non-Life_DATA'!O82/ECO!Y10),IF($C$3="Constant Exchange rate",IF('B.Non-Life_DATA'!O82=0,0,'B.Non-Life_DATA'!O82/ECO!Y45))))</f>
        <v>987.78454899999997</v>
      </c>
      <c r="Q87" s="41">
        <f t="shared" ref="Q87:Q119" si="13">O87/$O$118</f>
        <v>2.1886129249291734E-2</v>
      </c>
      <c r="R87" s="41">
        <f t="shared" ref="R87:R119" si="14">IF(OR(O87=0, N87=0),"-",O87/N87-1)</f>
        <v>6.9340861193099013E-3</v>
      </c>
      <c r="S87" s="41">
        <f t="shared" ref="S87:S119" si="15">IF(OR(O87=0, F87=0),"-",O87/F87-1)</f>
        <v>0.25734591294895903</v>
      </c>
    </row>
    <row r="88" spans="3:19" ht="15" x14ac:dyDescent="0.25">
      <c r="C88" s="139"/>
      <c r="D88" s="140"/>
      <c r="E88" s="39" t="s">
        <v>30</v>
      </c>
      <c r="F88" s="42">
        <f>IF($C$3="National Currency",IF('B.Non-Life_DATA'!E83=0,0,'B.Non-Life_DATA'!E83),IF($C$3="Current Exchange rate",IF('B.Non-Life_DATA'!E83=0,0,'B.Non-Life_DATA'!E83/ECO!O11),IF($C$3="Constant Exchange rate",IF('B.Non-Life_DATA'!E83=0,0,'B.Non-Life_DATA'!E83/ECO!O46))))</f>
        <v>0</v>
      </c>
      <c r="G88" s="42">
        <f>IF($C$3="National Currency",IF('B.Non-Life_DATA'!F83=0,0,'B.Non-Life_DATA'!F83),IF($C$3="Current Exchange rate",IF('B.Non-Life_DATA'!F83=0,0,'B.Non-Life_DATA'!F83/ECO!P11),IF($C$3="Constant Exchange rate",IF('B.Non-Life_DATA'!F83=0,0,'B.Non-Life_DATA'!F83/ECO!P46))))</f>
        <v>0</v>
      </c>
      <c r="H88" s="42">
        <f>IF($C$3="National Currency",IF('B.Non-Life_DATA'!G83=0,0,'B.Non-Life_DATA'!G83),IF($C$3="Current Exchange rate",IF('B.Non-Life_DATA'!G83=0,0,'B.Non-Life_DATA'!G83/ECO!Q11),IF($C$3="Constant Exchange rate",IF('B.Non-Life_DATA'!G83=0,0,'B.Non-Life_DATA'!G83/ECO!Q46))))</f>
        <v>0</v>
      </c>
      <c r="I88" s="42">
        <f>IF($C$3="National Currency",IF('B.Non-Life_DATA'!H83=0,0,'B.Non-Life_DATA'!H83),IF($C$3="Current Exchange rate",IF('B.Non-Life_DATA'!H83=0,0,'B.Non-Life_DATA'!H83/ECO!R11),IF($C$3="Constant Exchange rate",IF('B.Non-Life_DATA'!H83=0,0,'B.Non-Life_DATA'!H83/ECO!R46))))</f>
        <v>126.2100216586563</v>
      </c>
      <c r="J88" s="42">
        <f>IF($C$3="National Currency",IF('B.Non-Life_DATA'!I83=0,0,'B.Non-Life_DATA'!I83),IF($C$3="Current Exchange rate",IF('B.Non-Life_DATA'!I83=0,0,'B.Non-Life_DATA'!I83/ECO!S11),IF($C$3="Constant Exchange rate",IF('B.Non-Life_DATA'!I83=0,0,'B.Non-Life_DATA'!I83/ECO!S46))))</f>
        <v>136.85162654668167</v>
      </c>
      <c r="K88" s="42">
        <f>IF($C$3="National Currency",IF('B.Non-Life_DATA'!J83=0,0,'B.Non-Life_DATA'!J83),IF($C$3="Current Exchange rate",IF('B.Non-Life_DATA'!J83=0,0,'B.Non-Life_DATA'!J83/ECO!T11),IF($C$3="Constant Exchange rate",IF('B.Non-Life_DATA'!J83=0,0,'B.Non-Life_DATA'!J83/ECO!T46))))</f>
        <v>103.81837073320381</v>
      </c>
      <c r="L88" s="42">
        <f>IF($C$3="National Currency",IF('B.Non-Life_DATA'!K83=0,0,'B.Non-Life_DATA'!K83),IF($C$3="Current Exchange rate",IF('B.Non-Life_DATA'!K83=0,0,'B.Non-Life_DATA'!K83/ECO!U11),IF($C$3="Constant Exchange rate",IF('B.Non-Life_DATA'!K83=0,0,'B.Non-Life_DATA'!K83/ECO!U46))))</f>
        <v>120.90193271295634</v>
      </c>
      <c r="M88" s="42">
        <f>IF($C$3="National Currency",IF('B.Non-Life_DATA'!L83=0,0,'B.Non-Life_DATA'!L83),IF($C$3="Current Exchange rate",IF('B.Non-Life_DATA'!L83=0,0,'B.Non-Life_DATA'!L83/ECO!V11),IF($C$3="Constant Exchange rate",IF('B.Non-Life_DATA'!L83=0,0,'B.Non-Life_DATA'!L83/ECO!V46))))</f>
        <v>123.55441496574292</v>
      </c>
      <c r="N88" s="42">
        <f>IF($C$3="National Currency",IF('B.Non-Life_DATA'!M83=0,0,'B.Non-Life_DATA'!M83),IF($C$3="Current Exchange rate",IF('B.Non-Life_DATA'!M83=0,0,'B.Non-Life_DATA'!M83/ECO!W11),IF($C$3="Constant Exchange rate",IF('B.Non-Life_DATA'!M83=0,0,'B.Non-Life_DATA'!M83/ECO!W46))))</f>
        <v>120.66673483996318</v>
      </c>
      <c r="O88" s="88">
        <f>IF($C$3="National Currency",IF('B.Non-Life_DATA'!N83=0,0,'B.Non-Life_DATA'!N83),IF($C$3="Current Exchange rate",IF('B.Non-Life_DATA'!N83=0,0,'B.Non-Life_DATA'!N83/ECO!X11),IF($C$3="Constant Exchange rate",IF('B.Non-Life_DATA'!N83=0,0,'B.Non-Life_DATA'!N83/ECO!X46))))</f>
        <v>120.66673483996318</v>
      </c>
      <c r="P88" s="108">
        <f>IF($C$3="National Currency",IF('B.Non-Life_DATA'!O83=0,0,'B.Non-Life_DATA'!O83),IF($C$3="Current Exchange rate",IF('B.Non-Life_DATA'!O83=0,0,'B.Non-Life_DATA'!O83/ECO!Y11),IF($C$3="Constant Exchange rate",IF('B.Non-Life_DATA'!O83=0,0,'B.Non-Life_DATA'!O83/ECO!Y46))))</f>
        <v>0</v>
      </c>
      <c r="Q88" s="41">
        <f t="shared" si="13"/>
        <v>2.7200737264145639E-3</v>
      </c>
      <c r="R88" s="41">
        <f t="shared" si="14"/>
        <v>0</v>
      </c>
      <c r="S88" s="41" t="str">
        <f t="shared" si="15"/>
        <v>-</v>
      </c>
    </row>
    <row r="89" spans="3:19" ht="15" x14ac:dyDescent="0.25">
      <c r="C89" s="139"/>
      <c r="D89" s="140"/>
      <c r="E89" s="39" t="s">
        <v>29</v>
      </c>
      <c r="F89" s="42">
        <f>IF($C$3="National Currency",IF('B.Non-Life_DATA'!E84=0,0,'B.Non-Life_DATA'!E84),IF($C$3="Current Exchange rate",IF('B.Non-Life_DATA'!E84=0,0,'B.Non-Life_DATA'!E84/ECO!O12),IF($C$3="Constant Exchange rate",IF('B.Non-Life_DATA'!E84=0,0,'B.Non-Life_DATA'!E84/ECO!O47))))</f>
        <v>5056.0420825016636</v>
      </c>
      <c r="G89" s="42">
        <f>IF($C$3="National Currency",IF('B.Non-Life_DATA'!F84=0,0,'B.Non-Life_DATA'!F84),IF($C$3="Current Exchange rate",IF('B.Non-Life_DATA'!F84=0,0,'B.Non-Life_DATA'!F84/ECO!P12),IF($C$3="Constant Exchange rate",IF('B.Non-Life_DATA'!F84=0,0,'B.Non-Life_DATA'!F84/ECO!P47))))</f>
        <v>5617.7478376580175</v>
      </c>
      <c r="H89" s="42">
        <f>IF($C$3="National Currency",IF('B.Non-Life_DATA'!G84=0,0,'B.Non-Life_DATA'!G84),IF($C$3="Current Exchange rate",IF('B.Non-Life_DATA'!G84=0,0,'B.Non-Life_DATA'!G84/ECO!Q12),IF($C$3="Constant Exchange rate",IF('B.Non-Life_DATA'!G84=0,0,'B.Non-Life_DATA'!G84/ECO!Q47))))</f>
        <v>5293.6202594810384</v>
      </c>
      <c r="I89" s="42">
        <f>IF($C$3="National Currency",IF('B.Non-Life_DATA'!H84=0,0,'B.Non-Life_DATA'!H84),IF($C$3="Current Exchange rate",IF('B.Non-Life_DATA'!H84=0,0,'B.Non-Life_DATA'!H84/ECO!R12),IF($C$3="Constant Exchange rate",IF('B.Non-Life_DATA'!H84=0,0,'B.Non-Life_DATA'!H84/ECO!R47))))</f>
        <v>3875.6187624750501</v>
      </c>
      <c r="J89" s="42">
        <f>IF($C$3="National Currency",IF('B.Non-Life_DATA'!I84=0,0,'B.Non-Life_DATA'!I84),IF($C$3="Current Exchange rate",IF('B.Non-Life_DATA'!I84=0,0,'B.Non-Life_DATA'!I84/ECO!S12),IF($C$3="Constant Exchange rate",IF('B.Non-Life_DATA'!I84=0,0,'B.Non-Life_DATA'!I84/ECO!S47))))</f>
        <v>3626.2565236194282</v>
      </c>
      <c r="K89" s="42">
        <f>IF($C$3="National Currency",IF('B.Non-Life_DATA'!J84=0,0,'B.Non-Life_DATA'!J84),IF($C$3="Current Exchange rate",IF('B.Non-Life_DATA'!J84=0,0,'B.Non-Life_DATA'!J84/ECO!T12),IF($C$3="Constant Exchange rate",IF('B.Non-Life_DATA'!J84=0,0,'B.Non-Life_DATA'!J84/ECO!T47))))</f>
        <v>3692.2844469394545</v>
      </c>
      <c r="L89" s="42">
        <f>IF($C$3="National Currency",IF('B.Non-Life_DATA'!K84=0,0,'B.Non-Life_DATA'!K84),IF($C$3="Current Exchange rate",IF('B.Non-Life_DATA'!K84=0,0,'B.Non-Life_DATA'!K84/ECO!U12),IF($C$3="Constant Exchange rate",IF('B.Non-Life_DATA'!K84=0,0,'B.Non-Life_DATA'!K84/ECO!U47))))</f>
        <v>3807.7943288423157</v>
      </c>
      <c r="M89" s="42">
        <f>IF($C$3="National Currency",IF('B.Non-Life_DATA'!L84=0,0,'B.Non-Life_DATA'!L84),IF($C$3="Current Exchange rate",IF('B.Non-Life_DATA'!L84=0,0,'B.Non-Life_DATA'!L84/ECO!V12),IF($C$3="Constant Exchange rate",IF('B.Non-Life_DATA'!L84=0,0,'B.Non-Life_DATA'!L84/ECO!V47))))</f>
        <v>3862.3204757152366</v>
      </c>
      <c r="N89" s="42">
        <f>IF($C$3="National Currency",IF('B.Non-Life_DATA'!M84=0,0,'B.Non-Life_DATA'!M84),IF($C$3="Current Exchange rate",IF('B.Non-Life_DATA'!M84=0,0,'B.Non-Life_DATA'!M84/ECO!W12),IF($C$3="Constant Exchange rate",IF('B.Non-Life_DATA'!M84=0,0,'B.Non-Life_DATA'!M84/ECO!W47))))</f>
        <v>4539.665433300067</v>
      </c>
      <c r="O89" s="42">
        <f>IF($C$3="National Currency",IF('B.Non-Life_DATA'!N84=0,0,'B.Non-Life_DATA'!N84),IF($C$3="Current Exchange rate",IF('B.Non-Life_DATA'!N84=0,0,'B.Non-Life_DATA'!N84/ECO!X12),IF($C$3="Constant Exchange rate",IF('B.Non-Life_DATA'!N84=0,0,'B.Non-Life_DATA'!N84/ECO!X47))))</f>
        <v>4938.4390959747179</v>
      </c>
      <c r="P89" s="108">
        <f>IF($C$3="National Currency",IF('B.Non-Life_DATA'!O84=0,0,'B.Non-Life_DATA'!O84),IF($C$3="Current Exchange rate",IF('B.Non-Life_DATA'!O84=0,0,'B.Non-Life_DATA'!O84/ECO!Y12),IF($C$3="Constant Exchange rate",IF('B.Non-Life_DATA'!O84=0,0,'B.Non-Life_DATA'!O84/ECO!Y47))))</f>
        <v>5158.9981170991359</v>
      </c>
      <c r="Q89" s="41">
        <f t="shared" si="13"/>
        <v>0.11132246556828619</v>
      </c>
      <c r="R89" s="41">
        <f t="shared" si="14"/>
        <v>8.7842081874471178E-2</v>
      </c>
      <c r="S89" s="41">
        <f t="shared" si="15"/>
        <v>-2.3259890761976654E-2</v>
      </c>
    </row>
    <row r="90" spans="3:19" ht="15" x14ac:dyDescent="0.25">
      <c r="C90" s="139"/>
      <c r="D90" s="140"/>
      <c r="E90" s="39" t="s">
        <v>28</v>
      </c>
      <c r="F90" s="42">
        <f>IF($C$3="National Currency",IF('B.Non-Life_DATA'!E85=0,0,'B.Non-Life_DATA'!E85),IF($C$3="Current Exchange rate",IF('B.Non-Life_DATA'!E85=0,0,'B.Non-Life_DATA'!E85/ECO!O13),IF($C$3="Constant Exchange rate",IF('B.Non-Life_DATA'!E85=0,0,'B.Non-Life_DATA'!E85/ECO!O48))))</f>
        <v>83.380320194098445</v>
      </c>
      <c r="G90" s="42">
        <f>IF($C$3="National Currency",IF('B.Non-Life_DATA'!F85=0,0,'B.Non-Life_DATA'!F85),IF($C$3="Current Exchange rate",IF('B.Non-Life_DATA'!F85=0,0,'B.Non-Life_DATA'!F85/ECO!P13),IF($C$3="Constant Exchange rate",IF('B.Non-Life_DATA'!F85=0,0,'B.Non-Life_DATA'!F85/ECO!P48))))</f>
        <v>95.169750713345991</v>
      </c>
      <c r="H90" s="42">
        <f>IF($C$3="National Currency",IF('B.Non-Life_DATA'!G85=0,0,'B.Non-Life_DATA'!G85),IF($C$3="Current Exchange rate",IF('B.Non-Life_DATA'!G85=0,0,'B.Non-Life_DATA'!G85/ECO!Q13),IF($C$3="Constant Exchange rate",IF('B.Non-Life_DATA'!G85=0,0,'B.Non-Life_DATA'!G85/ECO!Q48))))</f>
        <v>104.39626155449622</v>
      </c>
      <c r="I90" s="42">
        <f>IF($C$3="National Currency",IF('B.Non-Life_DATA'!H85=0,0,'B.Non-Life_DATA'!H85),IF($C$3="Current Exchange rate",IF('B.Non-Life_DATA'!H85=0,0,'B.Non-Life_DATA'!H85/ECO!R13),IF($C$3="Constant Exchange rate",IF('B.Non-Life_DATA'!H85=0,0,'B.Non-Life_DATA'!H85/ECO!R48))))</f>
        <v>121.65325405368463</v>
      </c>
      <c r="J90" s="42">
        <f>IF($C$3="National Currency",IF('B.Non-Life_DATA'!I85=0,0,'B.Non-Life_DATA'!I85),IF($C$3="Current Exchange rate",IF('B.Non-Life_DATA'!I85=0,0,'B.Non-Life_DATA'!I85/ECO!S13),IF($C$3="Constant Exchange rate",IF('B.Non-Life_DATA'!I85=0,0,'B.Non-Life_DATA'!I85/ECO!S48))))</f>
        <v>131</v>
      </c>
      <c r="K90" s="42">
        <f>IF($C$3="National Currency",IF('B.Non-Life_DATA'!J85=0,0,'B.Non-Life_DATA'!J85),IF($C$3="Current Exchange rate",IF('B.Non-Life_DATA'!J85=0,0,'B.Non-Life_DATA'!J85/ECO!T13),IF($C$3="Constant Exchange rate",IF('B.Non-Life_DATA'!J85=0,0,'B.Non-Life_DATA'!J85/ECO!T48))))</f>
        <v>143</v>
      </c>
      <c r="L90" s="42">
        <f>IF($C$3="National Currency",IF('B.Non-Life_DATA'!K85=0,0,'B.Non-Life_DATA'!K85),IF($C$3="Current Exchange rate",IF('B.Non-Life_DATA'!K85=0,0,'B.Non-Life_DATA'!K85/ECO!U13),IF($C$3="Constant Exchange rate",IF('B.Non-Life_DATA'!K85=0,0,'B.Non-Life_DATA'!K85/ECO!U48))))</f>
        <v>154</v>
      </c>
      <c r="M90" s="42">
        <f>IF($C$3="National Currency",IF('B.Non-Life_DATA'!L85=0,0,'B.Non-Life_DATA'!L85),IF($C$3="Current Exchange rate",IF('B.Non-Life_DATA'!L85=0,0,'B.Non-Life_DATA'!L85/ECO!V13),IF($C$3="Constant Exchange rate",IF('B.Non-Life_DATA'!L85=0,0,'B.Non-Life_DATA'!L85/ECO!V48))))</f>
        <v>0</v>
      </c>
      <c r="N90" s="42">
        <f>IF($C$3="National Currency",IF('B.Non-Life_DATA'!M85=0,0,'B.Non-Life_DATA'!M85),IF($C$3="Current Exchange rate",IF('B.Non-Life_DATA'!M85=0,0,'B.Non-Life_DATA'!M85/ECO!W13),IF($C$3="Constant Exchange rate",IF('B.Non-Life_DATA'!M85=0,0,'B.Non-Life_DATA'!M85/ECO!W48))))</f>
        <v>0</v>
      </c>
      <c r="O90" s="42">
        <f>IF($C$3="National Currency",IF('B.Non-Life_DATA'!N85=0,0,'B.Non-Life_DATA'!N85),IF($C$3="Current Exchange rate",IF('B.Non-Life_DATA'!N85=0,0,'B.Non-Life_DATA'!N85/ECO!X13),IF($C$3="Constant Exchange rate",IF('B.Non-Life_DATA'!N85=0,0,'B.Non-Life_DATA'!N85/ECO!X48))))</f>
        <v>0</v>
      </c>
      <c r="P90" s="108">
        <f>IF($C$3="National Currency",IF('B.Non-Life_DATA'!O85=0,0,'B.Non-Life_DATA'!O85),IF($C$3="Current Exchange rate",IF('B.Non-Life_DATA'!O85=0,0,'B.Non-Life_DATA'!O85/ECO!Y13),IF($C$3="Constant Exchange rate",IF('B.Non-Life_DATA'!O85=0,0,'B.Non-Life_DATA'!O85/ECO!Y48))))</f>
        <v>0</v>
      </c>
      <c r="Q90" s="41">
        <f t="shared" si="13"/>
        <v>0</v>
      </c>
      <c r="R90" s="41" t="str">
        <f t="shared" si="14"/>
        <v>-</v>
      </c>
      <c r="S90" s="41" t="str">
        <f t="shared" si="15"/>
        <v>-</v>
      </c>
    </row>
    <row r="91" spans="3:19" ht="15" x14ac:dyDescent="0.25">
      <c r="C91" s="139"/>
      <c r="D91" s="140"/>
      <c r="E91" s="39" t="s">
        <v>27</v>
      </c>
      <c r="F91" s="42">
        <f>IF($C$3="National Currency",IF('B.Non-Life_DATA'!E86=0,0,'B.Non-Life_DATA'!E86),IF($C$3="Current Exchange rate",IF('B.Non-Life_DATA'!E86=0,0,'B.Non-Life_DATA'!E86/ECO!O14),IF($C$3="Constant Exchange rate",IF('B.Non-Life_DATA'!E86=0,0,'B.Non-Life_DATA'!E86/ECO!O49))))</f>
        <v>957.85109067964663</v>
      </c>
      <c r="G91" s="42">
        <f>IF($C$3="National Currency",IF('B.Non-Life_DATA'!F86=0,0,'B.Non-Life_DATA'!F86),IF($C$3="Current Exchange rate",IF('B.Non-Life_DATA'!F86=0,0,'B.Non-Life_DATA'!F86/ECO!P14),IF($C$3="Constant Exchange rate",IF('B.Non-Life_DATA'!F86=0,0,'B.Non-Life_DATA'!F86/ECO!P49))))</f>
        <v>963.6199747611322</v>
      </c>
      <c r="H91" s="42">
        <f>IF($C$3="National Currency",IF('B.Non-Life_DATA'!G86=0,0,'B.Non-Life_DATA'!G86),IF($C$3="Current Exchange rate",IF('B.Non-Life_DATA'!G86=0,0,'B.Non-Life_DATA'!G86/ECO!Q14),IF($C$3="Constant Exchange rate",IF('B.Non-Life_DATA'!G86=0,0,'B.Non-Life_DATA'!G86/ECO!Q49))))</f>
        <v>815.03515413737159</v>
      </c>
      <c r="I91" s="42">
        <f>IF($C$3="National Currency",IF('B.Non-Life_DATA'!H86=0,0,'B.Non-Life_DATA'!H86),IF($C$3="Current Exchange rate",IF('B.Non-Life_DATA'!H86=0,0,'B.Non-Life_DATA'!H86/ECO!R14),IF($C$3="Constant Exchange rate",IF('B.Non-Life_DATA'!H86=0,0,'B.Non-Life_DATA'!H86/ECO!R49))))</f>
        <v>750.49576347575271</v>
      </c>
      <c r="J91" s="42">
        <f>IF($C$3="National Currency",IF('B.Non-Life_DATA'!I86=0,0,'B.Non-Life_DATA'!I86),IF($C$3="Current Exchange rate",IF('B.Non-Life_DATA'!I86=0,0,'B.Non-Life_DATA'!I86/ECO!S14),IF($C$3="Constant Exchange rate",IF('B.Non-Life_DATA'!I86=0,0,'B.Non-Life_DATA'!I86/ECO!S49))))</f>
        <v>844.60068505498464</v>
      </c>
      <c r="K91" s="42">
        <f>IF($C$3="National Currency",IF('B.Non-Life_DATA'!J86=0,0,'B.Non-Life_DATA'!J86),IF($C$3="Current Exchange rate",IF('B.Non-Life_DATA'!J86=0,0,'B.Non-Life_DATA'!J86/ECO!T14),IF($C$3="Constant Exchange rate",IF('B.Non-Life_DATA'!J86=0,0,'B.Non-Life_DATA'!J86/ECO!T49))))</f>
        <v>818.96520641788356</v>
      </c>
      <c r="L91" s="42">
        <f>IF($C$3="National Currency",IF('B.Non-Life_DATA'!K86=0,0,'B.Non-Life_DATA'!K86),IF($C$3="Current Exchange rate",IF('B.Non-Life_DATA'!K86=0,0,'B.Non-Life_DATA'!K86/ECO!U14),IF($C$3="Constant Exchange rate",IF('B.Non-Life_DATA'!K86=0,0,'B.Non-Life_DATA'!K86/ECO!U49))))</f>
        <v>934.59527672615832</v>
      </c>
      <c r="M91" s="42">
        <f>IF($C$3="National Currency",IF('B.Non-Life_DATA'!L86=0,0,'B.Non-Life_DATA'!L86),IF($C$3="Current Exchange rate",IF('B.Non-Life_DATA'!L86=0,0,'B.Non-Life_DATA'!L86/ECO!V14),IF($C$3="Constant Exchange rate",IF('B.Non-Life_DATA'!L86=0,0,'B.Non-Life_DATA'!L86/ECO!V49))))</f>
        <v>935.10005408328823</v>
      </c>
      <c r="N91" s="42">
        <f>IF($C$3="National Currency",IF('B.Non-Life_DATA'!M86=0,0,'B.Non-Life_DATA'!M86),IF($C$3="Current Exchange rate",IF('B.Non-Life_DATA'!M86=0,0,'B.Non-Life_DATA'!M86/ECO!W14),IF($C$3="Constant Exchange rate",IF('B.Non-Life_DATA'!M86=0,0,'B.Non-Life_DATA'!M86/ECO!W49))))</f>
        <v>905.96718947178658</v>
      </c>
      <c r="O91" s="42">
        <f>IF($C$3="National Currency",IF('B.Non-Life_DATA'!N86=0,0,'B.Non-Life_DATA'!N86),IF($C$3="Current Exchange rate",IF('B.Non-Life_DATA'!N86=0,0,'B.Non-Life_DATA'!N86/ECO!X14),IF($C$3="Constant Exchange rate",IF('B.Non-Life_DATA'!N86=0,0,'B.Non-Life_DATA'!N86/ECO!X49))))</f>
        <v>937.40760771588248</v>
      </c>
      <c r="P91" s="108">
        <f>IF($C$3="National Currency",IF('B.Non-Life_DATA'!O86=0,0,'B.Non-Life_DATA'!O86),IF($C$3="Current Exchange rate",IF('B.Non-Life_DATA'!O86=0,0,'B.Non-Life_DATA'!O86/ECO!Y14),IF($C$3="Constant Exchange rate",IF('B.Non-Life_DATA'!O86=0,0,'B.Non-Life_DATA'!O86/ECO!Y49))))</f>
        <v>944.9432125473229</v>
      </c>
      <c r="Q91" s="41">
        <f t="shared" si="13"/>
        <v>2.1131074840724347E-2</v>
      </c>
      <c r="R91" s="41">
        <f t="shared" si="14"/>
        <v>3.4703705177697275E-2</v>
      </c>
      <c r="S91" s="41">
        <f t="shared" si="15"/>
        <v>-2.1343070089588134E-2</v>
      </c>
    </row>
    <row r="92" spans="3:19" ht="15" x14ac:dyDescent="0.25">
      <c r="C92" s="139"/>
      <c r="D92" s="140"/>
      <c r="E92" s="39" t="s">
        <v>26</v>
      </c>
      <c r="F92" s="42">
        <f>IF($C$3="National Currency",IF('B.Non-Life_DATA'!E87=0,0,'B.Non-Life_DATA'!E87),IF($C$3="Current Exchange rate",IF('B.Non-Life_DATA'!E87=0,0,'B.Non-Life_DATA'!E87/ECO!O15),IF($C$3="Constant Exchange rate",IF('B.Non-Life_DATA'!E87=0,0,'B.Non-Life_DATA'!E87/ECO!O50))))</f>
        <v>0</v>
      </c>
      <c r="G92" s="42">
        <f>IF($C$3="National Currency",IF('B.Non-Life_DATA'!F87=0,0,'B.Non-Life_DATA'!F87),IF($C$3="Current Exchange rate",IF('B.Non-Life_DATA'!F87=0,0,'B.Non-Life_DATA'!F87/ECO!P15),IF($C$3="Constant Exchange rate",IF('B.Non-Life_DATA'!F87=0,0,'B.Non-Life_DATA'!F87/ECO!P50))))</f>
        <v>0</v>
      </c>
      <c r="H92" s="42">
        <f>IF($C$3="National Currency",IF('B.Non-Life_DATA'!G87=0,0,'B.Non-Life_DATA'!G87),IF($C$3="Current Exchange rate",IF('B.Non-Life_DATA'!G87=0,0,'B.Non-Life_DATA'!G87/ECO!Q15),IF($C$3="Constant Exchange rate",IF('B.Non-Life_DATA'!G87=0,0,'B.Non-Life_DATA'!G87/ECO!Q50))))</f>
        <v>0</v>
      </c>
      <c r="I92" s="42">
        <f>IF($C$3="National Currency",IF('B.Non-Life_DATA'!H87=0,0,'B.Non-Life_DATA'!H87),IF($C$3="Current Exchange rate",IF('B.Non-Life_DATA'!H87=0,0,'B.Non-Life_DATA'!H87/ECO!R15),IF($C$3="Constant Exchange rate",IF('B.Non-Life_DATA'!H87=0,0,'B.Non-Life_DATA'!H87/ECO!R50))))</f>
        <v>0</v>
      </c>
      <c r="J92" s="42">
        <f>IF($C$3="National Currency",IF('B.Non-Life_DATA'!I87=0,0,'B.Non-Life_DATA'!I87),IF($C$3="Current Exchange rate",IF('B.Non-Life_DATA'!I87=0,0,'B.Non-Life_DATA'!I87/ECO!S15),IF($C$3="Constant Exchange rate",IF('B.Non-Life_DATA'!I87=0,0,'B.Non-Life_DATA'!I87/ECO!S50))))</f>
        <v>0</v>
      </c>
      <c r="K92" s="42">
        <f>IF($C$3="National Currency",IF('B.Non-Life_DATA'!J87=0,0,'B.Non-Life_DATA'!J87),IF($C$3="Current Exchange rate",IF('B.Non-Life_DATA'!J87=0,0,'B.Non-Life_DATA'!J87/ECO!T15),IF($C$3="Constant Exchange rate",IF('B.Non-Life_DATA'!J87=0,0,'B.Non-Life_DATA'!J87/ECO!T50))))</f>
        <v>0</v>
      </c>
      <c r="L92" s="42">
        <f>IF($C$3="National Currency",IF('B.Non-Life_DATA'!K87=0,0,'B.Non-Life_DATA'!K87),IF($C$3="Current Exchange rate",IF('B.Non-Life_DATA'!K87=0,0,'B.Non-Life_DATA'!K87/ECO!U15),IF($C$3="Constant Exchange rate",IF('B.Non-Life_DATA'!K87=0,0,'B.Non-Life_DATA'!K87/ECO!U50))))</f>
        <v>0</v>
      </c>
      <c r="M92" s="42">
        <f>IF($C$3="National Currency",IF('B.Non-Life_DATA'!L87=0,0,'B.Non-Life_DATA'!L87),IF($C$3="Current Exchange rate",IF('B.Non-Life_DATA'!L87=0,0,'B.Non-Life_DATA'!L87/ECO!V15),IF($C$3="Constant Exchange rate",IF('B.Non-Life_DATA'!L87=0,0,'B.Non-Life_DATA'!L87/ECO!V50))))</f>
        <v>0</v>
      </c>
      <c r="N92" s="42">
        <f>IF($C$3="National Currency",IF('B.Non-Life_DATA'!M87=0,0,'B.Non-Life_DATA'!M87),IF($C$3="Current Exchange rate",IF('B.Non-Life_DATA'!M87=0,0,'B.Non-Life_DATA'!M87/ECO!W15),IF($C$3="Constant Exchange rate",IF('B.Non-Life_DATA'!M87=0,0,'B.Non-Life_DATA'!M87/ECO!W50))))</f>
        <v>0</v>
      </c>
      <c r="O92" s="42">
        <f>IF($C$3="National Currency",IF('B.Non-Life_DATA'!N87=0,0,'B.Non-Life_DATA'!N87),IF($C$3="Current Exchange rate",IF('B.Non-Life_DATA'!N87=0,0,'B.Non-Life_DATA'!N87/ECO!X15),IF($C$3="Constant Exchange rate",IF('B.Non-Life_DATA'!N87=0,0,'B.Non-Life_DATA'!N87/ECO!X50))))</f>
        <v>0</v>
      </c>
      <c r="P92" s="108">
        <f>IF($C$3="National Currency",IF('B.Non-Life_DATA'!O87=0,0,'B.Non-Life_DATA'!O87),IF($C$3="Current Exchange rate",IF('B.Non-Life_DATA'!O87=0,0,'B.Non-Life_DATA'!O87/ECO!Y15),IF($C$3="Constant Exchange rate",IF('B.Non-Life_DATA'!O87=0,0,'B.Non-Life_DATA'!O87/ECO!Y50))))</f>
        <v>0</v>
      </c>
      <c r="Q92" s="41">
        <f t="shared" si="13"/>
        <v>0</v>
      </c>
      <c r="R92" s="41" t="str">
        <f t="shared" si="14"/>
        <v>-</v>
      </c>
      <c r="S92" s="41" t="str">
        <f t="shared" si="15"/>
        <v>-</v>
      </c>
    </row>
    <row r="93" spans="3:19" ht="15" x14ac:dyDescent="0.25">
      <c r="C93" s="139"/>
      <c r="D93" s="140"/>
      <c r="E93" s="39" t="s">
        <v>25</v>
      </c>
      <c r="F93" s="42">
        <f>IF($C$3="National Currency",IF('B.Non-Life_DATA'!E88=0,0,'B.Non-Life_DATA'!E88),IF($C$3="Current Exchange rate",IF('B.Non-Life_DATA'!E88=0,0,'B.Non-Life_DATA'!E88/ECO!O16),IF($C$3="Constant Exchange rate",IF('B.Non-Life_DATA'!E88=0,0,'B.Non-Life_DATA'!E88/ECO!O51))))</f>
        <v>771.22479953796358</v>
      </c>
      <c r="G93" s="42">
        <f>IF($C$3="National Currency",IF('B.Non-Life_DATA'!F88=0,0,'B.Non-Life_DATA'!F88),IF($C$3="Current Exchange rate",IF('B.Non-Life_DATA'!F88=0,0,'B.Non-Life_DATA'!F88/ECO!P16),IF($C$3="Constant Exchange rate",IF('B.Non-Life_DATA'!F88=0,0,'B.Non-Life_DATA'!F88/ECO!P51))))</f>
        <v>744.09358924422122</v>
      </c>
      <c r="H93" s="42">
        <f>IF($C$3="National Currency",IF('B.Non-Life_DATA'!G88=0,0,'B.Non-Life_DATA'!G88),IF($C$3="Current Exchange rate",IF('B.Non-Life_DATA'!G88=0,0,'B.Non-Life_DATA'!G88/ECO!Q16),IF($C$3="Constant Exchange rate",IF('B.Non-Life_DATA'!G88=0,0,'B.Non-Life_DATA'!G88/ECO!Q51))))</f>
        <v>541.41538957463104</v>
      </c>
      <c r="I93" s="42">
        <f>IF($C$3="National Currency",IF('B.Non-Life_DATA'!H88=0,0,'B.Non-Life_DATA'!H88),IF($C$3="Current Exchange rate",IF('B.Non-Life_DATA'!H88=0,0,'B.Non-Life_DATA'!H88/ECO!R16),IF($C$3="Constant Exchange rate",IF('B.Non-Life_DATA'!H88=0,0,'B.Non-Life_DATA'!H88/ECO!R51))))</f>
        <v>553.23492673230089</v>
      </c>
      <c r="J93" s="42">
        <f>IF($C$3="National Currency",IF('B.Non-Life_DATA'!I88=0,0,'B.Non-Life_DATA'!I88),IF($C$3="Current Exchange rate",IF('B.Non-Life_DATA'!I88=0,0,'B.Non-Life_DATA'!I88/ECO!S16),IF($C$3="Constant Exchange rate",IF('B.Non-Life_DATA'!I88=0,0,'B.Non-Life_DATA'!I88/ECO!S51))))</f>
        <v>479.2285065746176</v>
      </c>
      <c r="K93" s="42">
        <f>IF($C$3="National Currency",IF('B.Non-Life_DATA'!J88=0,0,'B.Non-Life_DATA'!J88),IF($C$3="Current Exchange rate",IF('B.Non-Life_DATA'!J88=0,0,'B.Non-Life_DATA'!J88/ECO!T16),IF($C$3="Constant Exchange rate",IF('B.Non-Life_DATA'!J88=0,0,'B.Non-Life_DATA'!J88/ECO!T51))))</f>
        <v>514.35832001396864</v>
      </c>
      <c r="L93" s="42">
        <f>IF($C$3="National Currency",IF('B.Non-Life_DATA'!K88=0,0,'B.Non-Life_DATA'!K88),IF($C$3="Current Exchange rate",IF('B.Non-Life_DATA'!K88=0,0,'B.Non-Life_DATA'!K88/ECO!U16),IF($C$3="Constant Exchange rate",IF('B.Non-Life_DATA'!K88=0,0,'B.Non-Life_DATA'!K88/ECO!U51))))</f>
        <v>825.87283252521729</v>
      </c>
      <c r="M93" s="42">
        <f>IF($C$3="National Currency",IF('B.Non-Life_DATA'!L88=0,0,'B.Non-Life_DATA'!L88),IF($C$3="Current Exchange rate",IF('B.Non-Life_DATA'!L88=0,0,'B.Non-Life_DATA'!L88/ECO!V16),IF($C$3="Constant Exchange rate",IF('B.Non-Life_DATA'!L88=0,0,'B.Non-Life_DATA'!L88/ECO!V51))))</f>
        <v>1014.1968758814286</v>
      </c>
      <c r="N93" s="42">
        <f>IF($C$3="National Currency",IF('B.Non-Life_DATA'!M88=0,0,'B.Non-Life_DATA'!M88),IF($C$3="Current Exchange rate",IF('B.Non-Life_DATA'!M88=0,0,'B.Non-Life_DATA'!M88/ECO!W16),IF($C$3="Constant Exchange rate",IF('B.Non-Life_DATA'!M88=0,0,'B.Non-Life_DATA'!M88/ECO!W51))))</f>
        <v>893.85007991618875</v>
      </c>
      <c r="O93" s="88">
        <f>IF($C$3="National Currency",IF('B.Non-Life_DATA'!N88=0,0,'B.Non-Life_DATA'!N88),IF($C$3="Current Exchange rate",IF('B.Non-Life_DATA'!N88=0,0,'B.Non-Life_DATA'!N88/ECO!X16),IF($C$3="Constant Exchange rate",IF('B.Non-Life_DATA'!N88=0,0,'B.Non-Life_DATA'!N88/ECO!X51))))</f>
        <v>893.85007991618875</v>
      </c>
      <c r="P93" s="108">
        <f>IF($C$3="National Currency",IF('B.Non-Life_DATA'!O88=0,0,'B.Non-Life_DATA'!O88),IF($C$3="Current Exchange rate",IF('B.Non-Life_DATA'!O88=0,0,'B.Non-Life_DATA'!O88/ECO!Y16),IF($C$3="Constant Exchange rate",IF('B.Non-Life_DATA'!O88=0,0,'B.Non-Life_DATA'!O88/ECO!Y51))))</f>
        <v>0</v>
      </c>
      <c r="Q93" s="41">
        <f t="shared" si="13"/>
        <v>2.0149199536709076E-2</v>
      </c>
      <c r="R93" s="41">
        <f t="shared" si="14"/>
        <v>0</v>
      </c>
      <c r="S93" s="41">
        <f t="shared" si="15"/>
        <v>0.15900069662138616</v>
      </c>
    </row>
    <row r="94" spans="3:19" ht="15" x14ac:dyDescent="0.25">
      <c r="C94" s="139"/>
      <c r="D94" s="140"/>
      <c r="E94" s="39" t="s">
        <v>24</v>
      </c>
      <c r="F94" s="42">
        <f>IF($C$3="National Currency",IF('B.Non-Life_DATA'!E89=0,0,'B.Non-Life_DATA'!E89),IF($C$3="Current Exchange rate",IF('B.Non-Life_DATA'!E89=0,0,'B.Non-Life_DATA'!E89/ECO!O17),IF($C$3="Constant Exchange rate",IF('B.Non-Life_DATA'!E89=0,0,'B.Non-Life_DATA'!E89/ECO!O52))))</f>
        <v>41.657612516457249</v>
      </c>
      <c r="G94" s="42">
        <f>IF($C$3="National Currency",IF('B.Non-Life_DATA'!F89=0,0,'B.Non-Life_DATA'!F89),IF($C$3="Current Exchange rate",IF('B.Non-Life_DATA'!F89=0,0,'B.Non-Life_DATA'!F89/ECO!P17),IF($C$3="Constant Exchange rate",IF('B.Non-Life_DATA'!F89=0,0,'B.Non-Life_DATA'!F89/ECO!P52))))</f>
        <v>29.610266767220995</v>
      </c>
      <c r="H94" s="42">
        <f>IF($C$3="National Currency",IF('B.Non-Life_DATA'!G89=0,0,'B.Non-Life_DATA'!G89),IF($C$3="Current Exchange rate",IF('B.Non-Life_DATA'!G89=0,0,'B.Non-Life_DATA'!G89/ECO!Q17),IF($C$3="Constant Exchange rate",IF('B.Non-Life_DATA'!G89=0,0,'B.Non-Life_DATA'!G89/ECO!Q52))))</f>
        <v>29.201232216583794</v>
      </c>
      <c r="I94" s="42">
        <f>IF($C$3="National Currency",IF('B.Non-Life_DATA'!H89=0,0,'B.Non-Life_DATA'!H89),IF($C$3="Current Exchange rate",IF('B.Non-Life_DATA'!H89=0,0,'B.Non-Life_DATA'!H89/ECO!R17),IF($C$3="Constant Exchange rate",IF('B.Non-Life_DATA'!H89=0,0,'B.Non-Life_DATA'!H89/ECO!R52))))</f>
        <v>33.329924712078025</v>
      </c>
      <c r="J94" s="42">
        <f>IF($C$3="National Currency",IF('B.Non-Life_DATA'!I89=0,0,'B.Non-Life_DATA'!I89),IF($C$3="Current Exchange rate",IF('B.Non-Life_DATA'!I89=0,0,'B.Non-Life_DATA'!I89/ECO!S17),IF($C$3="Constant Exchange rate",IF('B.Non-Life_DATA'!I89=0,0,'B.Non-Life_DATA'!I89/ECO!S52))))</f>
        <v>28.479030588114991</v>
      </c>
      <c r="K94" s="42">
        <f>IF($C$3="National Currency",IF('B.Non-Life_DATA'!J89=0,0,'B.Non-Life_DATA'!J89),IF($C$3="Current Exchange rate",IF('B.Non-Life_DATA'!J89=0,0,'B.Non-Life_DATA'!J89/ECO!T17),IF($C$3="Constant Exchange rate",IF('B.Non-Life_DATA'!J89=0,0,'B.Non-Life_DATA'!J89/ECO!T52))))</f>
        <v>28.007810003451233</v>
      </c>
      <c r="L94" s="42">
        <f>IF($C$3="National Currency",IF('B.Non-Life_DATA'!K89=0,0,'B.Non-Life_DATA'!K89),IF($C$3="Current Exchange rate",IF('B.Non-Life_DATA'!K89=0,0,'B.Non-Life_DATA'!K89/ECO!U17),IF($C$3="Constant Exchange rate",IF('B.Non-Life_DATA'!K89=0,0,'B.Non-Life_DATA'!K89/ECO!U52))))</f>
        <v>18.128091725997983</v>
      </c>
      <c r="M94" s="42">
        <f>IF($C$3="National Currency",IF('B.Non-Life_DATA'!L89=0,0,'B.Non-Life_DATA'!L89),IF($C$3="Current Exchange rate",IF('B.Non-Life_DATA'!L89=0,0,'B.Non-Life_DATA'!L89/ECO!V17),IF($C$3="Constant Exchange rate",IF('B.Non-Life_DATA'!L89=0,0,'B.Non-Life_DATA'!L89/ECO!V52))))</f>
        <v>18.170000000000002</v>
      </c>
      <c r="N94" s="42">
        <f>IF($C$3="National Currency",IF('B.Non-Life_DATA'!M89=0,0,'B.Non-Life_DATA'!M89),IF($C$3="Current Exchange rate",IF('B.Non-Life_DATA'!M89=0,0,'B.Non-Life_DATA'!M89/ECO!W17),IF($C$3="Constant Exchange rate",IF('B.Non-Life_DATA'!M89=0,0,'B.Non-Life_DATA'!M89/ECO!W52))))</f>
        <v>18.7</v>
      </c>
      <c r="O94" s="42">
        <f>IF($C$3="National Currency",IF('B.Non-Life_DATA'!N89=0,0,'B.Non-Life_DATA'!N89),IF($C$3="Current Exchange rate",IF('B.Non-Life_DATA'!N89=0,0,'B.Non-Life_DATA'!N89/ECO!X17),IF($C$3="Constant Exchange rate",IF('B.Non-Life_DATA'!N89=0,0,'B.Non-Life_DATA'!N89/ECO!X52))))</f>
        <v>24.016999999999999</v>
      </c>
      <c r="P94" s="108">
        <f>IF($C$3="National Currency",IF('B.Non-Life_DATA'!O89=0,0,'B.Non-Life_DATA'!O89),IF($C$3="Current Exchange rate",IF('B.Non-Life_DATA'!O89=0,0,'B.Non-Life_DATA'!O89/ECO!Y17),IF($C$3="Constant Exchange rate",IF('B.Non-Life_DATA'!O89=0,0,'B.Non-Life_DATA'!O89/ECO!Y52))))</f>
        <v>0</v>
      </c>
      <c r="Q94" s="41">
        <f t="shared" si="13"/>
        <v>5.413920478907566E-4</v>
      </c>
      <c r="R94" s="41">
        <f t="shared" si="14"/>
        <v>0.28433155080213912</v>
      </c>
      <c r="S94" s="41">
        <f t="shared" si="15"/>
        <v>-0.423466719545873</v>
      </c>
    </row>
    <row r="95" spans="3:19" ht="15" x14ac:dyDescent="0.25">
      <c r="C95" s="139"/>
      <c r="D95" s="140"/>
      <c r="E95" s="39" t="s">
        <v>23</v>
      </c>
      <c r="F95" s="42">
        <f>IF($C$3="National Currency",IF('B.Non-Life_DATA'!E90=0,0,'B.Non-Life_DATA'!E90),IF($C$3="Current Exchange rate",IF('B.Non-Life_DATA'!E90=0,0,'B.Non-Life_DATA'!E90/ECO!O18),IF($C$3="Constant Exchange rate",IF('B.Non-Life_DATA'!E90=0,0,'B.Non-Life_DATA'!E90/ECO!O53))))</f>
        <v>3411.60260006</v>
      </c>
      <c r="G95" s="42">
        <f>IF($C$3="National Currency",IF('B.Non-Life_DATA'!F90=0,0,'B.Non-Life_DATA'!F90),IF($C$3="Current Exchange rate",IF('B.Non-Life_DATA'!F90=0,0,'B.Non-Life_DATA'!F90/ECO!P18),IF($C$3="Constant Exchange rate",IF('B.Non-Life_DATA'!F90=0,0,'B.Non-Life_DATA'!F90/ECO!P53))))</f>
        <v>3297.9744540500001</v>
      </c>
      <c r="H95" s="42">
        <f>IF($C$3="National Currency",IF('B.Non-Life_DATA'!G90=0,0,'B.Non-Life_DATA'!G90),IF($C$3="Current Exchange rate",IF('B.Non-Life_DATA'!G90=0,0,'B.Non-Life_DATA'!G90/ECO!Q18),IF($C$3="Constant Exchange rate",IF('B.Non-Life_DATA'!G90=0,0,'B.Non-Life_DATA'!G90/ECO!Q53))))</f>
        <v>3506.3665278899998</v>
      </c>
      <c r="I95" s="42">
        <f>IF($C$3="National Currency",IF('B.Non-Life_DATA'!H90=0,0,'B.Non-Life_DATA'!H90),IF($C$3="Current Exchange rate",IF('B.Non-Life_DATA'!H90=0,0,'B.Non-Life_DATA'!H90/ECO!R18),IF($C$3="Constant Exchange rate",IF('B.Non-Life_DATA'!H90=0,0,'B.Non-Life_DATA'!H90/ECO!R53))))</f>
        <v>4248.2148880699997</v>
      </c>
      <c r="J95" s="42">
        <f>IF($C$3="National Currency",IF('B.Non-Life_DATA'!I90=0,0,'B.Non-Life_DATA'!I90),IF($C$3="Current Exchange rate",IF('B.Non-Life_DATA'!I90=0,0,'B.Non-Life_DATA'!I90/ECO!S18),IF($C$3="Constant Exchange rate",IF('B.Non-Life_DATA'!I90=0,0,'B.Non-Life_DATA'!I90/ECO!S53))))</f>
        <v>4489.3930542899998</v>
      </c>
      <c r="K95" s="42">
        <f>IF($C$3="National Currency",IF('B.Non-Life_DATA'!J90=0,0,'B.Non-Life_DATA'!J90),IF($C$3="Current Exchange rate",IF('B.Non-Life_DATA'!J90=0,0,'B.Non-Life_DATA'!J90/ECO!T18),IF($C$3="Constant Exchange rate",IF('B.Non-Life_DATA'!J90=0,0,'B.Non-Life_DATA'!J90/ECO!T53))))</f>
        <v>4553.6009259077982</v>
      </c>
      <c r="L95" s="42">
        <f>IF($C$3="National Currency",IF('B.Non-Life_DATA'!K90=0,0,'B.Non-Life_DATA'!K90),IF($C$3="Current Exchange rate",IF('B.Non-Life_DATA'!K90=0,0,'B.Non-Life_DATA'!K90/ECO!U18),IF($C$3="Constant Exchange rate",IF('B.Non-Life_DATA'!K90=0,0,'B.Non-Life_DATA'!K90/ECO!U53))))</f>
        <v>4003.2365771249015</v>
      </c>
      <c r="M95" s="42">
        <f>IF($C$3="National Currency",IF('B.Non-Life_DATA'!L90=0,0,'B.Non-Life_DATA'!L90),IF($C$3="Current Exchange rate",IF('B.Non-Life_DATA'!L90=0,0,'B.Non-Life_DATA'!L90/ECO!V18),IF($C$3="Constant Exchange rate",IF('B.Non-Life_DATA'!L90=0,0,'B.Non-Life_DATA'!L90/ECO!V53))))</f>
        <v>3061.7256665901014</v>
      </c>
      <c r="N95" s="42">
        <f>IF($C$3="National Currency",IF('B.Non-Life_DATA'!M90=0,0,'B.Non-Life_DATA'!M90),IF($C$3="Current Exchange rate",IF('B.Non-Life_DATA'!M90=0,0,'B.Non-Life_DATA'!M90/ECO!W18),IF($C$3="Constant Exchange rate",IF('B.Non-Life_DATA'!M90=0,0,'B.Non-Life_DATA'!M90/ECO!W53))))</f>
        <v>3124.9885490799961</v>
      </c>
      <c r="O95" s="42">
        <f>IF($C$3="National Currency",IF('B.Non-Life_DATA'!N90=0,0,'B.Non-Life_DATA'!N90),IF($C$3="Current Exchange rate",IF('B.Non-Life_DATA'!N90=0,0,'B.Non-Life_DATA'!N90/ECO!X18),IF($C$3="Constant Exchange rate",IF('B.Non-Life_DATA'!N90=0,0,'B.Non-Life_DATA'!N90/ECO!X53))))</f>
        <v>3504.5427644824013</v>
      </c>
      <c r="P95" s="108">
        <f>IF($C$3="National Currency",IF('B.Non-Life_DATA'!O90=0,0,'B.Non-Life_DATA'!O90),IF($C$3="Current Exchange rate",IF('B.Non-Life_DATA'!O90=0,0,'B.Non-Life_DATA'!O90/ECO!Y18),IF($C$3="Constant Exchange rate",IF('B.Non-Life_DATA'!O90=0,0,'B.Non-Life_DATA'!O90/ECO!Y53))))</f>
        <v>3328.5484561299972</v>
      </c>
      <c r="Q95" s="41">
        <f t="shared" si="13"/>
        <v>7.8999524677680844E-2</v>
      </c>
      <c r="R95" s="41">
        <f t="shared" si="14"/>
        <v>0.12145779398588408</v>
      </c>
      <c r="S95" s="41">
        <f t="shared" si="15"/>
        <v>2.7242377063719792E-2</v>
      </c>
    </row>
    <row r="96" spans="3:19" ht="15" x14ac:dyDescent="0.25">
      <c r="C96" s="139"/>
      <c r="D96" s="140"/>
      <c r="E96" s="39" t="s">
        <v>22</v>
      </c>
      <c r="F96" s="42">
        <f>IF($C$3="National Currency",IF('B.Non-Life_DATA'!E91=0,0,'B.Non-Life_DATA'!E91),IF($C$3="Current Exchange rate",IF('B.Non-Life_DATA'!E91=0,0,'B.Non-Life_DATA'!E91/ECO!O19),IF($C$3="Constant Exchange rate",IF('B.Non-Life_DATA'!E91=0,0,'B.Non-Life_DATA'!E91/ECO!O54))))</f>
        <v>216</v>
      </c>
      <c r="G96" s="42">
        <f>IF($C$3="National Currency",IF('B.Non-Life_DATA'!F91=0,0,'B.Non-Life_DATA'!F91),IF($C$3="Current Exchange rate",IF('B.Non-Life_DATA'!F91=0,0,'B.Non-Life_DATA'!F91/ECO!P19),IF($C$3="Constant Exchange rate",IF('B.Non-Life_DATA'!F91=0,0,'B.Non-Life_DATA'!F91/ECO!P54))))</f>
        <v>186</v>
      </c>
      <c r="H96" s="42">
        <f>IF($C$3="National Currency",IF('B.Non-Life_DATA'!G91=0,0,'B.Non-Life_DATA'!G91),IF($C$3="Current Exchange rate",IF('B.Non-Life_DATA'!G91=0,0,'B.Non-Life_DATA'!G91/ECO!Q19),IF($C$3="Constant Exchange rate",IF('B.Non-Life_DATA'!G91=0,0,'B.Non-Life_DATA'!G91/ECO!Q54))))</f>
        <v>176</v>
      </c>
      <c r="I96" s="42">
        <f>IF($C$3="National Currency",IF('B.Non-Life_DATA'!H91=0,0,'B.Non-Life_DATA'!H91),IF($C$3="Current Exchange rate",IF('B.Non-Life_DATA'!H91=0,0,'B.Non-Life_DATA'!H91/ECO!R19),IF($C$3="Constant Exchange rate",IF('B.Non-Life_DATA'!H91=0,0,'B.Non-Life_DATA'!H91/ECO!R54))))</f>
        <v>190</v>
      </c>
      <c r="J96" s="42">
        <f>IF($C$3="National Currency",IF('B.Non-Life_DATA'!I91=0,0,'B.Non-Life_DATA'!I91),IF($C$3="Current Exchange rate",IF('B.Non-Life_DATA'!I91=0,0,'B.Non-Life_DATA'!I91/ECO!S19),IF($C$3="Constant Exchange rate",IF('B.Non-Life_DATA'!I91=0,0,'B.Non-Life_DATA'!I91/ECO!S54))))</f>
        <v>189</v>
      </c>
      <c r="K96" s="42">
        <f>IF($C$3="National Currency",IF('B.Non-Life_DATA'!J91=0,0,'B.Non-Life_DATA'!J91),IF($C$3="Current Exchange rate",IF('B.Non-Life_DATA'!J91=0,0,'B.Non-Life_DATA'!J91/ECO!T19),IF($C$3="Constant Exchange rate",IF('B.Non-Life_DATA'!J91=0,0,'B.Non-Life_DATA'!J91/ECO!T54))))</f>
        <v>189</v>
      </c>
      <c r="L96" s="42">
        <f>IF($C$3="National Currency",IF('B.Non-Life_DATA'!K91=0,0,'B.Non-Life_DATA'!K91),IF($C$3="Current Exchange rate",IF('B.Non-Life_DATA'!K91=0,0,'B.Non-Life_DATA'!K91/ECO!U19),IF($C$3="Constant Exchange rate",IF('B.Non-Life_DATA'!K91=0,0,'B.Non-Life_DATA'!K91/ECO!U54))))</f>
        <v>188</v>
      </c>
      <c r="M96" s="42">
        <f>IF($C$3="National Currency",IF('B.Non-Life_DATA'!L91=0,0,'B.Non-Life_DATA'!L91),IF($C$3="Current Exchange rate",IF('B.Non-Life_DATA'!L91=0,0,'B.Non-Life_DATA'!L91/ECO!V19),IF($C$3="Constant Exchange rate",IF('B.Non-Life_DATA'!L91=0,0,'B.Non-Life_DATA'!L91/ECO!V54))))</f>
        <v>204</v>
      </c>
      <c r="N96" s="42">
        <f>IF($C$3="National Currency",IF('B.Non-Life_DATA'!M91=0,0,'B.Non-Life_DATA'!M91),IF($C$3="Current Exchange rate",IF('B.Non-Life_DATA'!M91=0,0,'B.Non-Life_DATA'!M91/ECO!W19),IF($C$3="Constant Exchange rate",IF('B.Non-Life_DATA'!M91=0,0,'B.Non-Life_DATA'!M91/ECO!W54))))</f>
        <v>199</v>
      </c>
      <c r="O96" s="42">
        <f>IF($C$3="National Currency",IF('B.Non-Life_DATA'!N91=0,0,'B.Non-Life_DATA'!N91),IF($C$3="Current Exchange rate",IF('B.Non-Life_DATA'!N91=0,0,'B.Non-Life_DATA'!N91/ECO!X19),IF($C$3="Constant Exchange rate",IF('B.Non-Life_DATA'!N91=0,0,'B.Non-Life_DATA'!N91/ECO!X54))))</f>
        <v>225</v>
      </c>
      <c r="P96" s="108">
        <f>IF($C$3="National Currency",IF('B.Non-Life_DATA'!O91=0,0,'B.Non-Life_DATA'!O91),IF($C$3="Current Exchange rate",IF('B.Non-Life_DATA'!O91=0,0,'B.Non-Life_DATA'!O91/ECO!Y19),IF($C$3="Constant Exchange rate",IF('B.Non-Life_DATA'!O91=0,0,'B.Non-Life_DATA'!O91/ECO!Y54))))</f>
        <v>224</v>
      </c>
      <c r="Q96" s="41">
        <f t="shared" si="13"/>
        <v>5.0719578121922078E-3</v>
      </c>
      <c r="R96" s="41">
        <f t="shared" si="14"/>
        <v>0.13065326633165819</v>
      </c>
      <c r="S96" s="41">
        <f t="shared" si="15"/>
        <v>4.1666666666666741E-2</v>
      </c>
    </row>
    <row r="97" spans="3:19" ht="15" x14ac:dyDescent="0.25">
      <c r="C97" s="139"/>
      <c r="D97" s="140"/>
      <c r="E97" s="39" t="s">
        <v>21</v>
      </c>
      <c r="F97" s="42">
        <f>IF($C$3="National Currency",IF('B.Non-Life_DATA'!E92=0,0,'B.Non-Life_DATA'!E92),IF($C$3="Current Exchange rate",IF('B.Non-Life_DATA'!E92=0,0,'B.Non-Life_DATA'!E92/ECO!O20),IF($C$3="Constant Exchange rate",IF('B.Non-Life_DATA'!E92=0,0,'B.Non-Life_DATA'!E92/ECO!O55))))</f>
        <v>10898</v>
      </c>
      <c r="G97" s="42">
        <f>IF($C$3="National Currency",IF('B.Non-Life_DATA'!F92=0,0,'B.Non-Life_DATA'!F92),IF($C$3="Current Exchange rate",IF('B.Non-Life_DATA'!F92=0,0,'B.Non-Life_DATA'!F92/ECO!P20),IF($C$3="Constant Exchange rate",IF('B.Non-Life_DATA'!F92=0,0,'B.Non-Life_DATA'!F92/ECO!P55))))</f>
        <v>12308</v>
      </c>
      <c r="H97" s="42">
        <f>IF($C$3="National Currency",IF('B.Non-Life_DATA'!G92=0,0,'B.Non-Life_DATA'!G92),IF($C$3="Current Exchange rate",IF('B.Non-Life_DATA'!G92=0,0,'B.Non-Life_DATA'!G92/ECO!Q20),IF($C$3="Constant Exchange rate",IF('B.Non-Life_DATA'!G92=0,0,'B.Non-Life_DATA'!G92/ECO!Q55))))</f>
        <v>12024</v>
      </c>
      <c r="I97" s="42">
        <f>IF($C$3="National Currency",IF('B.Non-Life_DATA'!H92=0,0,'B.Non-Life_DATA'!H92),IF($C$3="Current Exchange rate",IF('B.Non-Life_DATA'!H92=0,0,'B.Non-Life_DATA'!H92/ECO!R20),IF($C$3="Constant Exchange rate",IF('B.Non-Life_DATA'!H92=0,0,'B.Non-Life_DATA'!H92/ECO!R55))))</f>
        <v>12416</v>
      </c>
      <c r="J97" s="42">
        <f>IF($C$3="National Currency",IF('B.Non-Life_DATA'!I92=0,0,'B.Non-Life_DATA'!I92),IF($C$3="Current Exchange rate",IF('B.Non-Life_DATA'!I92=0,0,'B.Non-Life_DATA'!I92/ECO!S20),IF($C$3="Constant Exchange rate",IF('B.Non-Life_DATA'!I92=0,0,'B.Non-Life_DATA'!I92/ECO!S55))))</f>
        <v>12864</v>
      </c>
      <c r="K97" s="42">
        <f>IF($C$3="National Currency",IF('B.Non-Life_DATA'!J92=0,0,'B.Non-Life_DATA'!J92),IF($C$3="Current Exchange rate",IF('B.Non-Life_DATA'!J92=0,0,'B.Non-Life_DATA'!J92/ECO!T20),IF($C$3="Constant Exchange rate",IF('B.Non-Life_DATA'!J92=0,0,'B.Non-Life_DATA'!J92/ECO!T55))))</f>
        <v>11325</v>
      </c>
      <c r="L97" s="42">
        <f>IF($C$3="National Currency",IF('B.Non-Life_DATA'!K92=0,0,'B.Non-Life_DATA'!K92),IF($C$3="Current Exchange rate",IF('B.Non-Life_DATA'!K92=0,0,'B.Non-Life_DATA'!K92/ECO!U20),IF($C$3="Constant Exchange rate",IF('B.Non-Life_DATA'!K92=0,0,'B.Non-Life_DATA'!K92/ECO!U55))))</f>
        <v>12073</v>
      </c>
      <c r="M97" s="42">
        <f>IF($C$3="National Currency",IF('B.Non-Life_DATA'!L92=0,0,'B.Non-Life_DATA'!L92),IF($C$3="Current Exchange rate",IF('B.Non-Life_DATA'!L92=0,0,'B.Non-Life_DATA'!L92/ECO!V20),IF($C$3="Constant Exchange rate",IF('B.Non-Life_DATA'!L92=0,0,'B.Non-Life_DATA'!L92/ECO!V55))))</f>
        <v>13139</v>
      </c>
      <c r="N97" s="42">
        <f>IF($C$3="National Currency",IF('B.Non-Life_DATA'!M92=0,0,'B.Non-Life_DATA'!M92),IF($C$3="Current Exchange rate",IF('B.Non-Life_DATA'!M92=0,0,'B.Non-Life_DATA'!M92/ECO!W20),IF($C$3="Constant Exchange rate",IF('B.Non-Life_DATA'!M92=0,0,'B.Non-Life_DATA'!M92/ECO!W55))))</f>
        <v>13634</v>
      </c>
      <c r="O97" s="42">
        <f>IF($C$3="National Currency",IF('B.Non-Life_DATA'!N92=0,0,'B.Non-Life_DATA'!N92),IF($C$3="Current Exchange rate",IF('B.Non-Life_DATA'!N92=0,0,'B.Non-Life_DATA'!N92/ECO!X20),IF($C$3="Constant Exchange rate",IF('B.Non-Life_DATA'!N92=0,0,'B.Non-Life_DATA'!N92/ECO!X55))))</f>
        <v>13471</v>
      </c>
      <c r="P97" s="108">
        <f>IF($C$3="National Currency",IF('B.Non-Life_DATA'!O92=0,0,'B.Non-Life_DATA'!O92),IF($C$3="Current Exchange rate",IF('B.Non-Life_DATA'!O92=0,0,'B.Non-Life_DATA'!O92/ECO!Y20),IF($C$3="Constant Exchange rate",IF('B.Non-Life_DATA'!O92=0,0,'B.Non-Life_DATA'!O92/ECO!Y55))))</f>
        <v>0</v>
      </c>
      <c r="Q97" s="41">
        <f t="shared" si="13"/>
        <v>0.30366374972462767</v>
      </c>
      <c r="R97" s="41">
        <f t="shared" si="14"/>
        <v>-1.1955405603637947E-2</v>
      </c>
      <c r="S97" s="41">
        <f t="shared" si="15"/>
        <v>0.23609836667278405</v>
      </c>
    </row>
    <row r="98" spans="3:19" ht="15" x14ac:dyDescent="0.25">
      <c r="C98" s="139"/>
      <c r="D98" s="140"/>
      <c r="E98" s="39" t="s">
        <v>20</v>
      </c>
      <c r="F98" s="42">
        <f>IF($C$3="National Currency",IF('B.Non-Life_DATA'!E93=0,0,'B.Non-Life_DATA'!E93),IF($C$3="Current Exchange rate",IF('B.Non-Life_DATA'!E93=0,0,'B.Non-Life_DATA'!E93/ECO!O21),IF($C$3="Constant Exchange rate",IF('B.Non-Life_DATA'!E93=0,0,'B.Non-Life_DATA'!E93/ECO!O56))))</f>
        <v>470</v>
      </c>
      <c r="G98" s="42">
        <f>IF($C$3="National Currency",IF('B.Non-Life_DATA'!F93=0,0,'B.Non-Life_DATA'!F93),IF($C$3="Current Exchange rate",IF('B.Non-Life_DATA'!F93=0,0,'B.Non-Life_DATA'!F93/ECO!P21),IF($C$3="Constant Exchange rate",IF('B.Non-Life_DATA'!F93=0,0,'B.Non-Life_DATA'!F93/ECO!P56))))</f>
        <v>446</v>
      </c>
      <c r="H98" s="42">
        <f>IF($C$3="National Currency",IF('B.Non-Life_DATA'!G93=0,0,'B.Non-Life_DATA'!G93),IF($C$3="Current Exchange rate",IF('B.Non-Life_DATA'!G93=0,0,'B.Non-Life_DATA'!G93/ECO!Q21),IF($C$3="Constant Exchange rate",IF('B.Non-Life_DATA'!G93=0,0,'B.Non-Life_DATA'!G93/ECO!Q56))))</f>
        <v>452</v>
      </c>
      <c r="I98" s="42">
        <f>IF($C$3="National Currency",IF('B.Non-Life_DATA'!H93=0,0,'B.Non-Life_DATA'!H93),IF($C$3="Current Exchange rate",IF('B.Non-Life_DATA'!H93=0,0,'B.Non-Life_DATA'!H93/ECO!R21),IF($C$3="Constant Exchange rate",IF('B.Non-Life_DATA'!H93=0,0,'B.Non-Life_DATA'!H93/ECO!R56))))</f>
        <v>516</v>
      </c>
      <c r="J98" s="42">
        <f>IF($C$3="National Currency",IF('B.Non-Life_DATA'!I93=0,0,'B.Non-Life_DATA'!I93),IF($C$3="Current Exchange rate",IF('B.Non-Life_DATA'!I93=0,0,'B.Non-Life_DATA'!I93/ECO!S21),IF($C$3="Constant Exchange rate",IF('B.Non-Life_DATA'!I93=0,0,'B.Non-Life_DATA'!I93/ECO!S56))))</f>
        <v>512</v>
      </c>
      <c r="K98" s="42">
        <f>IF($C$3="National Currency",IF('B.Non-Life_DATA'!J93=0,0,'B.Non-Life_DATA'!J93),IF($C$3="Current Exchange rate",IF('B.Non-Life_DATA'!J93=0,0,'B.Non-Life_DATA'!J93/ECO!T21),IF($C$3="Constant Exchange rate",IF('B.Non-Life_DATA'!J93=0,0,'B.Non-Life_DATA'!J93/ECO!T56))))</f>
        <v>541</v>
      </c>
      <c r="L98" s="42">
        <f>IF($C$3="National Currency",IF('B.Non-Life_DATA'!K93=0,0,'B.Non-Life_DATA'!K93),IF($C$3="Current Exchange rate",IF('B.Non-Life_DATA'!K93=0,0,'B.Non-Life_DATA'!K93/ECO!U21),IF($C$3="Constant Exchange rate",IF('B.Non-Life_DATA'!K93=0,0,'B.Non-Life_DATA'!K93/ECO!U56))))</f>
        <v>554</v>
      </c>
      <c r="M98" s="42">
        <f>IF($C$3="National Currency",IF('B.Non-Life_DATA'!L93=0,0,'B.Non-Life_DATA'!L93),IF($C$3="Current Exchange rate",IF('B.Non-Life_DATA'!L93=0,0,'B.Non-Life_DATA'!L93/ECO!V21),IF($C$3="Constant Exchange rate",IF('B.Non-Life_DATA'!L93=0,0,'B.Non-Life_DATA'!L93/ECO!V56))))</f>
        <v>535</v>
      </c>
      <c r="N98" s="42">
        <f>IF($C$3="National Currency",IF('B.Non-Life_DATA'!M93=0,0,'B.Non-Life_DATA'!M93),IF($C$3="Current Exchange rate",IF('B.Non-Life_DATA'!M93=0,0,'B.Non-Life_DATA'!M93/ECO!W21),IF($C$3="Constant Exchange rate",IF('B.Non-Life_DATA'!M93=0,0,'B.Non-Life_DATA'!M93/ECO!W56))))</f>
        <v>442</v>
      </c>
      <c r="O98" s="42">
        <f>IF($C$3="National Currency",IF('B.Non-Life_DATA'!N93=0,0,'B.Non-Life_DATA'!N93),IF($C$3="Current Exchange rate",IF('B.Non-Life_DATA'!N93=0,0,'B.Non-Life_DATA'!N93/ECO!X21),IF($C$3="Constant Exchange rate",IF('B.Non-Life_DATA'!N93=0,0,'B.Non-Life_DATA'!N93/ECO!X56))))</f>
        <v>725</v>
      </c>
      <c r="P98" s="108">
        <f>IF($C$3="National Currency",IF('B.Non-Life_DATA'!O93=0,0,'B.Non-Life_DATA'!O93),IF($C$3="Current Exchange rate",IF('B.Non-Life_DATA'!O93=0,0,'B.Non-Life_DATA'!O93/ECO!Y21),IF($C$3="Constant Exchange rate",IF('B.Non-Life_DATA'!O93=0,0,'B.Non-Life_DATA'!O93/ECO!Y56))))</f>
        <v>0</v>
      </c>
      <c r="Q98" s="41">
        <f t="shared" si="13"/>
        <v>1.6342975172619335E-2</v>
      </c>
      <c r="R98" s="41">
        <f t="shared" si="14"/>
        <v>0.64027149321266963</v>
      </c>
      <c r="S98" s="41">
        <f t="shared" si="15"/>
        <v>0.54255319148936176</v>
      </c>
    </row>
    <row r="99" spans="3:19" ht="15" x14ac:dyDescent="0.25">
      <c r="C99" s="139"/>
      <c r="D99" s="140"/>
      <c r="E99" s="39" t="s">
        <v>19</v>
      </c>
      <c r="F99" s="42">
        <f>IF($C$3="National Currency",IF('B.Non-Life_DATA'!E94=0,0,'B.Non-Life_DATA'!E94),IF($C$3="Current Exchange rate",IF('B.Non-Life_DATA'!E94=0,0,'B.Non-Life_DATA'!E94/ECO!O22),IF($C$3="Constant Exchange rate",IF('B.Non-Life_DATA'!E94=0,0,'B.Non-Life_DATA'!E94/ECO!O57))))</f>
        <v>0</v>
      </c>
      <c r="G99" s="42">
        <f>IF($C$3="National Currency",IF('B.Non-Life_DATA'!F94=0,0,'B.Non-Life_DATA'!F94),IF($C$3="Current Exchange rate",IF('B.Non-Life_DATA'!F94=0,0,'B.Non-Life_DATA'!F94/ECO!P22),IF($C$3="Constant Exchange rate",IF('B.Non-Life_DATA'!F94=0,0,'B.Non-Life_DATA'!F94/ECO!P57))))</f>
        <v>0</v>
      </c>
      <c r="H99" s="42">
        <f>IF($C$3="National Currency",IF('B.Non-Life_DATA'!G94=0,0,'B.Non-Life_DATA'!G94),IF($C$3="Current Exchange rate",IF('B.Non-Life_DATA'!G94=0,0,'B.Non-Life_DATA'!G94/ECO!Q22),IF($C$3="Constant Exchange rate",IF('B.Non-Life_DATA'!G94=0,0,'B.Non-Life_DATA'!G94/ECO!Q57))))</f>
        <v>104.81744580830504</v>
      </c>
      <c r="I99" s="42">
        <f>IF($C$3="National Currency",IF('B.Non-Life_DATA'!H94=0,0,'B.Non-Life_DATA'!H94),IF($C$3="Current Exchange rate",IF('B.Non-Life_DATA'!H94=0,0,'B.Non-Life_DATA'!H94/ECO!R22),IF($C$3="Constant Exchange rate",IF('B.Non-Life_DATA'!H94=0,0,'B.Non-Life_DATA'!H94/ECO!R57))))</f>
        <v>0</v>
      </c>
      <c r="J99" s="42">
        <f>IF($C$3="National Currency",IF('B.Non-Life_DATA'!I94=0,0,'B.Non-Life_DATA'!I94),IF($C$3="Current Exchange rate",IF('B.Non-Life_DATA'!I94=0,0,'B.Non-Life_DATA'!I94/ECO!S22),IF($C$3="Constant Exchange rate",IF('B.Non-Life_DATA'!I94=0,0,'B.Non-Life_DATA'!I94/ECO!S57))))</f>
        <v>0</v>
      </c>
      <c r="K99" s="42">
        <f>IF($C$3="National Currency",IF('B.Non-Life_DATA'!J94=0,0,'B.Non-Life_DATA'!J94),IF($C$3="Current Exchange rate",IF('B.Non-Life_DATA'!J94=0,0,'B.Non-Life_DATA'!J94/ECO!T22),IF($C$3="Constant Exchange rate",IF('B.Non-Life_DATA'!J94=0,0,'B.Non-Life_DATA'!J94/ECO!T57))))</f>
        <v>0</v>
      </c>
      <c r="L99" s="42">
        <f>IF($C$3="National Currency",IF('B.Non-Life_DATA'!K94=0,0,'B.Non-Life_DATA'!K94),IF($C$3="Current Exchange rate",IF('B.Non-Life_DATA'!K94=0,0,'B.Non-Life_DATA'!K94/ECO!U22),IF($C$3="Constant Exchange rate",IF('B.Non-Life_DATA'!K94=0,0,'B.Non-Life_DATA'!K94/ECO!U57))))</f>
        <v>0</v>
      </c>
      <c r="M99" s="42">
        <f>IF($C$3="National Currency",IF('B.Non-Life_DATA'!L94=0,0,'B.Non-Life_DATA'!L94),IF($C$3="Current Exchange rate",IF('B.Non-Life_DATA'!L94=0,0,'B.Non-Life_DATA'!L94/ECO!V22),IF($C$3="Constant Exchange rate",IF('B.Non-Life_DATA'!L94=0,0,'B.Non-Life_DATA'!L94/ECO!V57))))</f>
        <v>0</v>
      </c>
      <c r="N99" s="42">
        <f>IF($C$3="National Currency",IF('B.Non-Life_DATA'!M94=0,0,'B.Non-Life_DATA'!M94),IF($C$3="Current Exchange rate",IF('B.Non-Life_DATA'!M94=0,0,'B.Non-Life_DATA'!M94/ECO!W22),IF($C$3="Constant Exchange rate",IF('B.Non-Life_DATA'!M94=0,0,'B.Non-Life_DATA'!M94/ECO!W57))))</f>
        <v>0</v>
      </c>
      <c r="O99" s="42">
        <f>IF($C$3="National Currency",IF('B.Non-Life_DATA'!N94=0,0,'B.Non-Life_DATA'!N94),IF($C$3="Current Exchange rate",IF('B.Non-Life_DATA'!N94=0,0,'B.Non-Life_DATA'!N94/ECO!X22),IF($C$3="Constant Exchange rate",IF('B.Non-Life_DATA'!N94=0,0,'B.Non-Life_DATA'!N94/ECO!X57))))</f>
        <v>0</v>
      </c>
      <c r="P99" s="108">
        <f>IF($C$3="National Currency",IF('B.Non-Life_DATA'!O94=0,0,'B.Non-Life_DATA'!O94),IF($C$3="Current Exchange rate",IF('B.Non-Life_DATA'!O94=0,0,'B.Non-Life_DATA'!O94/ECO!Y22),IF($C$3="Constant Exchange rate",IF('B.Non-Life_DATA'!O94=0,0,'B.Non-Life_DATA'!O94/ECO!Y57))))</f>
        <v>0</v>
      </c>
      <c r="Q99" s="41">
        <f t="shared" si="13"/>
        <v>0</v>
      </c>
      <c r="R99" s="41" t="str">
        <f t="shared" si="14"/>
        <v>-</v>
      </c>
      <c r="S99" s="41" t="str">
        <f t="shared" si="15"/>
        <v>-</v>
      </c>
    </row>
    <row r="100" spans="3:19" ht="15" x14ac:dyDescent="0.25">
      <c r="C100" s="139"/>
      <c r="D100" s="140"/>
      <c r="E100" s="39" t="s">
        <v>18</v>
      </c>
      <c r="F100" s="42">
        <f>IF($C$3="National Currency",IF('B.Non-Life_DATA'!E95=0,0,'B.Non-Life_DATA'!E95),IF($C$3="Current Exchange rate",IF('B.Non-Life_DATA'!E95=0,0,'B.Non-Life_DATA'!E95/ECO!O23),IF($C$3="Constant Exchange rate",IF('B.Non-Life_DATA'!E95=0,0,'B.Non-Life_DATA'!E95/ECO!O58))))</f>
        <v>306.59821258794443</v>
      </c>
      <c r="G100" s="42">
        <f>IF($C$3="National Currency",IF('B.Non-Life_DATA'!F95=0,0,'B.Non-Life_DATA'!F95),IF($C$3="Current Exchange rate",IF('B.Non-Life_DATA'!F95=0,0,'B.Non-Life_DATA'!F95/ECO!P23),IF($C$3="Constant Exchange rate",IF('B.Non-Life_DATA'!F95=0,0,'B.Non-Life_DATA'!F95/ECO!P58))))</f>
        <v>286.86695823033529</v>
      </c>
      <c r="H100" s="42">
        <f>IF($C$3="National Currency",IF('B.Non-Life_DATA'!G95=0,0,'B.Non-Life_DATA'!G95),IF($C$3="Current Exchange rate",IF('B.Non-Life_DATA'!G95=0,0,'B.Non-Life_DATA'!G95/ECO!Q23),IF($C$3="Constant Exchange rate",IF('B.Non-Life_DATA'!G95=0,0,'B.Non-Life_DATA'!G95/ECO!Q58))))</f>
        <v>277.58445838879379</v>
      </c>
      <c r="I100" s="42">
        <f>IF($C$3="National Currency",IF('B.Non-Life_DATA'!H95=0,0,'B.Non-Life_DATA'!H95),IF($C$3="Current Exchange rate",IF('B.Non-Life_DATA'!H95=0,0,'B.Non-Life_DATA'!H95/ECO!R23),IF($C$3="Constant Exchange rate",IF('B.Non-Life_DATA'!H95=0,0,'B.Non-Life_DATA'!H95/ECO!R58))))</f>
        <v>287.12683019585472</v>
      </c>
      <c r="J100" s="42">
        <f>IF($C$3="National Currency",IF('B.Non-Life_DATA'!I95=0,0,'B.Non-Life_DATA'!I95),IF($C$3="Current Exchange rate",IF('B.Non-Life_DATA'!I95=0,0,'B.Non-Life_DATA'!I95/ECO!S23),IF($C$3="Constant Exchange rate",IF('B.Non-Life_DATA'!I95=0,0,'B.Non-Life_DATA'!I95/ECO!S58))))</f>
        <v>266.51454649172842</v>
      </c>
      <c r="K100" s="42">
        <f>IF($C$3="National Currency",IF('B.Non-Life_DATA'!J95=0,0,'B.Non-Life_DATA'!J95),IF($C$3="Current Exchange rate",IF('B.Non-Life_DATA'!J95=0,0,'B.Non-Life_DATA'!J95/ECO!T23),IF($C$3="Constant Exchange rate",IF('B.Non-Life_DATA'!J95=0,0,'B.Non-Life_DATA'!J95/ECO!T58))))</f>
        <v>334.52177220003801</v>
      </c>
      <c r="L100" s="42">
        <f>IF($C$3="National Currency",IF('B.Non-Life_DATA'!K95=0,0,'B.Non-Life_DATA'!K95),IF($C$3="Current Exchange rate",IF('B.Non-Life_DATA'!K95=0,0,'B.Non-Life_DATA'!K95/ECO!U23),IF($C$3="Constant Exchange rate",IF('B.Non-Life_DATA'!K95=0,0,'B.Non-Life_DATA'!K95/ECO!U58))))</f>
        <v>348.64042593648981</v>
      </c>
      <c r="M100" s="42">
        <f>IF($C$3="National Currency",IF('B.Non-Life_DATA'!L95=0,0,'B.Non-Life_DATA'!L95),IF($C$3="Current Exchange rate",IF('B.Non-Life_DATA'!L95=0,0,'B.Non-Life_DATA'!L95/ECO!V23),IF($C$3="Constant Exchange rate",IF('B.Non-Life_DATA'!L95=0,0,'B.Non-Life_DATA'!L95/ECO!V58))))</f>
        <v>335.09222285605625</v>
      </c>
      <c r="N100" s="42">
        <f>IF($C$3="National Currency",IF('B.Non-Life_DATA'!M95=0,0,'B.Non-Life_DATA'!M95),IF($C$3="Current Exchange rate",IF('B.Non-Life_DATA'!M95=0,0,'B.Non-Life_DATA'!M95/ECO!W23),IF($C$3="Constant Exchange rate",IF('B.Non-Life_DATA'!M95=0,0,'B.Non-Life_DATA'!M95/ECO!W58))))</f>
        <v>335.04785447169928</v>
      </c>
      <c r="O100" s="42">
        <f>IF($C$3="National Currency",IF('B.Non-Life_DATA'!N95=0,0,'B.Non-Life_DATA'!N95),IF($C$3="Current Exchange rate",IF('B.Non-Life_DATA'!N95=0,0,'B.Non-Life_DATA'!N95/ECO!X23),IF($C$3="Constant Exchange rate",IF('B.Non-Life_DATA'!N95=0,0,'B.Non-Life_DATA'!N95/ECO!X58))))</f>
        <v>324.28535209482158</v>
      </c>
      <c r="P100" s="108">
        <f>IF($C$3="National Currency",IF('B.Non-Life_DATA'!O95=0,0,'B.Non-Life_DATA'!O95),IF($C$3="Current Exchange rate",IF('B.Non-Life_DATA'!O95=0,0,'B.Non-Life_DATA'!O95/ECO!Y23),IF($C$3="Constant Exchange rate",IF('B.Non-Life_DATA'!O95=0,0,'B.Non-Life_DATA'!O95/ECO!Y58))))</f>
        <v>0</v>
      </c>
      <c r="Q100" s="41">
        <f t="shared" si="13"/>
        <v>7.3100516663859149E-3</v>
      </c>
      <c r="R100" s="41">
        <f t="shared" si="14"/>
        <v>-3.2122284125197353E-2</v>
      </c>
      <c r="S100" s="41">
        <f t="shared" si="15"/>
        <v>5.7688332092946437E-2</v>
      </c>
    </row>
    <row r="101" spans="3:19" ht="15" x14ac:dyDescent="0.25">
      <c r="C101" s="139"/>
      <c r="D101" s="140"/>
      <c r="E101" s="39" t="s">
        <v>17</v>
      </c>
      <c r="F101" s="42">
        <f>IF($C$3="National Currency",IF('B.Non-Life_DATA'!E96=0,0,'B.Non-Life_DATA'!E96),IF($C$3="Current Exchange rate",IF('B.Non-Life_DATA'!E96=0,0,'B.Non-Life_DATA'!E96/ECO!O24),IF($C$3="Constant Exchange rate",IF('B.Non-Life_DATA'!E96=0,0,'B.Non-Life_DATA'!E96/ECO!O59))))</f>
        <v>0</v>
      </c>
      <c r="G101" s="42">
        <f>IF($C$3="National Currency",IF('B.Non-Life_DATA'!F96=0,0,'B.Non-Life_DATA'!F96),IF($C$3="Current Exchange rate",IF('B.Non-Life_DATA'!F96=0,0,'B.Non-Life_DATA'!F96/ECO!P24),IF($C$3="Constant Exchange rate",IF('B.Non-Life_DATA'!F96=0,0,'B.Non-Life_DATA'!F96/ECO!P59))))</f>
        <v>0</v>
      </c>
      <c r="H101" s="42">
        <f>IF($C$3="National Currency",IF('B.Non-Life_DATA'!G96=0,0,'B.Non-Life_DATA'!G96),IF($C$3="Current Exchange rate",IF('B.Non-Life_DATA'!G96=0,0,'B.Non-Life_DATA'!G96/ECO!Q24),IF($C$3="Constant Exchange rate",IF('B.Non-Life_DATA'!G96=0,0,'B.Non-Life_DATA'!G96/ECO!Q59))))</f>
        <v>0</v>
      </c>
      <c r="I101" s="42">
        <f>IF($C$3="National Currency",IF('B.Non-Life_DATA'!H96=0,0,'B.Non-Life_DATA'!H96),IF($C$3="Current Exchange rate",IF('B.Non-Life_DATA'!H96=0,0,'B.Non-Life_DATA'!H96/ECO!R24),IF($C$3="Constant Exchange rate",IF('B.Non-Life_DATA'!H96=0,0,'B.Non-Life_DATA'!H96/ECO!R59))))</f>
        <v>0</v>
      </c>
      <c r="J101" s="42">
        <f>IF($C$3="National Currency",IF('B.Non-Life_DATA'!I96=0,0,'B.Non-Life_DATA'!I96),IF($C$3="Current Exchange rate",IF('B.Non-Life_DATA'!I96=0,0,'B.Non-Life_DATA'!I96/ECO!S24),IF($C$3="Constant Exchange rate",IF('B.Non-Life_DATA'!I96=0,0,'B.Non-Life_DATA'!I96/ECO!S59))))</f>
        <v>0</v>
      </c>
      <c r="K101" s="42">
        <f>IF($C$3="National Currency",IF('B.Non-Life_DATA'!J96=0,0,'B.Non-Life_DATA'!J96),IF($C$3="Current Exchange rate",IF('B.Non-Life_DATA'!J96=0,0,'B.Non-Life_DATA'!J96/ECO!T24),IF($C$3="Constant Exchange rate",IF('B.Non-Life_DATA'!J96=0,0,'B.Non-Life_DATA'!J96/ECO!T59))))</f>
        <v>0</v>
      </c>
      <c r="L101" s="42">
        <f>IF($C$3="National Currency",IF('B.Non-Life_DATA'!K96=0,0,'B.Non-Life_DATA'!K96),IF($C$3="Current Exchange rate",IF('B.Non-Life_DATA'!K96=0,0,'B.Non-Life_DATA'!K96/ECO!U24),IF($C$3="Constant Exchange rate",IF('B.Non-Life_DATA'!K96=0,0,'B.Non-Life_DATA'!K96/ECO!U59))))</f>
        <v>0</v>
      </c>
      <c r="M101" s="42">
        <f>IF($C$3="National Currency",IF('B.Non-Life_DATA'!L96=0,0,'B.Non-Life_DATA'!L96),IF($C$3="Current Exchange rate",IF('B.Non-Life_DATA'!L96=0,0,'B.Non-Life_DATA'!L96/ECO!V24),IF($C$3="Constant Exchange rate",IF('B.Non-Life_DATA'!L96=0,0,'B.Non-Life_DATA'!L96/ECO!V59))))</f>
        <v>0</v>
      </c>
      <c r="N101" s="42">
        <f>IF($C$3="National Currency",IF('B.Non-Life_DATA'!M96=0,0,'B.Non-Life_DATA'!M96),IF($C$3="Current Exchange rate",IF('B.Non-Life_DATA'!M96=0,0,'B.Non-Life_DATA'!M96/ECO!W24),IF($C$3="Constant Exchange rate",IF('B.Non-Life_DATA'!M96=0,0,'B.Non-Life_DATA'!M96/ECO!W59))))</f>
        <v>0</v>
      </c>
      <c r="O101" s="42">
        <f>IF($C$3="National Currency",IF('B.Non-Life_DATA'!N96=0,0,'B.Non-Life_DATA'!N96),IF($C$3="Current Exchange rate",IF('B.Non-Life_DATA'!N96=0,0,'B.Non-Life_DATA'!N96/ECO!X24),IF($C$3="Constant Exchange rate",IF('B.Non-Life_DATA'!N96=0,0,'B.Non-Life_DATA'!N96/ECO!X59))))</f>
        <v>0</v>
      </c>
      <c r="P101" s="108">
        <f>IF($C$3="National Currency",IF('B.Non-Life_DATA'!O96=0,0,'B.Non-Life_DATA'!O96),IF($C$3="Current Exchange rate",IF('B.Non-Life_DATA'!O96=0,0,'B.Non-Life_DATA'!O96/ECO!Y24),IF($C$3="Constant Exchange rate",IF('B.Non-Life_DATA'!O96=0,0,'B.Non-Life_DATA'!O96/ECO!Y59))))</f>
        <v>0</v>
      </c>
      <c r="Q101" s="41">
        <f t="shared" si="13"/>
        <v>0</v>
      </c>
      <c r="R101" s="41" t="str">
        <f t="shared" si="14"/>
        <v>-</v>
      </c>
      <c r="S101" s="41" t="str">
        <f t="shared" si="15"/>
        <v>-</v>
      </c>
    </row>
    <row r="102" spans="3:19" ht="15" x14ac:dyDescent="0.25">
      <c r="C102" s="139"/>
      <c r="D102" s="140"/>
      <c r="E102" s="39" t="s">
        <v>16</v>
      </c>
      <c r="F102" s="42">
        <f>IF($C$3="National Currency",IF('B.Non-Life_DATA'!E97=0,0,'B.Non-Life_DATA'!E97),IF($C$3="Current Exchange rate",IF('B.Non-Life_DATA'!E97=0,0,'B.Non-Life_DATA'!E97/ECO!O25),IF($C$3="Constant Exchange rate",IF('B.Non-Life_DATA'!E97=0,0,'B.Non-Life_DATA'!E97/ECO!O60))))</f>
        <v>0</v>
      </c>
      <c r="G102" s="42">
        <f>IF($C$3="National Currency",IF('B.Non-Life_DATA'!F97=0,0,'B.Non-Life_DATA'!F97),IF($C$3="Current Exchange rate",IF('B.Non-Life_DATA'!F97=0,0,'B.Non-Life_DATA'!F97/ECO!P25),IF($C$3="Constant Exchange rate",IF('B.Non-Life_DATA'!F97=0,0,'B.Non-Life_DATA'!F97/ECO!P60))))</f>
        <v>0</v>
      </c>
      <c r="H102" s="42">
        <f>IF($C$3="National Currency",IF('B.Non-Life_DATA'!G97=0,0,'B.Non-Life_DATA'!G97),IF($C$3="Current Exchange rate",IF('B.Non-Life_DATA'!G97=0,0,'B.Non-Life_DATA'!G97/ECO!Q25),IF($C$3="Constant Exchange rate",IF('B.Non-Life_DATA'!G97=0,0,'B.Non-Life_DATA'!G97/ECO!Q60))))</f>
        <v>0</v>
      </c>
      <c r="I102" s="42">
        <f>IF($C$3="National Currency",IF('B.Non-Life_DATA'!H97=0,0,'B.Non-Life_DATA'!H97),IF($C$3="Current Exchange rate",IF('B.Non-Life_DATA'!H97=0,0,'B.Non-Life_DATA'!H97/ECO!R25),IF($C$3="Constant Exchange rate",IF('B.Non-Life_DATA'!H97=0,0,'B.Non-Life_DATA'!H97/ECO!R60))))</f>
        <v>19.788421599169261</v>
      </c>
      <c r="J102" s="42">
        <f>IF($C$3="National Currency",IF('B.Non-Life_DATA'!I97=0,0,'B.Non-Life_DATA'!I97),IF($C$3="Current Exchange rate",IF('B.Non-Life_DATA'!I97=0,0,'B.Non-Life_DATA'!I97/ECO!S25),IF($C$3="Constant Exchange rate",IF('B.Non-Life_DATA'!I97=0,0,'B.Non-Life_DATA'!I97/ECO!S60))))</f>
        <v>18.399532710280372</v>
      </c>
      <c r="K102" s="42">
        <f>IF($C$3="National Currency",IF('B.Non-Life_DATA'!J97=0,0,'B.Non-Life_DATA'!J97),IF($C$3="Current Exchange rate",IF('B.Non-Life_DATA'!J97=0,0,'B.Non-Life_DATA'!J97/ECO!T25),IF($C$3="Constant Exchange rate",IF('B.Non-Life_DATA'!J97=0,0,'B.Non-Life_DATA'!J97/ECO!T60))))</f>
        <v>20.372533748701972</v>
      </c>
      <c r="L102" s="42">
        <f>IF($C$3="National Currency",IF('B.Non-Life_DATA'!K97=0,0,'B.Non-Life_DATA'!K97),IF($C$3="Current Exchange rate",IF('B.Non-Life_DATA'!K97=0,0,'B.Non-Life_DATA'!K97/ECO!U25),IF($C$3="Constant Exchange rate",IF('B.Non-Life_DATA'!K97=0,0,'B.Non-Life_DATA'!K97/ECO!U60))))</f>
        <v>20.022066458982344</v>
      </c>
      <c r="M102" s="42">
        <f>IF($C$3="National Currency",IF('B.Non-Life_DATA'!L97=0,0,'B.Non-Life_DATA'!L97),IF($C$3="Current Exchange rate",IF('B.Non-Life_DATA'!L97=0,0,'B.Non-Life_DATA'!L97/ECO!V25),IF($C$3="Constant Exchange rate",IF('B.Non-Life_DATA'!L97=0,0,'B.Non-Life_DATA'!L97/ECO!V60))))</f>
        <v>18.146417445482864</v>
      </c>
      <c r="N102" s="42">
        <f>IF($C$3="National Currency",IF('B.Non-Life_DATA'!M97=0,0,'B.Non-Life_DATA'!M97),IF($C$3="Current Exchange rate",IF('B.Non-Life_DATA'!M97=0,0,'B.Non-Life_DATA'!M97/ECO!W25),IF($C$3="Constant Exchange rate",IF('B.Non-Life_DATA'!M97=0,0,'B.Non-Life_DATA'!M97/ECO!W60))))</f>
        <v>17.951713395638627</v>
      </c>
      <c r="O102" s="88">
        <f>IF($C$3="National Currency",IF('B.Non-Life_DATA'!N97=0,0,'B.Non-Life_DATA'!N97),IF($C$3="Current Exchange rate",IF('B.Non-Life_DATA'!N97=0,0,'B.Non-Life_DATA'!N97/ECO!X25),IF($C$3="Constant Exchange rate",IF('B.Non-Life_DATA'!N97=0,0,'B.Non-Life_DATA'!N97/ECO!X60))))</f>
        <v>17.951713395638627</v>
      </c>
      <c r="P102" s="108">
        <f>IF($C$3="National Currency",IF('B.Non-Life_DATA'!O97=0,0,'B.Non-Life_DATA'!O97),IF($C$3="Current Exchange rate",IF('B.Non-Life_DATA'!O97=0,0,'B.Non-Life_DATA'!O97/ECO!Y25),IF($C$3="Constant Exchange rate",IF('B.Non-Life_DATA'!O97=0,0,'B.Non-Life_DATA'!O97/ECO!Y60))))</f>
        <v>0</v>
      </c>
      <c r="Q102" s="41">
        <f t="shared" si="13"/>
        <v>4.0466814666331036E-4</v>
      </c>
      <c r="R102" s="41">
        <f t="shared" si="14"/>
        <v>0</v>
      </c>
      <c r="S102" s="41" t="str">
        <f t="shared" si="15"/>
        <v>-</v>
      </c>
    </row>
    <row r="103" spans="3:19" ht="15" x14ac:dyDescent="0.25">
      <c r="C103" s="139"/>
      <c r="D103" s="140"/>
      <c r="E103" s="39" t="s">
        <v>15</v>
      </c>
      <c r="F103" s="42">
        <f>IF($C$3="National Currency",IF('B.Non-Life_DATA'!E98=0,0,'B.Non-Life_DATA'!E98),IF($C$3="Current Exchange rate",IF('B.Non-Life_DATA'!E98=0,0,'B.Non-Life_DATA'!E98/ECO!O26),IF($C$3="Constant Exchange rate",IF('B.Non-Life_DATA'!E98=0,0,'B.Non-Life_DATA'!E98/ECO!O61))))</f>
        <v>4747</v>
      </c>
      <c r="G103" s="42">
        <f>IF($C$3="National Currency",IF('B.Non-Life_DATA'!F98=0,0,'B.Non-Life_DATA'!F98),IF($C$3="Current Exchange rate",IF('B.Non-Life_DATA'!F98=0,0,'B.Non-Life_DATA'!F98/ECO!P26),IF($C$3="Constant Exchange rate",IF('B.Non-Life_DATA'!F98=0,0,'B.Non-Life_DATA'!F98/ECO!P61))))</f>
        <v>4679</v>
      </c>
      <c r="H103" s="42">
        <f>IF($C$3="National Currency",IF('B.Non-Life_DATA'!G98=0,0,'B.Non-Life_DATA'!G98),IF($C$3="Current Exchange rate",IF('B.Non-Life_DATA'!G98=0,0,'B.Non-Life_DATA'!G98/ECO!Q26),IF($C$3="Constant Exchange rate",IF('B.Non-Life_DATA'!G98=0,0,'B.Non-Life_DATA'!G98/ECO!Q61))))</f>
        <v>4586</v>
      </c>
      <c r="I103" s="42">
        <f>IF($C$3="National Currency",IF('B.Non-Life_DATA'!H98=0,0,'B.Non-Life_DATA'!H98),IF($C$3="Current Exchange rate",IF('B.Non-Life_DATA'!H98=0,0,'B.Non-Life_DATA'!H98/ECO!R26),IF($C$3="Constant Exchange rate",IF('B.Non-Life_DATA'!H98=0,0,'B.Non-Life_DATA'!H98/ECO!R61))))</f>
        <v>4734</v>
      </c>
      <c r="J103" s="42">
        <f>IF($C$3="National Currency",IF('B.Non-Life_DATA'!I98=0,0,'B.Non-Life_DATA'!I98),IF($C$3="Current Exchange rate",IF('B.Non-Life_DATA'!I98=0,0,'B.Non-Life_DATA'!I98/ECO!S26),IF($C$3="Constant Exchange rate",IF('B.Non-Life_DATA'!I98=0,0,'B.Non-Life_DATA'!I98/ECO!S61))))</f>
        <v>4215</v>
      </c>
      <c r="K103" s="42">
        <f>IF($C$3="National Currency",IF('B.Non-Life_DATA'!J98=0,0,'B.Non-Life_DATA'!J98),IF($C$3="Current Exchange rate",IF('B.Non-Life_DATA'!J98=0,0,'B.Non-Life_DATA'!J98/ECO!T26),IF($C$3="Constant Exchange rate",IF('B.Non-Life_DATA'!J98=0,0,'B.Non-Life_DATA'!J98/ECO!T61))))</f>
        <v>4005</v>
      </c>
      <c r="L103" s="42">
        <f>IF($C$3="National Currency",IF('B.Non-Life_DATA'!K98=0,0,'B.Non-Life_DATA'!K98),IF($C$3="Current Exchange rate",IF('B.Non-Life_DATA'!K98=0,0,'B.Non-Life_DATA'!K98/ECO!U26),IF($C$3="Constant Exchange rate",IF('B.Non-Life_DATA'!K98=0,0,'B.Non-Life_DATA'!K98/ECO!U61))))</f>
        <v>3840</v>
      </c>
      <c r="M103" s="42">
        <f>IF($C$3="National Currency",IF('B.Non-Life_DATA'!L98=0,0,'B.Non-Life_DATA'!L98),IF($C$3="Current Exchange rate",IF('B.Non-Life_DATA'!L98=0,0,'B.Non-Life_DATA'!L98/ECO!V26),IF($C$3="Constant Exchange rate",IF('B.Non-Life_DATA'!L98=0,0,'B.Non-Life_DATA'!L98/ECO!V61))))</f>
        <v>3700</v>
      </c>
      <c r="N103" s="42">
        <f>IF($C$3="National Currency",IF('B.Non-Life_DATA'!M98=0,0,'B.Non-Life_DATA'!M98),IF($C$3="Current Exchange rate",IF('B.Non-Life_DATA'!M98=0,0,'B.Non-Life_DATA'!M98/ECO!W26),IF($C$3="Constant Exchange rate",IF('B.Non-Life_DATA'!M98=0,0,'B.Non-Life_DATA'!M98/ECO!W61))))</f>
        <v>3975</v>
      </c>
      <c r="O103" s="42">
        <f>IF($C$3="National Currency",IF('B.Non-Life_DATA'!N98=0,0,'B.Non-Life_DATA'!N98),IF($C$3="Current Exchange rate",IF('B.Non-Life_DATA'!N98=0,0,'B.Non-Life_DATA'!N98/ECO!X26),IF($C$3="Constant Exchange rate",IF('B.Non-Life_DATA'!N98=0,0,'B.Non-Life_DATA'!N98/ECO!X61))))</f>
        <v>3708</v>
      </c>
      <c r="P103" s="108">
        <f>IF($C$3="National Currency",IF('B.Non-Life_DATA'!O98=0,0,'B.Non-Life_DATA'!O98),IF($C$3="Current Exchange rate",IF('B.Non-Life_DATA'!O98=0,0,'B.Non-Life_DATA'!O98/ECO!Y26),IF($C$3="Constant Exchange rate",IF('B.Non-Life_DATA'!O98=0,0,'B.Non-Life_DATA'!O98/ECO!Y61))))</f>
        <v>3389</v>
      </c>
      <c r="Q103" s="41">
        <f t="shared" si="13"/>
        <v>8.3585864744927574E-2</v>
      </c>
      <c r="R103" s="41">
        <f t="shared" si="14"/>
        <v>-6.7169811320754724E-2</v>
      </c>
      <c r="S103" s="41">
        <f t="shared" si="15"/>
        <v>-0.21887507899726144</v>
      </c>
    </row>
    <row r="104" spans="3:19" ht="15" x14ac:dyDescent="0.25">
      <c r="C104" s="139"/>
      <c r="D104" s="140"/>
      <c r="E104" s="39" t="s">
        <v>14</v>
      </c>
      <c r="F104" s="42">
        <f>IF($C$3="National Currency",IF('B.Non-Life_DATA'!E99=0,0,'B.Non-Life_DATA'!E99),IF($C$3="Current Exchange rate",IF('B.Non-Life_DATA'!E99=0,0,'B.Non-Life_DATA'!E99/ECO!O27),IF($C$3="Constant Exchange rate",IF('B.Non-Life_DATA'!E99=0,0,'B.Non-Life_DATA'!E99/ECO!O62))))</f>
        <v>0</v>
      </c>
      <c r="G104" s="42">
        <f>IF($C$3="National Currency",IF('B.Non-Life_DATA'!F99=0,0,'B.Non-Life_DATA'!F99),IF($C$3="Current Exchange rate",IF('B.Non-Life_DATA'!F99=0,0,'B.Non-Life_DATA'!F99/ECO!P27),IF($C$3="Constant Exchange rate",IF('B.Non-Life_DATA'!F99=0,0,'B.Non-Life_DATA'!F99/ECO!P62))))</f>
        <v>0</v>
      </c>
      <c r="H104" s="42">
        <f>IF($C$3="National Currency",IF('B.Non-Life_DATA'!G99=0,0,'B.Non-Life_DATA'!G99),IF($C$3="Current Exchange rate",IF('B.Non-Life_DATA'!G99=0,0,'B.Non-Life_DATA'!G99/ECO!Q27),IF($C$3="Constant Exchange rate",IF('B.Non-Life_DATA'!G99=0,0,'B.Non-Life_DATA'!G99/ECO!Q62))))</f>
        <v>0</v>
      </c>
      <c r="I104" s="42">
        <f>IF($C$3="National Currency",IF('B.Non-Life_DATA'!H99=0,0,'B.Non-Life_DATA'!H99),IF($C$3="Current Exchange rate",IF('B.Non-Life_DATA'!H99=0,0,'B.Non-Life_DATA'!H99/ECO!R27),IF($C$3="Constant Exchange rate",IF('B.Non-Life_DATA'!H99=0,0,'B.Non-Life_DATA'!H99/ECO!R62))))</f>
        <v>0</v>
      </c>
      <c r="J104" s="42">
        <f>IF($C$3="National Currency",IF('B.Non-Life_DATA'!I99=0,0,'B.Non-Life_DATA'!I99),IF($C$3="Current Exchange rate",IF('B.Non-Life_DATA'!I99=0,0,'B.Non-Life_DATA'!I99/ECO!S27),IF($C$3="Constant Exchange rate",IF('B.Non-Life_DATA'!I99=0,0,'B.Non-Life_DATA'!I99/ECO!S62))))</f>
        <v>0</v>
      </c>
      <c r="K104" s="42">
        <f>IF($C$3="National Currency",IF('B.Non-Life_DATA'!J99=0,0,'B.Non-Life_DATA'!J99),IF($C$3="Current Exchange rate",IF('B.Non-Life_DATA'!J99=0,0,'B.Non-Life_DATA'!J99/ECO!T27),IF($C$3="Constant Exchange rate",IF('B.Non-Life_DATA'!J99=0,0,'B.Non-Life_DATA'!J99/ECO!T62))))</f>
        <v>0</v>
      </c>
      <c r="L104" s="42">
        <f>IF($C$3="National Currency",IF('B.Non-Life_DATA'!K99=0,0,'B.Non-Life_DATA'!K99),IF($C$3="Current Exchange rate",IF('B.Non-Life_DATA'!K99=0,0,'B.Non-Life_DATA'!K99/ECO!U27),IF($C$3="Constant Exchange rate",IF('B.Non-Life_DATA'!K99=0,0,'B.Non-Life_DATA'!K99/ECO!U62))))</f>
        <v>0</v>
      </c>
      <c r="M104" s="42">
        <f>IF($C$3="National Currency",IF('B.Non-Life_DATA'!L99=0,0,'B.Non-Life_DATA'!L99),IF($C$3="Current Exchange rate",IF('B.Non-Life_DATA'!L99=0,0,'B.Non-Life_DATA'!L99/ECO!V27),IF($C$3="Constant Exchange rate",IF('B.Non-Life_DATA'!L99=0,0,'B.Non-Life_DATA'!L99/ECO!V62))))</f>
        <v>0</v>
      </c>
      <c r="N104" s="42">
        <f>IF($C$3="National Currency",IF('B.Non-Life_DATA'!M99=0,0,'B.Non-Life_DATA'!M99),IF($C$3="Current Exchange rate",IF('B.Non-Life_DATA'!M99=0,0,'B.Non-Life_DATA'!M99/ECO!W27),IF($C$3="Constant Exchange rate",IF('B.Non-Life_DATA'!M99=0,0,'B.Non-Life_DATA'!M99/ECO!W62))))</f>
        <v>0</v>
      </c>
      <c r="O104" s="42">
        <f>IF($C$3="National Currency",IF('B.Non-Life_DATA'!N99=0,0,'B.Non-Life_DATA'!N99),IF($C$3="Current Exchange rate",IF('B.Non-Life_DATA'!N99=0,0,'B.Non-Life_DATA'!N99/ECO!X27),IF($C$3="Constant Exchange rate",IF('B.Non-Life_DATA'!N99=0,0,'B.Non-Life_DATA'!N99/ECO!X62))))</f>
        <v>0</v>
      </c>
      <c r="P104" s="108">
        <f>IF($C$3="National Currency",IF('B.Non-Life_DATA'!O99=0,0,'B.Non-Life_DATA'!O99),IF($C$3="Current Exchange rate",IF('B.Non-Life_DATA'!O99=0,0,'B.Non-Life_DATA'!O99/ECO!Y27),IF($C$3="Constant Exchange rate",IF('B.Non-Life_DATA'!O99=0,0,'B.Non-Life_DATA'!O99/ECO!Y62))))</f>
        <v>0</v>
      </c>
      <c r="Q104" s="41">
        <f t="shared" si="13"/>
        <v>0</v>
      </c>
      <c r="R104" s="41" t="str">
        <f t="shared" si="14"/>
        <v>-</v>
      </c>
      <c r="S104" s="41" t="str">
        <f t="shared" si="15"/>
        <v>-</v>
      </c>
    </row>
    <row r="105" spans="3:19" ht="15" x14ac:dyDescent="0.25">
      <c r="C105" s="139"/>
      <c r="D105" s="140"/>
      <c r="E105" s="39" t="s">
        <v>13</v>
      </c>
      <c r="F105" s="42">
        <f>IF($C$3="National Currency",IF('B.Non-Life_DATA'!E100=0,0,'B.Non-Life_DATA'!E100),IF($C$3="Current Exchange rate",IF('B.Non-Life_DATA'!E100=0,0,'B.Non-Life_DATA'!E100/ECO!O28),IF($C$3="Constant Exchange rate",IF('B.Non-Life_DATA'!E100=0,0,'B.Non-Life_DATA'!E100/ECO!O63))))</f>
        <v>335</v>
      </c>
      <c r="G105" s="42">
        <f>IF($C$3="National Currency",IF('B.Non-Life_DATA'!F100=0,0,'B.Non-Life_DATA'!F100),IF($C$3="Current Exchange rate",IF('B.Non-Life_DATA'!F100=0,0,'B.Non-Life_DATA'!F100/ECO!P28),IF($C$3="Constant Exchange rate",IF('B.Non-Life_DATA'!F100=0,0,'B.Non-Life_DATA'!F100/ECO!P63))))</f>
        <v>458</v>
      </c>
      <c r="H105" s="42">
        <f>IF($C$3="National Currency",IF('B.Non-Life_DATA'!G100=0,0,'B.Non-Life_DATA'!G100),IF($C$3="Current Exchange rate",IF('B.Non-Life_DATA'!G100=0,0,'B.Non-Life_DATA'!G100/ECO!Q28),IF($C$3="Constant Exchange rate",IF('B.Non-Life_DATA'!G100=0,0,'B.Non-Life_DATA'!G100/ECO!Q63))))</f>
        <v>440</v>
      </c>
      <c r="I105" s="42">
        <f>IF($C$3="National Currency",IF('B.Non-Life_DATA'!H100=0,0,'B.Non-Life_DATA'!H100),IF($C$3="Current Exchange rate",IF('B.Non-Life_DATA'!H100=0,0,'B.Non-Life_DATA'!H100/ECO!R28),IF($C$3="Constant Exchange rate",IF('B.Non-Life_DATA'!H100=0,0,'B.Non-Life_DATA'!H100/ECO!R63))))</f>
        <v>490</v>
      </c>
      <c r="J105" s="42">
        <f>IF($C$3="National Currency",IF('B.Non-Life_DATA'!I100=0,0,'B.Non-Life_DATA'!I100),IF($C$3="Current Exchange rate",IF('B.Non-Life_DATA'!I100=0,0,'B.Non-Life_DATA'!I100/ECO!S28),IF($C$3="Constant Exchange rate",IF('B.Non-Life_DATA'!I100=0,0,'B.Non-Life_DATA'!I100/ECO!S63))))</f>
        <v>1084</v>
      </c>
      <c r="K105" s="42">
        <f>IF($C$3="National Currency",IF('B.Non-Life_DATA'!J100=0,0,'B.Non-Life_DATA'!J100),IF($C$3="Current Exchange rate",IF('B.Non-Life_DATA'!J100=0,0,'B.Non-Life_DATA'!J100/ECO!T28),IF($C$3="Constant Exchange rate",IF('B.Non-Life_DATA'!J100=0,0,'B.Non-Life_DATA'!J100/ECO!T63))))</f>
        <v>1077</v>
      </c>
      <c r="L105" s="42">
        <f>IF($C$3="National Currency",IF('B.Non-Life_DATA'!K100=0,0,'B.Non-Life_DATA'!K100),IF($C$3="Current Exchange rate",IF('B.Non-Life_DATA'!K100=0,0,'B.Non-Life_DATA'!K100/ECO!U28),IF($C$3="Constant Exchange rate",IF('B.Non-Life_DATA'!K100=0,0,'B.Non-Life_DATA'!K100/ECO!U63))))</f>
        <v>1047</v>
      </c>
      <c r="M105" s="42">
        <f>IF($C$3="National Currency",IF('B.Non-Life_DATA'!L100=0,0,'B.Non-Life_DATA'!L100),IF($C$3="Current Exchange rate",IF('B.Non-Life_DATA'!L100=0,0,'B.Non-Life_DATA'!L100/ECO!V28),IF($C$3="Constant Exchange rate",IF('B.Non-Life_DATA'!L100=0,0,'B.Non-Life_DATA'!L100/ECO!V63))))</f>
        <v>1131</v>
      </c>
      <c r="N105" s="42">
        <f>IF($C$3="National Currency",IF('B.Non-Life_DATA'!M100=0,0,'B.Non-Life_DATA'!M100),IF($C$3="Current Exchange rate",IF('B.Non-Life_DATA'!M100=0,0,'B.Non-Life_DATA'!M100/ECO!W28),IF($C$3="Constant Exchange rate",IF('B.Non-Life_DATA'!M100=0,0,'B.Non-Life_DATA'!M100/ECO!W63))))</f>
        <v>1368</v>
      </c>
      <c r="O105" s="88">
        <f>IF($C$3="National Currency",IF('B.Non-Life_DATA'!N100=0,0,'B.Non-Life_DATA'!N100),IF($C$3="Current Exchange rate",IF('B.Non-Life_DATA'!N100=0,0,'B.Non-Life_DATA'!N100/ECO!X28),IF($C$3="Constant Exchange rate",IF('B.Non-Life_DATA'!N100=0,0,'B.Non-Life_DATA'!N100/ECO!X63))))</f>
        <v>1368</v>
      </c>
      <c r="P105" s="108">
        <f>IF($C$3="National Currency",IF('B.Non-Life_DATA'!O100=0,0,'B.Non-Life_DATA'!O100),IF($C$3="Current Exchange rate",IF('B.Non-Life_DATA'!O100=0,0,'B.Non-Life_DATA'!O100/ECO!Y28),IF($C$3="Constant Exchange rate",IF('B.Non-Life_DATA'!O100=0,0,'B.Non-Life_DATA'!O100/ECO!Y63))))</f>
        <v>0</v>
      </c>
      <c r="Q105" s="41">
        <f t="shared" si="13"/>
        <v>3.083750349812862E-2</v>
      </c>
      <c r="R105" s="41">
        <f t="shared" si="14"/>
        <v>0</v>
      </c>
      <c r="S105" s="41">
        <f t="shared" si="15"/>
        <v>3.0835820895522392</v>
      </c>
    </row>
    <row r="106" spans="3:19" ht="15" x14ac:dyDescent="0.25">
      <c r="C106" s="139"/>
      <c r="D106" s="140"/>
      <c r="E106" s="39" t="s">
        <v>12</v>
      </c>
      <c r="F106" s="42">
        <f>IF($C$3="National Currency",IF('B.Non-Life_DATA'!E101=0,0,'B.Non-Life_DATA'!E101),IF($C$3="Current Exchange rate",IF('B.Non-Life_DATA'!E101=0,0,'B.Non-Life_DATA'!E101/ECO!O29),IF($C$3="Constant Exchange rate",IF('B.Non-Life_DATA'!E101=0,0,'B.Non-Life_DATA'!E101/ECO!O64))))</f>
        <v>37.535571997723395</v>
      </c>
      <c r="G106" s="42">
        <f>IF($C$3="National Currency",IF('B.Non-Life_DATA'!F101=0,0,'B.Non-Life_DATA'!F101),IF($C$3="Current Exchange rate",IF('B.Non-Life_DATA'!F101=0,0,'B.Non-Life_DATA'!F101/ECO!P29),IF($C$3="Constant Exchange rate",IF('B.Non-Life_DATA'!F101=0,0,'B.Non-Life_DATA'!F101/ECO!P64))))</f>
        <v>28.614114968696644</v>
      </c>
      <c r="H106" s="42">
        <f>IF($C$3="National Currency",IF('B.Non-Life_DATA'!G101=0,0,'B.Non-Life_DATA'!G101),IF($C$3="Current Exchange rate",IF('B.Non-Life_DATA'!G101=0,0,'B.Non-Life_DATA'!G101/ECO!Q29),IF($C$3="Constant Exchange rate",IF('B.Non-Life_DATA'!G101=0,0,'B.Non-Life_DATA'!G101/ECO!Q64))))</f>
        <v>30.421172453044964</v>
      </c>
      <c r="I106" s="42">
        <f>IF($C$3="National Currency",IF('B.Non-Life_DATA'!H101=0,0,'B.Non-Life_DATA'!H101),IF($C$3="Current Exchange rate",IF('B.Non-Life_DATA'!H101=0,0,'B.Non-Life_DATA'!H101/ECO!R29),IF($C$3="Constant Exchange rate",IF('B.Non-Life_DATA'!H101=0,0,'B.Non-Life_DATA'!H101/ECO!R64))))</f>
        <v>48.875924871940811</v>
      </c>
      <c r="J106" s="42">
        <f>IF($C$3="National Currency",IF('B.Non-Life_DATA'!I101=0,0,'B.Non-Life_DATA'!I101),IF($C$3="Current Exchange rate",IF('B.Non-Life_DATA'!I101=0,0,'B.Non-Life_DATA'!I101/ECO!S29),IF($C$3="Constant Exchange rate",IF('B.Non-Life_DATA'!I101=0,0,'B.Non-Life_DATA'!I101/ECO!S64))))</f>
        <v>52.162777461582237</v>
      </c>
      <c r="K106" s="42">
        <f>IF($C$3="National Currency",IF('B.Non-Life_DATA'!J101=0,0,'B.Non-Life_DATA'!J101),IF($C$3="Current Exchange rate",IF('B.Non-Life_DATA'!J101=0,0,'B.Non-Life_DATA'!J101/ECO!T29),IF($C$3="Constant Exchange rate",IF('B.Non-Life_DATA'!J101=0,0,'B.Non-Life_DATA'!J101/ECO!T64))))</f>
        <v>36.937962435970405</v>
      </c>
      <c r="L106" s="42">
        <f>IF($C$3="National Currency",IF('B.Non-Life_DATA'!K101=0,0,'B.Non-Life_DATA'!K101),IF($C$3="Current Exchange rate",IF('B.Non-Life_DATA'!K101=0,0,'B.Non-Life_DATA'!K101/ECO!U29),IF($C$3="Constant Exchange rate",IF('B.Non-Life_DATA'!K101=0,0,'B.Non-Life_DATA'!K101/ECO!U64))))</f>
        <v>24.302788844621514</v>
      </c>
      <c r="M106" s="42">
        <f>IF($C$3="National Currency",IF('B.Non-Life_DATA'!L101=0,0,'B.Non-Life_DATA'!L101),IF($C$3="Current Exchange rate",IF('B.Non-Life_DATA'!L101=0,0,'B.Non-Life_DATA'!L101/ECO!V29),IF($C$3="Constant Exchange rate",IF('B.Non-Life_DATA'!L101=0,0,'B.Non-Life_DATA'!L101/ECO!V64))))</f>
        <v>23.136027319294254</v>
      </c>
      <c r="N106" s="42">
        <f>IF($C$3="National Currency",IF('B.Non-Life_DATA'!M101=0,0,'B.Non-Life_DATA'!M101),IF($C$3="Current Exchange rate",IF('B.Non-Life_DATA'!M101=0,0,'B.Non-Life_DATA'!M101/ECO!W29),IF($C$3="Constant Exchange rate",IF('B.Non-Life_DATA'!M101=0,0,'B.Non-Life_DATA'!M101/ECO!W64))))</f>
        <v>25.307342060330111</v>
      </c>
      <c r="O106" s="42">
        <f>IF($C$3="National Currency",IF('B.Non-Life_DATA'!N101=0,0,'B.Non-Life_DATA'!N101),IF($C$3="Current Exchange rate",IF('B.Non-Life_DATA'!N101=0,0,'B.Non-Life_DATA'!N101/ECO!X29),IF($C$3="Constant Exchange rate",IF('B.Non-Life_DATA'!N101=0,0,'B.Non-Life_DATA'!N101/ECO!X64))))</f>
        <v>16.718838929994309</v>
      </c>
      <c r="P106" s="108">
        <f>IF($C$3="National Currency",IF('B.Non-Life_DATA'!O101=0,0,'B.Non-Life_DATA'!O101),IF($C$3="Current Exchange rate",IF('B.Non-Life_DATA'!O101=0,0,'B.Non-Life_DATA'!O101/ECO!Y29),IF($C$3="Constant Exchange rate",IF('B.Non-Life_DATA'!O101=0,0,'B.Non-Life_DATA'!O101/ECO!Y64))))</f>
        <v>0</v>
      </c>
      <c r="Q106" s="41">
        <f t="shared" si="13"/>
        <v>3.7687664765230153E-4</v>
      </c>
      <c r="R106" s="41">
        <f t="shared" si="14"/>
        <v>-0.33936804228044537</v>
      </c>
      <c r="S106" s="41">
        <f t="shared" si="15"/>
        <v>-0.5545868081880212</v>
      </c>
    </row>
    <row r="107" spans="3:19" ht="15" x14ac:dyDescent="0.25">
      <c r="C107" s="139"/>
      <c r="D107" s="140"/>
      <c r="E107" s="39" t="s">
        <v>11</v>
      </c>
      <c r="F107" s="42">
        <f>IF($C$3="National Currency",IF('B.Non-Life_DATA'!E102=0,0,'B.Non-Life_DATA'!E102),IF($C$3="Current Exchange rate",IF('B.Non-Life_DATA'!E102=0,0,'B.Non-Life_DATA'!E102/ECO!O30),IF($C$3="Constant Exchange rate",IF('B.Non-Life_DATA'!E102=0,0,'B.Non-Life_DATA'!E102/ECO!O65))))</f>
        <v>0</v>
      </c>
      <c r="G107" s="42">
        <f>IF($C$3="National Currency",IF('B.Non-Life_DATA'!F102=0,0,'B.Non-Life_DATA'!F102),IF($C$3="Current Exchange rate",IF('B.Non-Life_DATA'!F102=0,0,'B.Non-Life_DATA'!F102/ECO!P30),IF($C$3="Constant Exchange rate",IF('B.Non-Life_DATA'!F102=0,0,'B.Non-Life_DATA'!F102/ECO!P65))))</f>
        <v>0</v>
      </c>
      <c r="H107" s="42">
        <f>IF($C$3="National Currency",IF('B.Non-Life_DATA'!G102=0,0,'B.Non-Life_DATA'!G102),IF($C$3="Current Exchange rate",IF('B.Non-Life_DATA'!G102=0,0,'B.Non-Life_DATA'!G102/ECO!Q30),IF($C$3="Constant Exchange rate",IF('B.Non-Life_DATA'!G102=0,0,'B.Non-Life_DATA'!G102/ECO!Q65))))</f>
        <v>0</v>
      </c>
      <c r="I107" s="42">
        <f>IF($C$3="National Currency",IF('B.Non-Life_DATA'!H102=0,0,'B.Non-Life_DATA'!H102),IF($C$3="Current Exchange rate",IF('B.Non-Life_DATA'!H102=0,0,'B.Non-Life_DATA'!H102/ECO!R30),IF($C$3="Constant Exchange rate",IF('B.Non-Life_DATA'!H102=0,0,'B.Non-Life_DATA'!H102/ECO!R65))))</f>
        <v>0</v>
      </c>
      <c r="J107" s="42">
        <f>IF($C$3="National Currency",IF('B.Non-Life_DATA'!I102=0,0,'B.Non-Life_DATA'!I102),IF($C$3="Current Exchange rate",IF('B.Non-Life_DATA'!I102=0,0,'B.Non-Life_DATA'!I102/ECO!S30),IF($C$3="Constant Exchange rate",IF('B.Non-Life_DATA'!I102=0,0,'B.Non-Life_DATA'!I102/ECO!S65))))</f>
        <v>222</v>
      </c>
      <c r="K107" s="42">
        <f>IF($C$3="National Currency",IF('B.Non-Life_DATA'!J102=0,0,'B.Non-Life_DATA'!J102),IF($C$3="Current Exchange rate",IF('B.Non-Life_DATA'!J102=0,0,'B.Non-Life_DATA'!J102/ECO!T30),IF($C$3="Constant Exchange rate",IF('B.Non-Life_DATA'!J102=0,0,'B.Non-Life_DATA'!J102/ECO!T65))))</f>
        <v>191</v>
      </c>
      <c r="L107" s="42">
        <f>IF($C$3="National Currency",IF('B.Non-Life_DATA'!K102=0,0,'B.Non-Life_DATA'!K102),IF($C$3="Current Exchange rate",IF('B.Non-Life_DATA'!K102=0,0,'B.Non-Life_DATA'!K102/ECO!U30),IF($C$3="Constant Exchange rate",IF('B.Non-Life_DATA'!K102=0,0,'B.Non-Life_DATA'!K102/ECO!U65))))</f>
        <v>218.7</v>
      </c>
      <c r="M107" s="42">
        <f>IF($C$3="National Currency",IF('B.Non-Life_DATA'!L102=0,0,'B.Non-Life_DATA'!L102),IF($C$3="Current Exchange rate",IF('B.Non-Life_DATA'!L102=0,0,'B.Non-Life_DATA'!L102/ECO!V30),IF($C$3="Constant Exchange rate",IF('B.Non-Life_DATA'!L102=0,0,'B.Non-Life_DATA'!L102/ECO!V65))))</f>
        <v>217.1</v>
      </c>
      <c r="N107" s="42">
        <f>IF($C$3="National Currency",IF('B.Non-Life_DATA'!M102=0,0,'B.Non-Life_DATA'!M102),IF($C$3="Current Exchange rate",IF('B.Non-Life_DATA'!M102=0,0,'B.Non-Life_DATA'!M102/ECO!W30),IF($C$3="Constant Exchange rate",IF('B.Non-Life_DATA'!M102=0,0,'B.Non-Life_DATA'!M102/ECO!W65))))</f>
        <v>270.69971130517507</v>
      </c>
      <c r="O107" s="42">
        <f>IF($C$3="National Currency",IF('B.Non-Life_DATA'!N102=0,0,'B.Non-Life_DATA'!N102),IF($C$3="Current Exchange rate",IF('B.Non-Life_DATA'!N102=0,0,'B.Non-Life_DATA'!N102/ECO!X30),IF($C$3="Constant Exchange rate",IF('B.Non-Life_DATA'!N102=0,0,'B.Non-Life_DATA'!N102/ECO!X65))))</f>
        <v>29.673908000000001</v>
      </c>
      <c r="P107" s="108">
        <f>IF($C$3="National Currency",IF('B.Non-Life_DATA'!O102=0,0,'B.Non-Life_DATA'!O102),IF($C$3="Current Exchange rate",IF('B.Non-Life_DATA'!O102=0,0,'B.Non-Life_DATA'!O102/ECO!Y30),IF($C$3="Constant Exchange rate",IF('B.Non-Life_DATA'!O102=0,0,'B.Non-Life_DATA'!O102/ECO!Y65))))</f>
        <v>0</v>
      </c>
      <c r="Q107" s="41">
        <f t="shared" si="13"/>
        <v>6.6891026443943486E-4</v>
      </c>
      <c r="R107" s="41">
        <f t="shared" si="14"/>
        <v>-0.89038071796631169</v>
      </c>
      <c r="S107" s="41" t="str">
        <f t="shared" si="15"/>
        <v>-</v>
      </c>
    </row>
    <row r="108" spans="3:19" ht="15" x14ac:dyDescent="0.25">
      <c r="C108" s="139"/>
      <c r="D108" s="140"/>
      <c r="E108" s="39" t="s">
        <v>10</v>
      </c>
      <c r="F108" s="42">
        <f>IF($C$3="National Currency",IF('B.Non-Life_DATA'!E103=0,0,'B.Non-Life_DATA'!E103),IF($C$3="Current Exchange rate",IF('B.Non-Life_DATA'!E103=0,0,'B.Non-Life_DATA'!E103/ECO!O31),IF($C$3="Constant Exchange rate",IF('B.Non-Life_DATA'!E103=0,0,'B.Non-Life_DATA'!E103/ECO!O66))))</f>
        <v>2822</v>
      </c>
      <c r="G108" s="42">
        <f>IF($C$3="National Currency",IF('B.Non-Life_DATA'!F103=0,0,'B.Non-Life_DATA'!F103),IF($C$3="Current Exchange rate",IF('B.Non-Life_DATA'!F103=0,0,'B.Non-Life_DATA'!F103/ECO!P31),IF($C$3="Constant Exchange rate",IF('B.Non-Life_DATA'!F103=0,0,'B.Non-Life_DATA'!F103/ECO!P66))))</f>
        <v>2664</v>
      </c>
      <c r="H108" s="42">
        <f>IF($C$3="National Currency",IF('B.Non-Life_DATA'!G103=0,0,'B.Non-Life_DATA'!G103),IF($C$3="Current Exchange rate",IF('B.Non-Life_DATA'!G103=0,0,'B.Non-Life_DATA'!G103/ECO!Q31),IF($C$3="Constant Exchange rate",IF('B.Non-Life_DATA'!G103=0,0,'B.Non-Life_DATA'!G103/ECO!Q66))))</f>
        <v>4786</v>
      </c>
      <c r="I108" s="42">
        <f>IF($C$3="National Currency",IF('B.Non-Life_DATA'!H103=0,0,'B.Non-Life_DATA'!H103),IF($C$3="Current Exchange rate",IF('B.Non-Life_DATA'!H103=0,0,'B.Non-Life_DATA'!H103/ECO!R31),IF($C$3="Constant Exchange rate",IF('B.Non-Life_DATA'!H103=0,0,'B.Non-Life_DATA'!H103/ECO!R66))))</f>
        <v>4964</v>
      </c>
      <c r="J108" s="42">
        <f>IF($C$3="National Currency",IF('B.Non-Life_DATA'!I103=0,0,'B.Non-Life_DATA'!I103),IF($C$3="Current Exchange rate",IF('B.Non-Life_DATA'!I103=0,0,'B.Non-Life_DATA'!I103/ECO!S31),IF($C$3="Constant Exchange rate",IF('B.Non-Life_DATA'!I103=0,0,'B.Non-Life_DATA'!I103/ECO!S66))))</f>
        <v>4649</v>
      </c>
      <c r="K108" s="42">
        <f>IF($C$3="National Currency",IF('B.Non-Life_DATA'!J103=0,0,'B.Non-Life_DATA'!J103),IF($C$3="Current Exchange rate",IF('B.Non-Life_DATA'!J103=0,0,'B.Non-Life_DATA'!J103/ECO!T31),IF($C$3="Constant Exchange rate",IF('B.Non-Life_DATA'!J103=0,0,'B.Non-Life_DATA'!J103/ECO!T66))))</f>
        <v>3817</v>
      </c>
      <c r="L108" s="42">
        <f>IF($C$3="National Currency",IF('B.Non-Life_DATA'!K103=0,0,'B.Non-Life_DATA'!K103),IF($C$3="Current Exchange rate",IF('B.Non-Life_DATA'!K103=0,0,'B.Non-Life_DATA'!K103/ECO!U31),IF($C$3="Constant Exchange rate",IF('B.Non-Life_DATA'!K103=0,0,'B.Non-Life_DATA'!K103/ECO!U66))))</f>
        <v>4496</v>
      </c>
      <c r="M108" s="42">
        <f>IF($C$3="National Currency",IF('B.Non-Life_DATA'!L103=0,0,'B.Non-Life_DATA'!L103),IF($C$3="Current Exchange rate",IF('B.Non-Life_DATA'!L103=0,0,'B.Non-Life_DATA'!L103/ECO!V31),IF($C$3="Constant Exchange rate",IF('B.Non-Life_DATA'!L103=0,0,'B.Non-Life_DATA'!L103/ECO!V66))))</f>
        <v>5424</v>
      </c>
      <c r="N108" s="42">
        <f>IF($C$3="National Currency",IF('B.Non-Life_DATA'!M103=0,0,'B.Non-Life_DATA'!M103),IF($C$3="Current Exchange rate",IF('B.Non-Life_DATA'!M103=0,0,'B.Non-Life_DATA'!M103/ECO!W31),IF($C$3="Constant Exchange rate",IF('B.Non-Life_DATA'!M103=0,0,'B.Non-Life_DATA'!M103/ECO!W66))))</f>
        <v>3908</v>
      </c>
      <c r="O108" s="42">
        <f>IF($C$3="National Currency",IF('B.Non-Life_DATA'!N103=0,0,'B.Non-Life_DATA'!N103),IF($C$3="Current Exchange rate",IF('B.Non-Life_DATA'!N103=0,0,'B.Non-Life_DATA'!N103/ECO!X31),IF($C$3="Constant Exchange rate",IF('B.Non-Life_DATA'!N103=0,0,'B.Non-Life_DATA'!N103/ECO!X66))))</f>
        <v>3433</v>
      </c>
      <c r="P108" s="108">
        <f>IF($C$3="National Currency",IF('B.Non-Life_DATA'!O103=0,0,'B.Non-Life_DATA'!O103),IF($C$3="Current Exchange rate",IF('B.Non-Life_DATA'!O103=0,0,'B.Non-Life_DATA'!O103/ECO!Y31),IF($C$3="Constant Exchange rate",IF('B.Non-Life_DATA'!O103=0,0,'B.Non-Life_DATA'!O103/ECO!Y66))))</f>
        <v>2428</v>
      </c>
      <c r="Q108" s="41">
        <f t="shared" si="13"/>
        <v>7.7386805196692665E-2</v>
      </c>
      <c r="R108" s="41">
        <f t="shared" si="14"/>
        <v>-0.12154554759467762</v>
      </c>
      <c r="S108" s="41">
        <f t="shared" si="15"/>
        <v>0.21651311126860384</v>
      </c>
    </row>
    <row r="109" spans="3:19" ht="15" x14ac:dyDescent="0.25">
      <c r="C109" s="139"/>
      <c r="D109" s="140"/>
      <c r="E109" s="39" t="s">
        <v>9</v>
      </c>
      <c r="F109" s="42">
        <f>IF($C$3="National Currency",IF('B.Non-Life_DATA'!E104=0,0,'B.Non-Life_DATA'!E104),IF($C$3="Current Exchange rate",IF('B.Non-Life_DATA'!E104=0,0,'B.Non-Life_DATA'!E104/ECO!O32),IF($C$3="Constant Exchange rate",IF('B.Non-Life_DATA'!E104=0,0,'B.Non-Life_DATA'!E104/ECO!O67))))</f>
        <v>983.41074983410749</v>
      </c>
      <c r="G109" s="42">
        <f>IF($C$3="National Currency",IF('B.Non-Life_DATA'!F104=0,0,'B.Non-Life_DATA'!F104),IF($C$3="Current Exchange rate",IF('B.Non-Life_DATA'!F104=0,0,'B.Non-Life_DATA'!F104/ECO!P32),IF($C$3="Constant Exchange rate",IF('B.Non-Life_DATA'!F104=0,0,'B.Non-Life_DATA'!F104/ECO!P67))))</f>
        <v>861.53505861535064</v>
      </c>
      <c r="H109" s="42">
        <f>IF($C$3="National Currency",IF('B.Non-Life_DATA'!G104=0,0,'B.Non-Life_DATA'!G104),IF($C$3="Current Exchange rate",IF('B.Non-Life_DATA'!G104=0,0,'B.Non-Life_DATA'!G104/ECO!Q32),IF($C$3="Constant Exchange rate",IF('B.Non-Life_DATA'!G104=0,0,'B.Non-Life_DATA'!G104/ECO!Q67))))</f>
        <v>880.66799380667999</v>
      </c>
      <c r="I109" s="42">
        <f>IF($C$3="National Currency",IF('B.Non-Life_DATA'!H104=0,0,'B.Non-Life_DATA'!H104),IF($C$3="Current Exchange rate",IF('B.Non-Life_DATA'!H104=0,0,'B.Non-Life_DATA'!H104/ECO!R32),IF($C$3="Constant Exchange rate",IF('B.Non-Life_DATA'!H104=0,0,'B.Non-Life_DATA'!H104/ECO!R67))))</f>
        <v>843.61866843618668</v>
      </c>
      <c r="J109" s="42">
        <f>IF($C$3="National Currency",IF('B.Non-Life_DATA'!I104=0,0,'B.Non-Life_DATA'!I104),IF($C$3="Current Exchange rate",IF('B.Non-Life_DATA'!I104=0,0,'B.Non-Life_DATA'!I104/ECO!S32),IF($C$3="Constant Exchange rate",IF('B.Non-Life_DATA'!I104=0,0,'B.Non-Life_DATA'!I104/ECO!S67))))</f>
        <v>731.14355231143554</v>
      </c>
      <c r="K109" s="42">
        <f>IF($C$3="National Currency",IF('B.Non-Life_DATA'!J104=0,0,'B.Non-Life_DATA'!J104),IF($C$3="Current Exchange rate",IF('B.Non-Life_DATA'!J104=0,0,'B.Non-Life_DATA'!J104/ECO!T32),IF($C$3="Constant Exchange rate",IF('B.Non-Life_DATA'!J104=0,0,'B.Non-Life_DATA'!J104/ECO!T67))))</f>
        <v>786.88343286883435</v>
      </c>
      <c r="L109" s="42">
        <f>IF($C$3="National Currency",IF('B.Non-Life_DATA'!K104=0,0,'B.Non-Life_DATA'!K104),IF($C$3="Current Exchange rate",IF('B.Non-Life_DATA'!K104=0,0,'B.Non-Life_DATA'!K104/ECO!U32),IF($C$3="Constant Exchange rate",IF('B.Non-Life_DATA'!K104=0,0,'B.Non-Life_DATA'!K104/ECO!U67))))</f>
        <v>600.08847600088473</v>
      </c>
      <c r="M109" s="42">
        <f>IF($C$3="National Currency",IF('B.Non-Life_DATA'!L104=0,0,'B.Non-Life_DATA'!L104),IF($C$3="Current Exchange rate",IF('B.Non-Life_DATA'!L104=0,0,'B.Non-Life_DATA'!L104/ECO!V32),IF($C$3="Constant Exchange rate",IF('B.Non-Life_DATA'!L104=0,0,'B.Non-Life_DATA'!L104/ECO!V67))))</f>
        <v>680.49104180491042</v>
      </c>
      <c r="N109" s="42">
        <f>IF($C$3="National Currency",IF('B.Non-Life_DATA'!M104=0,0,'B.Non-Life_DATA'!M104),IF($C$3="Current Exchange rate",IF('B.Non-Life_DATA'!M104=0,0,'B.Non-Life_DATA'!M104/ECO!W32),IF($C$3="Constant Exchange rate",IF('B.Non-Life_DATA'!M104=0,0,'B.Non-Life_DATA'!M104/ECO!W67))))</f>
        <v>1041.2519354125193</v>
      </c>
      <c r="O109" s="88">
        <f>IF($C$3="National Currency",IF('B.Non-Life_DATA'!N104=0,0,'B.Non-Life_DATA'!N104),IF($C$3="Current Exchange rate",IF('B.Non-Life_DATA'!N104=0,0,'B.Non-Life_DATA'!N104/ECO!X32),IF($C$3="Constant Exchange rate",IF('B.Non-Life_DATA'!N104=0,0,'B.Non-Life_DATA'!N104/ECO!X67))))</f>
        <v>1041.2519354125193</v>
      </c>
      <c r="P109" s="108">
        <f>IF($C$3="National Currency",IF('B.Non-Life_DATA'!O104=0,0,'B.Non-Life_DATA'!O104),IF($C$3="Current Exchange rate",IF('B.Non-Life_DATA'!O104=0,0,'B.Non-Life_DATA'!O104/ECO!Y32),IF($C$3="Constant Exchange rate",IF('B.Non-Life_DATA'!O104=0,0,'B.Non-Life_DATA'!O104/ECO!Y67))))</f>
        <v>0</v>
      </c>
      <c r="Q109" s="41">
        <f t="shared" si="13"/>
        <v>2.3471937281225701E-2</v>
      </c>
      <c r="R109" s="41">
        <f t="shared" si="14"/>
        <v>0</v>
      </c>
      <c r="S109" s="41">
        <f t="shared" si="15"/>
        <v>5.8816914080071836E-2</v>
      </c>
    </row>
    <row r="110" spans="3:19" ht="15" x14ac:dyDescent="0.25">
      <c r="C110" s="139"/>
      <c r="D110" s="140"/>
      <c r="E110" s="39" t="s">
        <v>8</v>
      </c>
      <c r="F110" s="42">
        <f>IF($C$3="National Currency",IF('B.Non-Life_DATA'!E105=0,0,'B.Non-Life_DATA'!E105),IF($C$3="Current Exchange rate",IF('B.Non-Life_DATA'!E105=0,0,'B.Non-Life_DATA'!E105/ECO!O33),IF($C$3="Constant Exchange rate",IF('B.Non-Life_DATA'!E105=0,0,'B.Non-Life_DATA'!E105/ECO!O68))))</f>
        <v>609.37938781241223</v>
      </c>
      <c r="G110" s="42">
        <f>IF($C$3="National Currency",IF('B.Non-Life_DATA'!F105=0,0,'B.Non-Life_DATA'!F105),IF($C$3="Current Exchange rate",IF('B.Non-Life_DATA'!F105=0,0,'B.Non-Life_DATA'!F105/ECO!P33),IF($C$3="Constant Exchange rate",IF('B.Non-Life_DATA'!F105=0,0,'B.Non-Life_DATA'!F105/ECO!P68))))</f>
        <v>558.12973883740517</v>
      </c>
      <c r="H110" s="42">
        <f>IF($C$3="National Currency",IF('B.Non-Life_DATA'!G105=0,0,'B.Non-Life_DATA'!G105),IF($C$3="Current Exchange rate",IF('B.Non-Life_DATA'!G105=0,0,'B.Non-Life_DATA'!G105/ECO!Q33),IF($C$3="Constant Exchange rate",IF('B.Non-Life_DATA'!G105=0,0,'B.Non-Life_DATA'!G105/ECO!Q68))))</f>
        <v>483.71244032575117</v>
      </c>
      <c r="I110" s="42">
        <f>IF($C$3="National Currency",IF('B.Non-Life_DATA'!H105=0,0,'B.Non-Life_DATA'!H105),IF($C$3="Current Exchange rate",IF('B.Non-Life_DATA'!H105=0,0,'B.Non-Life_DATA'!H105/ECO!R33),IF($C$3="Constant Exchange rate",IF('B.Non-Life_DATA'!H105=0,0,'B.Non-Life_DATA'!H105/ECO!R68))))</f>
        <v>414.20949171581015</v>
      </c>
      <c r="J110" s="42">
        <f>IF($C$3="National Currency",IF('B.Non-Life_DATA'!I105=0,0,'B.Non-Life_DATA'!I105),IF($C$3="Current Exchange rate",IF('B.Non-Life_DATA'!I105=0,0,'B.Non-Life_DATA'!I105/ECO!S33),IF($C$3="Constant Exchange rate",IF('B.Non-Life_DATA'!I105=0,0,'B.Non-Life_DATA'!I105/ECO!S68))))</f>
        <v>396.8922587288215</v>
      </c>
      <c r="K110" s="42">
        <f>IF($C$3="National Currency",IF('B.Non-Life_DATA'!J105=0,0,'B.Non-Life_DATA'!J105),IF($C$3="Current Exchange rate",IF('B.Non-Life_DATA'!J105=0,0,'B.Non-Life_DATA'!J105/ECO!T33),IF($C$3="Constant Exchange rate",IF('B.Non-Life_DATA'!J105=0,0,'B.Non-Life_DATA'!J105/ECO!T68))))</f>
        <v>486.5206402695872</v>
      </c>
      <c r="L110" s="42">
        <f>IF($C$3="National Currency",IF('B.Non-Life_DATA'!K105=0,0,'B.Non-Life_DATA'!K105),IF($C$3="Current Exchange rate",IF('B.Non-Life_DATA'!K105=0,0,'B.Non-Life_DATA'!K105/ECO!U33),IF($C$3="Constant Exchange rate",IF('B.Non-Life_DATA'!K105=0,0,'B.Non-Life_DATA'!K105/ECO!U68))))</f>
        <v>658.05485350556955</v>
      </c>
      <c r="M110" s="42">
        <f>IF($C$3="National Currency",IF('B.Non-Life_DATA'!L105=0,0,'B.Non-Life_DATA'!L105),IF($C$3="Current Exchange rate",IF('B.Non-Life_DATA'!L105=0,0,'B.Non-Life_DATA'!L105/ECO!V33),IF($C$3="Constant Exchange rate",IF('B.Non-Life_DATA'!L105=0,0,'B.Non-Life_DATA'!L105/ECO!V68))))</f>
        <v>833.56734999531966</v>
      </c>
      <c r="N110" s="42">
        <f>IF($C$3="National Currency",IF('B.Non-Life_DATA'!M105=0,0,'B.Non-Life_DATA'!M105),IF($C$3="Current Exchange rate",IF('B.Non-Life_DATA'!M105=0,0,'B.Non-Life_DATA'!M105/ECO!W33),IF($C$3="Constant Exchange rate",IF('B.Non-Life_DATA'!M105=0,0,'B.Non-Life_DATA'!M105/ECO!W68))))</f>
        <v>868.66984929326964</v>
      </c>
      <c r="O110" s="88">
        <f>IF($C$3="National Currency",IF('B.Non-Life_DATA'!N105=0,0,'B.Non-Life_DATA'!N105),IF($C$3="Current Exchange rate",IF('B.Non-Life_DATA'!N105=0,0,'B.Non-Life_DATA'!N105/ECO!X33),IF($C$3="Constant Exchange rate",IF('B.Non-Life_DATA'!N105=0,0,'B.Non-Life_DATA'!N105/ECO!X68))))</f>
        <v>868.66984929326964</v>
      </c>
      <c r="P110" s="108">
        <f>IF($C$3="National Currency",IF('B.Non-Life_DATA'!O105=0,0,'B.Non-Life_DATA'!O105),IF($C$3="Current Exchange rate",IF('B.Non-Life_DATA'!O105=0,0,'B.Non-Life_DATA'!O105/ECO!Y33),IF($C$3="Constant Exchange rate",IF('B.Non-Life_DATA'!O105=0,0,'B.Non-Life_DATA'!O105/ECO!Y68))))</f>
        <v>0</v>
      </c>
      <c r="Q110" s="41">
        <f t="shared" si="13"/>
        <v>1.9581585903728119E-2</v>
      </c>
      <c r="R110" s="41">
        <f t="shared" si="14"/>
        <v>0</v>
      </c>
      <c r="S110" s="41">
        <f t="shared" si="15"/>
        <v>0.42549923195084483</v>
      </c>
    </row>
    <row r="111" spans="3:19" ht="15" x14ac:dyDescent="0.25">
      <c r="C111" s="139"/>
      <c r="D111" s="140"/>
      <c r="E111" s="39" t="s">
        <v>7</v>
      </c>
      <c r="F111" s="42">
        <f>IF($C$3="National Currency",IF('B.Non-Life_DATA'!E106=0,0,'B.Non-Life_DATA'!E106),IF($C$3="Current Exchange rate",IF('B.Non-Life_DATA'!E106=0,0,'B.Non-Life_DATA'!E106/ECO!O34),IF($C$3="Constant Exchange rate",IF('B.Non-Life_DATA'!E106=0,0,'B.Non-Life_DATA'!E106/ECO!O69))))</f>
        <v>697.67899999999997</v>
      </c>
      <c r="G111" s="42">
        <f>IF($C$3="National Currency",IF('B.Non-Life_DATA'!F106=0,0,'B.Non-Life_DATA'!F106),IF($C$3="Current Exchange rate",IF('B.Non-Life_DATA'!F106=0,0,'B.Non-Life_DATA'!F106/ECO!P34),IF($C$3="Constant Exchange rate",IF('B.Non-Life_DATA'!F106=0,0,'B.Non-Life_DATA'!F106/ECO!P69))))</f>
        <v>661.66499999999996</v>
      </c>
      <c r="H111" s="42">
        <f>IF($C$3="National Currency",IF('B.Non-Life_DATA'!G106=0,0,'B.Non-Life_DATA'!G106),IF($C$3="Current Exchange rate",IF('B.Non-Life_DATA'!G106=0,0,'B.Non-Life_DATA'!G106/ECO!Q34),IF($C$3="Constant Exchange rate",IF('B.Non-Life_DATA'!G106=0,0,'B.Non-Life_DATA'!G106/ECO!Q69))))</f>
        <v>762.33699999999999</v>
      </c>
      <c r="I111" s="42">
        <f>IF($C$3="National Currency",IF('B.Non-Life_DATA'!H106=0,0,'B.Non-Life_DATA'!H106),IF($C$3="Current Exchange rate",IF('B.Non-Life_DATA'!H106=0,0,'B.Non-Life_DATA'!H106/ECO!R34),IF($C$3="Constant Exchange rate",IF('B.Non-Life_DATA'!H106=0,0,'B.Non-Life_DATA'!H106/ECO!R69))))</f>
        <v>657.46600000000001</v>
      </c>
      <c r="J111" s="42">
        <f>IF($C$3="National Currency",IF('B.Non-Life_DATA'!I106=0,0,'B.Non-Life_DATA'!I106),IF($C$3="Current Exchange rate",IF('B.Non-Life_DATA'!I106=0,0,'B.Non-Life_DATA'!I106/ECO!S34),IF($C$3="Constant Exchange rate",IF('B.Non-Life_DATA'!I106=0,0,'B.Non-Life_DATA'!I106/ECO!S69))))</f>
        <v>817.85900000000004</v>
      </c>
      <c r="K111" s="42">
        <f>IF($C$3="National Currency",IF('B.Non-Life_DATA'!J106=0,0,'B.Non-Life_DATA'!J106),IF($C$3="Current Exchange rate",IF('B.Non-Life_DATA'!J106=0,0,'B.Non-Life_DATA'!J106/ECO!T34),IF($C$3="Constant Exchange rate",IF('B.Non-Life_DATA'!J106=0,0,'B.Non-Life_DATA'!J106/ECO!T69))))</f>
        <v>898.92600000000004</v>
      </c>
      <c r="L111" s="42">
        <f>IF($C$3="National Currency",IF('B.Non-Life_DATA'!K106=0,0,'B.Non-Life_DATA'!K106),IF($C$3="Current Exchange rate",IF('B.Non-Life_DATA'!K106=0,0,'B.Non-Life_DATA'!K106/ECO!U34),IF($C$3="Constant Exchange rate",IF('B.Non-Life_DATA'!K106=0,0,'B.Non-Life_DATA'!K106/ECO!U69))))</f>
        <v>984.80834506875931</v>
      </c>
      <c r="M111" s="42">
        <f>IF($C$3="National Currency",IF('B.Non-Life_DATA'!L106=0,0,'B.Non-Life_DATA'!L106),IF($C$3="Current Exchange rate",IF('B.Non-Life_DATA'!L106=0,0,'B.Non-Life_DATA'!L106/ECO!V34),IF($C$3="Constant Exchange rate",IF('B.Non-Life_DATA'!L106=0,0,'B.Non-Life_DATA'!L106/ECO!V69))))</f>
        <v>983.74355779420705</v>
      </c>
      <c r="N111" s="42">
        <f>IF($C$3="National Currency",IF('B.Non-Life_DATA'!M106=0,0,'B.Non-Life_DATA'!M106),IF($C$3="Current Exchange rate",IF('B.Non-Life_DATA'!M106=0,0,'B.Non-Life_DATA'!M106/ECO!W34),IF($C$3="Constant Exchange rate",IF('B.Non-Life_DATA'!M106=0,0,'B.Non-Life_DATA'!M106/ECO!W69))))</f>
        <v>1019.7947368287182</v>
      </c>
      <c r="O111" s="42">
        <f>IF($C$3="National Currency",IF('B.Non-Life_DATA'!N106=0,0,'B.Non-Life_DATA'!N106),IF($C$3="Current Exchange rate",IF('B.Non-Life_DATA'!N106=0,0,'B.Non-Life_DATA'!N106/ECO!X34),IF($C$3="Constant Exchange rate",IF('B.Non-Life_DATA'!N106=0,0,'B.Non-Life_DATA'!N106/ECO!X69))))</f>
        <v>1044.5992175704807</v>
      </c>
      <c r="P111" s="108">
        <f>IF($C$3="National Currency",IF('B.Non-Life_DATA'!O106=0,0,'B.Non-Life_DATA'!O106),IF($C$3="Current Exchange rate",IF('B.Non-Life_DATA'!O106=0,0,'B.Non-Life_DATA'!O106/ECO!Y34),IF($C$3="Constant Exchange rate",IF('B.Non-Life_DATA'!O106=0,0,'B.Non-Life_DATA'!O106/ECO!Y69))))</f>
        <v>1044.5954260374956</v>
      </c>
      <c r="Q111" s="41">
        <f t="shared" si="13"/>
        <v>2.3547391831850964E-2</v>
      </c>
      <c r="R111" s="41">
        <f t="shared" si="14"/>
        <v>2.4323013098594304E-2</v>
      </c>
      <c r="S111" s="41">
        <f t="shared" si="15"/>
        <v>0.49724904658228319</v>
      </c>
    </row>
    <row r="112" spans="3:19" ht="15" x14ac:dyDescent="0.25">
      <c r="C112" s="139"/>
      <c r="D112" s="140"/>
      <c r="E112" s="39" t="s">
        <v>6</v>
      </c>
      <c r="F112" s="42">
        <f>IF($C$3="National Currency",IF('B.Non-Life_DATA'!E107=0,0,'B.Non-Life_DATA'!E107),IF($C$3="Current Exchange rate",IF('B.Non-Life_DATA'!E107=0,0,'B.Non-Life_DATA'!E107/ECO!O35),IF($C$3="Constant Exchange rate",IF('B.Non-Life_DATA'!E107=0,0,'B.Non-Life_DATA'!E107/ECO!O70))))</f>
        <v>110.73891445078968</v>
      </c>
      <c r="G112" s="88">
        <f>IF($C$3="National Currency",IF('B.Non-Life_DATA'!F107=0,0,'B.Non-Life_DATA'!F107),IF($C$3="Current Exchange rate",IF('B.Non-Life_DATA'!F107=0,0,'B.Non-Life_DATA'!F107/ECO!P35),IF($C$3="Constant Exchange rate",IF('B.Non-Life_DATA'!F107=0,0,'B.Non-Life_DATA'!F107/ECO!P70))))</f>
        <v>155.60282068350139</v>
      </c>
      <c r="H112" s="88">
        <f>IF($C$3="National Currency",IF('B.Non-Life_DATA'!G107=0,0,'B.Non-Life_DATA'!G107),IF($C$3="Current Exchange rate",IF('B.Non-Life_DATA'!G107=0,0,'B.Non-Life_DATA'!G107/ECO!Q35),IF($C$3="Constant Exchange rate",IF('B.Non-Life_DATA'!G107=0,0,'B.Non-Life_DATA'!G107/ECO!Q70))))</f>
        <v>200.4667269162131</v>
      </c>
      <c r="I112" s="88">
        <f>IF($C$3="National Currency",IF('B.Non-Life_DATA'!H107=0,0,'B.Non-Life_DATA'!H107),IF($C$3="Current Exchange rate",IF('B.Non-Life_DATA'!H107=0,0,'B.Non-Life_DATA'!H107/ECO!R35),IF($C$3="Constant Exchange rate",IF('B.Non-Life_DATA'!H107=0,0,'B.Non-Life_DATA'!H107/ECO!R70))))</f>
        <v>245.33063314892479</v>
      </c>
      <c r="J112" s="88">
        <f>IF($C$3="National Currency",IF('B.Non-Life_DATA'!I107=0,0,'B.Non-Life_DATA'!I107),IF($C$3="Current Exchange rate",IF('B.Non-Life_DATA'!I107=0,0,'B.Non-Life_DATA'!I107/ECO!S35),IF($C$3="Constant Exchange rate",IF('B.Non-Life_DATA'!I107=0,0,'B.Non-Life_DATA'!I107/ECO!S70))))</f>
        <v>290.1945393816365</v>
      </c>
      <c r="K112" s="42">
        <f>IF($C$3="National Currency",IF('B.Non-Life_DATA'!J107=0,0,'B.Non-Life_DATA'!J107),IF($C$3="Current Exchange rate",IF('B.Non-Life_DATA'!J107=0,0,'B.Non-Life_DATA'!J107/ECO!T35),IF($C$3="Constant Exchange rate",IF('B.Non-Life_DATA'!J107=0,0,'B.Non-Life_DATA'!J107/ECO!T70))))</f>
        <v>335.05844561434816</v>
      </c>
      <c r="L112" s="42">
        <f>IF($C$3="National Currency",IF('B.Non-Life_DATA'!K107=0,0,'B.Non-Life_DATA'!K107),IF($C$3="Current Exchange rate",IF('B.Non-Life_DATA'!K107=0,0,'B.Non-Life_DATA'!K107/ECO!U35),IF($C$3="Constant Exchange rate",IF('B.Non-Life_DATA'!K107=0,0,'B.Non-Life_DATA'!K107/ECO!U70))))</f>
        <v>0</v>
      </c>
      <c r="M112" s="42">
        <f>IF($C$3="National Currency",IF('B.Non-Life_DATA'!L107=0,0,'B.Non-Life_DATA'!L107),IF($C$3="Current Exchange rate",IF('B.Non-Life_DATA'!L107=0,0,'B.Non-Life_DATA'!L107/ECO!V35),IF($C$3="Constant Exchange rate",IF('B.Non-Life_DATA'!L107=0,0,'B.Non-Life_DATA'!L107/ECO!V70))))</f>
        <v>0</v>
      </c>
      <c r="N112" s="42">
        <f>IF($C$3="National Currency",IF('B.Non-Life_DATA'!M107=0,0,'B.Non-Life_DATA'!M107),IF($C$3="Current Exchange rate",IF('B.Non-Life_DATA'!M107=0,0,'B.Non-Life_DATA'!M107/ECO!W35),IF($C$3="Constant Exchange rate",IF('B.Non-Life_DATA'!M107=0,0,'B.Non-Life_DATA'!M107/ECO!W70))))</f>
        <v>0</v>
      </c>
      <c r="O112" s="42">
        <f>IF($C$3="National Currency",IF('B.Non-Life_DATA'!N107=0,0,'B.Non-Life_DATA'!N107),IF($C$3="Current Exchange rate",IF('B.Non-Life_DATA'!N107=0,0,'B.Non-Life_DATA'!N107/ECO!X35),IF($C$3="Constant Exchange rate",IF('B.Non-Life_DATA'!N107=0,0,'B.Non-Life_DATA'!N107/ECO!X70))))</f>
        <v>0</v>
      </c>
      <c r="P112" s="108">
        <f>IF($C$3="National Currency",IF('B.Non-Life_DATA'!O107=0,0,'B.Non-Life_DATA'!O107),IF($C$3="Current Exchange rate",IF('B.Non-Life_DATA'!O107=0,0,'B.Non-Life_DATA'!O107/ECO!Y35),IF($C$3="Constant Exchange rate",IF('B.Non-Life_DATA'!O107=0,0,'B.Non-Life_DATA'!O107/ECO!Y70))))</f>
        <v>0</v>
      </c>
      <c r="Q112" s="41">
        <f t="shared" si="13"/>
        <v>0</v>
      </c>
      <c r="R112" s="41" t="str">
        <f t="shared" si="14"/>
        <v>-</v>
      </c>
      <c r="S112" s="41" t="str">
        <f t="shared" si="15"/>
        <v>-</v>
      </c>
    </row>
    <row r="113" spans="3:19" ht="15" x14ac:dyDescent="0.25">
      <c r="C113" s="139"/>
      <c r="D113" s="140"/>
      <c r="E113" s="39" t="s">
        <v>5</v>
      </c>
      <c r="F113" s="42">
        <f>IF($C$3="National Currency",IF('B.Non-Life_DATA'!E108=0,0,'B.Non-Life_DATA'!E108),IF($C$3="Current Exchange rate",IF('B.Non-Life_DATA'!E108=0,0,'B.Non-Life_DATA'!E108/ECO!O36),IF($C$3="Constant Exchange rate",IF('B.Non-Life_DATA'!E108=0,0,'B.Non-Life_DATA'!E108/ECO!O71))))</f>
        <v>1373.3631427658893</v>
      </c>
      <c r="G113" s="42">
        <f>IF($C$3="National Currency",IF('B.Non-Life_DATA'!F108=0,0,'B.Non-Life_DATA'!F108),IF($C$3="Current Exchange rate",IF('B.Non-Life_DATA'!F108=0,0,'B.Non-Life_DATA'!F108/ECO!P36),IF($C$3="Constant Exchange rate",IF('B.Non-Life_DATA'!F108=0,0,'B.Non-Life_DATA'!F108/ECO!P71))))</f>
        <v>1148.1954647077609</v>
      </c>
      <c r="H113" s="42">
        <f>IF($C$3="National Currency",IF('B.Non-Life_DATA'!G108=0,0,'B.Non-Life_DATA'!G108),IF($C$3="Current Exchange rate",IF('B.Non-Life_DATA'!G108=0,0,'B.Non-Life_DATA'!G108/ECO!Q36),IF($C$3="Constant Exchange rate",IF('B.Non-Life_DATA'!G108=0,0,'B.Non-Life_DATA'!G108/ECO!Q71))))</f>
        <v>1171.8300862344297</v>
      </c>
      <c r="I113" s="42">
        <f>IF($C$3="National Currency",IF('B.Non-Life_DATA'!H108=0,0,'B.Non-Life_DATA'!H108),IF($C$3="Current Exchange rate",IF('B.Non-Life_DATA'!H108=0,0,'B.Non-Life_DATA'!H108/ECO!R36),IF($C$3="Constant Exchange rate",IF('B.Non-Life_DATA'!H108=0,0,'B.Non-Life_DATA'!H108/ECO!R71))))</f>
        <v>1182.1569253699563</v>
      </c>
      <c r="J113" s="42">
        <f>IF($C$3="National Currency",IF('B.Non-Life_DATA'!I108=0,0,'B.Non-Life_DATA'!I108),IF($C$3="Current Exchange rate",IF('B.Non-Life_DATA'!I108=0,0,'B.Non-Life_DATA'!I108/ECO!S36),IF($C$3="Constant Exchange rate",IF('B.Non-Life_DATA'!I108=0,0,'B.Non-Life_DATA'!I108/ECO!S71))))</f>
        <v>1301.2881933354624</v>
      </c>
      <c r="K113" s="42">
        <f>IF($C$3="National Currency",IF('B.Non-Life_DATA'!J108=0,0,'B.Non-Life_DATA'!J108),IF($C$3="Current Exchange rate",IF('B.Non-Life_DATA'!J108=0,0,'B.Non-Life_DATA'!J108/ECO!T36),IF($C$3="Constant Exchange rate",IF('B.Non-Life_DATA'!J108=0,0,'B.Non-Life_DATA'!J108/ECO!T71))))</f>
        <v>1323.964654529969</v>
      </c>
      <c r="L113" s="42">
        <f>IF($C$3="National Currency",IF('B.Non-Life_DATA'!K108=0,0,'B.Non-Life_DATA'!K108),IF($C$3="Current Exchange rate",IF('B.Non-Life_DATA'!K108=0,0,'B.Non-Life_DATA'!K108/ECO!U36),IF($C$3="Constant Exchange rate",IF('B.Non-Life_DATA'!K108=0,0,'B.Non-Life_DATA'!K108/ECO!U71))))</f>
        <v>1266.5814968593634</v>
      </c>
      <c r="M113" s="42">
        <f>IF($C$3="National Currency",IF('B.Non-Life_DATA'!L108=0,0,'B.Non-Life_DATA'!L108),IF($C$3="Current Exchange rate",IF('B.Non-Life_DATA'!L108=0,0,'B.Non-Life_DATA'!L108/ECO!V36),IF($C$3="Constant Exchange rate",IF('B.Non-Life_DATA'!L108=0,0,'B.Non-Life_DATA'!L108/ECO!V71))))</f>
        <v>1180.7729160012775</v>
      </c>
      <c r="N113" s="42">
        <f>IF($C$3="National Currency",IF('B.Non-Life_DATA'!M108=0,0,'B.Non-Life_DATA'!M108),IF($C$3="Current Exchange rate",IF('B.Non-Life_DATA'!M108=0,0,'B.Non-Life_DATA'!M108/ECO!W36),IF($C$3="Constant Exchange rate",IF('B.Non-Life_DATA'!M108=0,0,'B.Non-Life_DATA'!M108/ECO!W71))))</f>
        <v>1311.1891834344724</v>
      </c>
      <c r="O113" s="42">
        <f>IF($C$3="National Currency",IF('B.Non-Life_DATA'!N108=0,0,'B.Non-Life_DATA'!N108),IF($C$3="Current Exchange rate",IF('B.Non-Life_DATA'!N108=0,0,'B.Non-Life_DATA'!N108/ECO!X36),IF($C$3="Constant Exchange rate",IF('B.Non-Life_DATA'!N108=0,0,'B.Non-Life_DATA'!N108/ECO!X71))))</f>
        <v>1252.528478654317</v>
      </c>
      <c r="P113" s="108">
        <f>IF($C$3="National Currency",IF('B.Non-Life_DATA'!O108=0,0,'B.Non-Life_DATA'!O108),IF($C$3="Current Exchange rate",IF('B.Non-Life_DATA'!O108=0,0,'B.Non-Life_DATA'!O108/ECO!Y36),IF($C$3="Constant Exchange rate",IF('B.Non-Life_DATA'!O108=0,0,'B.Non-Life_DATA'!O108/ECO!Y71))))</f>
        <v>0</v>
      </c>
      <c r="Q113" s="41">
        <f t="shared" si="13"/>
        <v>2.8234540454684372E-2</v>
      </c>
      <c r="R113" s="41">
        <f t="shared" si="14"/>
        <v>-4.4738551477752408E-2</v>
      </c>
      <c r="S113" s="41">
        <f t="shared" si="15"/>
        <v>-8.798449612403092E-2</v>
      </c>
    </row>
    <row r="114" spans="3:19" ht="15" x14ac:dyDescent="0.25">
      <c r="C114" s="139"/>
      <c r="D114" s="140"/>
      <c r="E114" s="39" t="s">
        <v>4</v>
      </c>
      <c r="F114" s="42">
        <f>IF($C$3="National Currency",IF('B.Non-Life_DATA'!E109=0,0,'B.Non-Life_DATA'!E109),IF($C$3="Current Exchange rate",IF('B.Non-Life_DATA'!E109=0,0,'B.Non-Life_DATA'!E109/ECO!O37),IF($C$3="Constant Exchange rate",IF('B.Non-Life_DATA'!E109=0,0,'B.Non-Life_DATA'!E109/ECO!O72))))</f>
        <v>130.72942747454516</v>
      </c>
      <c r="G114" s="42">
        <f>IF($C$3="National Currency",IF('B.Non-Life_DATA'!F109=0,0,'B.Non-Life_DATA'!F109),IF($C$3="Current Exchange rate",IF('B.Non-Life_DATA'!F109=0,0,'B.Non-Life_DATA'!F109/ECO!P37),IF($C$3="Constant Exchange rate",IF('B.Non-Life_DATA'!F109=0,0,'B.Non-Life_DATA'!F109/ECO!P72))))</f>
        <v>138.75396427975298</v>
      </c>
      <c r="H114" s="42">
        <f>IF($C$3="National Currency",IF('B.Non-Life_DATA'!G109=0,0,'B.Non-Life_DATA'!G109),IF($C$3="Current Exchange rate",IF('B.Non-Life_DATA'!G109=0,0,'B.Non-Life_DATA'!G109/ECO!Q37),IF($C$3="Constant Exchange rate",IF('B.Non-Life_DATA'!G109=0,0,'B.Non-Life_DATA'!G109/ECO!Q72))))</f>
        <v>150.55082623935905</v>
      </c>
      <c r="I114" s="42">
        <f>IF($C$3="National Currency",IF('B.Non-Life_DATA'!H109=0,0,'B.Non-Life_DATA'!H109),IF($C$3="Current Exchange rate",IF('B.Non-Life_DATA'!H109=0,0,'B.Non-Life_DATA'!H109/ECO!R37),IF($C$3="Constant Exchange rate",IF('B.Non-Life_DATA'!H109=0,0,'B.Non-Life_DATA'!H109/ECO!R72))))</f>
        <v>170</v>
      </c>
      <c r="J114" s="42">
        <f>IF($C$3="National Currency",IF('B.Non-Life_DATA'!I109=0,0,'B.Non-Life_DATA'!I109),IF($C$3="Current Exchange rate",IF('B.Non-Life_DATA'!I109=0,0,'B.Non-Life_DATA'!I109/ECO!S37),IF($C$3="Constant Exchange rate",IF('B.Non-Life_DATA'!I109=0,0,'B.Non-Life_DATA'!I109/ECO!S72))))</f>
        <v>177</v>
      </c>
      <c r="K114" s="42">
        <f>IF($C$3="National Currency",IF('B.Non-Life_DATA'!J109=0,0,'B.Non-Life_DATA'!J109),IF($C$3="Current Exchange rate",IF('B.Non-Life_DATA'!J109=0,0,'B.Non-Life_DATA'!J109/ECO!T37),IF($C$3="Constant Exchange rate",IF('B.Non-Life_DATA'!J109=0,0,'B.Non-Life_DATA'!J109/ECO!T72))))</f>
        <v>199</v>
      </c>
      <c r="L114" s="42">
        <f>IF($C$3="National Currency",IF('B.Non-Life_DATA'!K109=0,0,'B.Non-Life_DATA'!K109),IF($C$3="Current Exchange rate",IF('B.Non-Life_DATA'!K109=0,0,'B.Non-Life_DATA'!K109/ECO!U37),IF($C$3="Constant Exchange rate",IF('B.Non-Life_DATA'!K109=0,0,'B.Non-Life_DATA'!K109/ECO!U72))))</f>
        <v>199</v>
      </c>
      <c r="M114" s="42">
        <f>IF($C$3="National Currency",IF('B.Non-Life_DATA'!L109=0,0,'B.Non-Life_DATA'!L109),IF($C$3="Current Exchange rate",IF('B.Non-Life_DATA'!L109=0,0,'B.Non-Life_DATA'!L109/ECO!V37),IF($C$3="Constant Exchange rate",IF('B.Non-Life_DATA'!L109=0,0,'B.Non-Life_DATA'!L109/ECO!V72))))</f>
        <v>199</v>
      </c>
      <c r="N114" s="42">
        <f>IF($C$3="National Currency",IF('B.Non-Life_DATA'!M109=0,0,'B.Non-Life_DATA'!M109),IF($C$3="Current Exchange rate",IF('B.Non-Life_DATA'!M109=0,0,'B.Non-Life_DATA'!M109/ECO!W37),IF($C$3="Constant Exchange rate",IF('B.Non-Life_DATA'!M109=0,0,'B.Non-Life_DATA'!M109/ECO!W72))))</f>
        <v>218</v>
      </c>
      <c r="O114" s="42">
        <f>IF($C$3="National Currency",IF('B.Non-Life_DATA'!N109=0,0,'B.Non-Life_DATA'!N109),IF($C$3="Current Exchange rate",IF('B.Non-Life_DATA'!N109=0,0,'B.Non-Life_DATA'!N109/ECO!X37),IF($C$3="Constant Exchange rate",IF('B.Non-Life_DATA'!N109=0,0,'B.Non-Life_DATA'!N109/ECO!X72))))</f>
        <v>-206</v>
      </c>
      <c r="P114" s="108">
        <f>IF($C$3="National Currency",IF('B.Non-Life_DATA'!O109=0,0,'B.Non-Life_DATA'!O109),IF($C$3="Current Exchange rate",IF('B.Non-Life_DATA'!O109=0,0,'B.Non-Life_DATA'!O109/ECO!Y37),IF($C$3="Constant Exchange rate",IF('B.Non-Life_DATA'!O109=0,0,'B.Non-Life_DATA'!O109/ECO!Y72))))</f>
        <v>0</v>
      </c>
      <c r="Q114" s="41">
        <f t="shared" si="13"/>
        <v>-4.6436591524959764E-3</v>
      </c>
      <c r="R114" s="41">
        <f t="shared" si="14"/>
        <v>-1.9449541284403669</v>
      </c>
      <c r="S114" s="41">
        <f t="shared" si="15"/>
        <v>-2.5757737487231869</v>
      </c>
    </row>
    <row r="115" spans="3:19" ht="15" x14ac:dyDescent="0.25">
      <c r="C115" s="139"/>
      <c r="D115" s="140"/>
      <c r="E115" s="39" t="s">
        <v>3</v>
      </c>
      <c r="F115" s="42">
        <f>IF($C$3="National Currency",IF('B.Non-Life_DATA'!E110=0,0,'B.Non-Life_DATA'!E110),IF($C$3="Current Exchange rate",IF('B.Non-Life_DATA'!E110=0,0,'B.Non-Life_DATA'!E110/ECO!O38),IF($C$3="Constant Exchange rate",IF('B.Non-Life_DATA'!E110=0,0,'B.Non-Life_DATA'!E110/ECO!O73))))</f>
        <v>310.03120228374161</v>
      </c>
      <c r="G115" s="42">
        <f>IF($C$3="National Currency",IF('B.Non-Life_DATA'!F110=0,0,'B.Non-Life_DATA'!F110),IF($C$3="Current Exchange rate",IF('B.Non-Life_DATA'!F110=0,0,'B.Non-Life_DATA'!F110/ECO!P38),IF($C$3="Constant Exchange rate",IF('B.Non-Life_DATA'!F110=0,0,'B.Non-Life_DATA'!F110/ECO!P73))))</f>
        <v>296.68724689636855</v>
      </c>
      <c r="H115" s="42">
        <f>IF($C$3="National Currency",IF('B.Non-Life_DATA'!G110=0,0,'B.Non-Life_DATA'!G110),IF($C$3="Current Exchange rate",IF('B.Non-Life_DATA'!G110=0,0,'B.Non-Life_DATA'!G110/ECO!Q38),IF($C$3="Constant Exchange rate",IF('B.Non-Life_DATA'!G110=0,0,'B.Non-Life_DATA'!G110/ECO!Q73))))</f>
        <v>0</v>
      </c>
      <c r="I115" s="42">
        <f>IF($C$3="National Currency",IF('B.Non-Life_DATA'!H110=0,0,'B.Non-Life_DATA'!H110),IF($C$3="Current Exchange rate",IF('B.Non-Life_DATA'!H110=0,0,'B.Non-Life_DATA'!H110/ECO!R38),IF($C$3="Constant Exchange rate",IF('B.Non-Life_DATA'!H110=0,0,'B.Non-Life_DATA'!H110/ECO!R73))))</f>
        <v>0</v>
      </c>
      <c r="J115" s="42">
        <f>IF($C$3="National Currency",IF('B.Non-Life_DATA'!I110=0,0,'B.Non-Life_DATA'!I110),IF($C$3="Current Exchange rate",IF('B.Non-Life_DATA'!I110=0,0,'B.Non-Life_DATA'!I110/ECO!S38),IF($C$3="Constant Exchange rate",IF('B.Non-Life_DATA'!I110=0,0,'B.Non-Life_DATA'!I110/ECO!S73))))</f>
        <v>0</v>
      </c>
      <c r="K115" s="42">
        <f>IF($C$3="National Currency",IF('B.Non-Life_DATA'!J110=0,0,'B.Non-Life_DATA'!J110),IF($C$3="Current Exchange rate",IF('B.Non-Life_DATA'!J110=0,0,'B.Non-Life_DATA'!J110/ECO!T38),IF($C$3="Constant Exchange rate",IF('B.Non-Life_DATA'!J110=0,0,'B.Non-Life_DATA'!J110/ECO!T73))))</f>
        <v>0</v>
      </c>
      <c r="L115" s="42">
        <f>IF($C$3="National Currency",IF('B.Non-Life_DATA'!K110=0,0,'B.Non-Life_DATA'!K110),IF($C$3="Current Exchange rate",IF('B.Non-Life_DATA'!K110=0,0,'B.Non-Life_DATA'!K110/ECO!U38),IF($C$3="Constant Exchange rate",IF('B.Non-Life_DATA'!K110=0,0,'B.Non-Life_DATA'!K110/ECO!U73))))</f>
        <v>0</v>
      </c>
      <c r="M115" s="42">
        <f>IF($C$3="National Currency",IF('B.Non-Life_DATA'!L110=0,0,'B.Non-Life_DATA'!L110),IF($C$3="Current Exchange rate",IF('B.Non-Life_DATA'!L110=0,0,'B.Non-Life_DATA'!L110/ECO!V38),IF($C$3="Constant Exchange rate",IF('B.Non-Life_DATA'!L110=0,0,'B.Non-Life_DATA'!L110/ECO!V73))))</f>
        <v>0</v>
      </c>
      <c r="N115" s="42">
        <f>IF($C$3="National Currency",IF('B.Non-Life_DATA'!M110=0,0,'B.Non-Life_DATA'!M110),IF($C$3="Current Exchange rate",IF('B.Non-Life_DATA'!M110=0,0,'B.Non-Life_DATA'!M110/ECO!W38),IF($C$3="Constant Exchange rate",IF('B.Non-Life_DATA'!M110=0,0,'B.Non-Life_DATA'!M110/ECO!W73))))</f>
        <v>0</v>
      </c>
      <c r="O115" s="42">
        <f>IF($C$3="National Currency",IF('B.Non-Life_DATA'!N110=0,0,'B.Non-Life_DATA'!N110),IF($C$3="Current Exchange rate",IF('B.Non-Life_DATA'!N110=0,0,'B.Non-Life_DATA'!N110/ECO!X38),IF($C$3="Constant Exchange rate",IF('B.Non-Life_DATA'!N110=0,0,'B.Non-Life_DATA'!N110/ECO!X73))))</f>
        <v>0</v>
      </c>
      <c r="P115" s="108">
        <f>IF($C$3="National Currency",IF('B.Non-Life_DATA'!O110=0,0,'B.Non-Life_DATA'!O110),IF($C$3="Current Exchange rate",IF('B.Non-Life_DATA'!O110=0,0,'B.Non-Life_DATA'!O110/ECO!Y38),IF($C$3="Constant Exchange rate",IF('B.Non-Life_DATA'!O110=0,0,'B.Non-Life_DATA'!O110/ECO!Y73))))</f>
        <v>0</v>
      </c>
      <c r="Q115" s="41">
        <f t="shared" si="13"/>
        <v>0</v>
      </c>
      <c r="R115" s="41" t="str">
        <f t="shared" si="14"/>
        <v>-</v>
      </c>
      <c r="S115" s="41" t="str">
        <f t="shared" si="15"/>
        <v>-</v>
      </c>
    </row>
    <row r="116" spans="3:19" ht="15" x14ac:dyDescent="0.25">
      <c r="C116" s="139"/>
      <c r="D116" s="140"/>
      <c r="E116" s="39" t="s">
        <v>2</v>
      </c>
      <c r="F116" s="42">
        <f>IF($C$3="National Currency",IF('B.Non-Life_DATA'!E111=0,0,'B.Non-Life_DATA'!E111),IF($C$3="Current Exchange rate",IF('B.Non-Life_DATA'!E111=0,0,'B.Non-Life_DATA'!E111/ECO!O39),IF($C$3="Constant Exchange rate",IF('B.Non-Life_DATA'!E111=0,0,'B.Non-Life_DATA'!E111/ECO!O74))))</f>
        <v>722.10663841807911</v>
      </c>
      <c r="G116" s="42">
        <f>IF($C$3="National Currency",IF('B.Non-Life_DATA'!F111=0,0,'B.Non-Life_DATA'!F111),IF($C$3="Current Exchange rate",IF('B.Non-Life_DATA'!F111=0,0,'B.Non-Life_DATA'!F111/ECO!P39),IF($C$3="Constant Exchange rate",IF('B.Non-Life_DATA'!F111=0,0,'B.Non-Life_DATA'!F111/ECO!P74))))</f>
        <v>777.89548022598876</v>
      </c>
      <c r="H116" s="42">
        <f>IF($C$3="National Currency",IF('B.Non-Life_DATA'!G111=0,0,'B.Non-Life_DATA'!G111),IF($C$3="Current Exchange rate",IF('B.Non-Life_DATA'!G111=0,0,'B.Non-Life_DATA'!G111/ECO!Q39),IF($C$3="Constant Exchange rate",IF('B.Non-Life_DATA'!G111=0,0,'B.Non-Life_DATA'!G111/ECO!Q74))))</f>
        <v>973.51694915254245</v>
      </c>
      <c r="I116" s="42">
        <f>IF($C$3="National Currency",IF('B.Non-Life_DATA'!H111=0,0,'B.Non-Life_DATA'!H111),IF($C$3="Current Exchange rate",IF('B.Non-Life_DATA'!H111=0,0,'B.Non-Life_DATA'!H111/ECO!R39),IF($C$3="Constant Exchange rate",IF('B.Non-Life_DATA'!H111=0,0,'B.Non-Life_DATA'!H111/ECO!R74))))</f>
        <v>1031.7796610169491</v>
      </c>
      <c r="J116" s="42">
        <f>IF($C$3="National Currency",IF('B.Non-Life_DATA'!I111=0,0,'B.Non-Life_DATA'!I111),IF($C$3="Current Exchange rate",IF('B.Non-Life_DATA'!I111=0,0,'B.Non-Life_DATA'!I111/ECO!S39),IF($C$3="Constant Exchange rate",IF('B.Non-Life_DATA'!I111=0,0,'B.Non-Life_DATA'!I111/ECO!S74))))</f>
        <v>1010.9463276836159</v>
      </c>
      <c r="K116" s="42">
        <f>IF($C$3="National Currency",IF('B.Non-Life_DATA'!J111=0,0,'B.Non-Life_DATA'!J111),IF($C$3="Current Exchange rate",IF('B.Non-Life_DATA'!J111=0,0,'B.Non-Life_DATA'!J111/ECO!T39),IF($C$3="Constant Exchange rate",IF('B.Non-Life_DATA'!J111=0,0,'B.Non-Life_DATA'!J111/ECO!T74))))</f>
        <v>1081.2146892655369</v>
      </c>
      <c r="L116" s="42">
        <f>IF($C$3="National Currency",IF('B.Non-Life_DATA'!K111=0,0,'B.Non-Life_DATA'!K111),IF($C$3="Current Exchange rate",IF('B.Non-Life_DATA'!K111=0,0,'B.Non-Life_DATA'!K111/ECO!U39),IF($C$3="Constant Exchange rate",IF('B.Non-Life_DATA'!K111=0,0,'B.Non-Life_DATA'!K111/ECO!U74))))</f>
        <v>1133.8276836158193</v>
      </c>
      <c r="M116" s="42">
        <f>IF($C$3="National Currency",IF('B.Non-Life_DATA'!L111=0,0,'B.Non-Life_DATA'!L111),IF($C$3="Current Exchange rate",IF('B.Non-Life_DATA'!L111=0,0,'B.Non-Life_DATA'!L111/ECO!V39),IF($C$3="Constant Exchange rate",IF('B.Non-Life_DATA'!L111=0,0,'B.Non-Life_DATA'!L111/ECO!V74))))</f>
        <v>1303.6723163841809</v>
      </c>
      <c r="N116" s="42">
        <f>IF($C$3="National Currency",IF('B.Non-Life_DATA'!M111=0,0,'B.Non-Life_DATA'!M111),IF($C$3="Current Exchange rate",IF('B.Non-Life_DATA'!M111=0,0,'B.Non-Life_DATA'!M111/ECO!W39),IF($C$3="Constant Exchange rate",IF('B.Non-Life_DATA'!M111=0,0,'B.Non-Life_DATA'!M111/ECO!W74))))</f>
        <v>1527.542372881356</v>
      </c>
      <c r="O116" s="42">
        <f>IF($C$3="National Currency",IF('B.Non-Life_DATA'!N111=0,0,'B.Non-Life_DATA'!N111),IF($C$3="Current Exchange rate",IF('B.Non-Life_DATA'!N111=0,0,'B.Non-Life_DATA'!N111/ECO!X39),IF($C$3="Constant Exchange rate",IF('B.Non-Life_DATA'!N111=0,0,'B.Non-Life_DATA'!N111/ECO!X74))))</f>
        <v>1882.0621468926554</v>
      </c>
      <c r="P116" s="108">
        <f>IF($C$3="National Currency",IF('B.Non-Life_DATA'!O111=0,0,'B.Non-Life_DATA'!O111),IF($C$3="Current Exchange rate",IF('B.Non-Life_DATA'!O111=0,0,'B.Non-Life_DATA'!O111/ECO!Y39),IF($C$3="Constant Exchange rate",IF('B.Non-Life_DATA'!O111=0,0,'B.Non-Life_DATA'!O111/ECO!Y74))))</f>
        <v>0</v>
      </c>
      <c r="Q116" s="41">
        <f t="shared" si="13"/>
        <v>4.2425510262059742E-2</v>
      </c>
      <c r="R116" s="41">
        <f t="shared" si="14"/>
        <v>0.23208506703652332</v>
      </c>
      <c r="S116" s="41">
        <f t="shared" si="15"/>
        <v>1.6063493212244855</v>
      </c>
    </row>
    <row r="117" spans="3:19" ht="15" x14ac:dyDescent="0.25">
      <c r="C117" s="139"/>
      <c r="D117" s="140"/>
      <c r="E117" s="39" t="s">
        <v>57</v>
      </c>
      <c r="F117" s="43">
        <f>IF($C$3="National Currency",IF('B.Non-Life_DATA'!E112=0,0,'B.Non-Life_DATA'!E112),IF($C$3="Current Exchange rate",IF('B.Non-Life_DATA'!E112=0,0,'B.Non-Life_DATA'!E112/ECO!O40),IF($C$3="Constant Exchange rate",IF('B.Non-Life_DATA'!E112=0,0,'B.Non-Life_DATA'!E112/ECO!O75))))</f>
        <v>24856.269097445111</v>
      </c>
      <c r="G117" s="43">
        <f>IF($C$3="National Currency",IF('B.Non-Life_DATA'!F112=0,0,'B.Non-Life_DATA'!F112),IF($C$3="Current Exchange rate",IF('B.Non-Life_DATA'!F112=0,0,'B.Non-Life_DATA'!F112/ECO!P40),IF($C$3="Constant Exchange rate",IF('B.Non-Life_DATA'!F112=0,0,'B.Non-Life_DATA'!F112/ECO!P75))))</f>
        <v>23764.71562459879</v>
      </c>
      <c r="H117" s="43">
        <f>IF($C$3="National Currency",IF('B.Non-Life_DATA'!G112=0,0,'B.Non-Life_DATA'!G112),IF($C$3="Current Exchange rate",IF('B.Non-Life_DATA'!G112=0,0,'B.Non-Life_DATA'!G112/ECO!Q40),IF($C$3="Constant Exchange rate",IF('B.Non-Life_DATA'!G112=0,0,'B.Non-Life_DATA'!G112/ECO!Q75))))</f>
        <v>33594.371549621261</v>
      </c>
      <c r="I117" s="43">
        <f>IF($C$3="National Currency",IF('B.Non-Life_DATA'!H112=0,0,'B.Non-Life_DATA'!H112),IF($C$3="Current Exchange rate",IF('B.Non-Life_DATA'!H112=0,0,'B.Non-Life_DATA'!H112/ECO!R40),IF($C$3="Constant Exchange rate",IF('B.Non-Life_DATA'!H112=0,0,'B.Non-Life_DATA'!H112/ECO!R75))))</f>
        <v>0</v>
      </c>
      <c r="J117" s="43">
        <f>IF($C$3="National Currency",IF('B.Non-Life_DATA'!I112=0,0,'B.Non-Life_DATA'!I112),IF($C$3="Current Exchange rate",IF('B.Non-Life_DATA'!I112=0,0,'B.Non-Life_DATA'!I112/ECO!S40),IF($C$3="Constant Exchange rate",IF('B.Non-Life_DATA'!I112=0,0,'B.Non-Life_DATA'!I112/ECO!S75))))</f>
        <v>0</v>
      </c>
      <c r="K117" s="43">
        <f>IF($C$3="National Currency",IF('B.Non-Life_DATA'!J112=0,0,'B.Non-Life_DATA'!J112),IF($C$3="Current Exchange rate",IF('B.Non-Life_DATA'!J112=0,0,'B.Non-Life_DATA'!J112/ECO!T40),IF($C$3="Constant Exchange rate",IF('B.Non-Life_DATA'!J112=0,0,'B.Non-Life_DATA'!J112/ECO!T75))))</f>
        <v>0</v>
      </c>
      <c r="L117" s="43">
        <f>IF($C$3="National Currency",IF('B.Non-Life_DATA'!K112=0,0,'B.Non-Life_DATA'!K112),IF($C$3="Current Exchange rate",IF('B.Non-Life_DATA'!K112=0,0,'B.Non-Life_DATA'!K112/ECO!U40),IF($C$3="Constant Exchange rate",IF('B.Non-Life_DATA'!K112=0,0,'B.Non-Life_DATA'!K112/ECO!U75))))</f>
        <v>0</v>
      </c>
      <c r="M117" s="43">
        <f>IF($C$3="National Currency",IF('B.Non-Life_DATA'!L112=0,0,'B.Non-Life_DATA'!L112),IF($C$3="Current Exchange rate",IF('B.Non-Life_DATA'!L112=0,0,'B.Non-Life_DATA'!L112/ECO!V40),IF($C$3="Constant Exchange rate",IF('B.Non-Life_DATA'!L112=0,0,'B.Non-Life_DATA'!L112/ECO!V75))))</f>
        <v>0</v>
      </c>
      <c r="N117" s="43">
        <f>IF($C$3="National Currency",IF('B.Non-Life_DATA'!M112=0,0,'B.Non-Life_DATA'!M112),IF($C$3="Current Exchange rate",IF('B.Non-Life_DATA'!M112=0,0,'B.Non-Life_DATA'!M112/ECO!W40),IF($C$3="Constant Exchange rate",IF('B.Non-Life_DATA'!M112=0,0,'B.Non-Life_DATA'!M112/ECO!W75))))</f>
        <v>0</v>
      </c>
      <c r="O117" s="43">
        <f>IF($C$3="National Currency",IF('B.Non-Life_DATA'!N112=0,0,'B.Non-Life_DATA'!N112),IF($C$3="Current Exchange rate",IF('B.Non-Life_DATA'!N112=0,0,'B.Non-Life_DATA'!N112/ECO!X40),IF($C$3="Constant Exchange rate",IF('B.Non-Life_DATA'!N112=0,0,'B.Non-Life_DATA'!N112/ECO!X75))))</f>
        <v>0</v>
      </c>
      <c r="P117" s="109">
        <f>IF($C$3="National Currency",IF('B.Non-Life_DATA'!O112=0,0,'B.Non-Life_DATA'!O112),IF($C$3="Current Exchange rate",IF('B.Non-Life_DATA'!O112=0,0,'B.Non-Life_DATA'!O112/ECO!Y40),IF($C$3="Constant Exchange rate",IF('B.Non-Life_DATA'!O112=0,0,'B.Non-Life_DATA'!O112/ECO!Y75))))</f>
        <v>0</v>
      </c>
      <c r="Q117" s="41">
        <f t="shared" si="13"/>
        <v>0</v>
      </c>
      <c r="R117" s="41" t="str">
        <f t="shared" si="14"/>
        <v>-</v>
      </c>
      <c r="S117" s="41" t="str">
        <f t="shared" si="15"/>
        <v>-</v>
      </c>
    </row>
    <row r="118" spans="3:19" ht="15.75" thickBot="1" x14ac:dyDescent="0.3">
      <c r="C118" s="150"/>
      <c r="D118" s="151"/>
      <c r="E118" s="44" t="s">
        <v>97</v>
      </c>
      <c r="F118" s="52">
        <f t="shared" ref="F118:O118" si="16">SUM(F86:F117)</f>
        <v>63643.784334560172</v>
      </c>
      <c r="G118" s="52">
        <f t="shared" si="16"/>
        <v>63767.388406237893</v>
      </c>
      <c r="H118" s="52">
        <f t="shared" si="16"/>
        <v>75044.757825800509</v>
      </c>
      <c r="I118" s="52">
        <f t="shared" si="16"/>
        <v>42032.747164532309</v>
      </c>
      <c r="J118" s="52">
        <f t="shared" si="16"/>
        <v>42620.699482778386</v>
      </c>
      <c r="K118" s="52">
        <f t="shared" si="16"/>
        <v>40629.218535948741</v>
      </c>
      <c r="L118" s="52">
        <f t="shared" si="16"/>
        <v>41737.513142948039</v>
      </c>
      <c r="M118" s="52">
        <f t="shared" si="16"/>
        <v>43138.523241836527</v>
      </c>
      <c r="N118" s="52">
        <f t="shared" si="16"/>
        <v>44086.509726691191</v>
      </c>
      <c r="O118" s="52">
        <f t="shared" si="16"/>
        <v>44361.567728172849</v>
      </c>
      <c r="P118" s="96" t="s">
        <v>179</v>
      </c>
      <c r="Q118" s="41">
        <f t="shared" si="13"/>
        <v>1</v>
      </c>
    </row>
    <row r="119" spans="3:19" ht="16.5" thickTop="1" thickBot="1" x14ac:dyDescent="0.3">
      <c r="C119" s="148"/>
      <c r="D119" s="149"/>
      <c r="E119" s="45" t="s">
        <v>98</v>
      </c>
      <c r="F119" s="52">
        <f>F86+F87+F89+F91+F93+F94+F95+F96+F97+F98+F100+F103+F105+F106+F108+F109+F111+F110+F113+F114+F116</f>
        <v>38283.364800186435</v>
      </c>
      <c r="G119" s="52">
        <f t="shared" ref="G119:N119" si="17">G86+G87+G89+G91+G93+G94+G95+G96+G97+G98+G100+G103+G105+G106+G108+G109+G111+G110+G113+G114+G116</f>
        <v>39455.212963345883</v>
      </c>
      <c r="H119" s="52">
        <f t="shared" si="17"/>
        <v>41040.705841900228</v>
      </c>
      <c r="I119" s="52">
        <f t="shared" si="17"/>
        <v>41519.764834071873</v>
      </c>
      <c r="J119" s="52">
        <f t="shared" si="17"/>
        <v>41822.253784139793</v>
      </c>
      <c r="K119" s="52">
        <f t="shared" si="17"/>
        <v>39835.969185852489</v>
      </c>
      <c r="L119" s="52">
        <f t="shared" si="17"/>
        <v>41223.889143776105</v>
      </c>
      <c r="M119" s="52">
        <f t="shared" si="17"/>
        <v>42779.722409425303</v>
      </c>
      <c r="N119" s="52">
        <f t="shared" si="17"/>
        <v>43677.19156715041</v>
      </c>
      <c r="O119" s="52">
        <f>O86+O87+O89+O91+O93+O94+O95+O96+O97+O98+O100+O103+O105+O106+O108+O109+O111+O110+O113+O114+O116</f>
        <v>44193.275371937249</v>
      </c>
      <c r="P119" s="123" t="s">
        <v>179</v>
      </c>
      <c r="Q119" s="41">
        <f t="shared" si="13"/>
        <v>0.99620634786248274</v>
      </c>
      <c r="R119" s="41">
        <f t="shared" si="14"/>
        <v>1.1815865129363834E-2</v>
      </c>
      <c r="S119" s="41">
        <f t="shared" si="15"/>
        <v>0.15437280925009067</v>
      </c>
    </row>
    <row r="120" spans="3:19" ht="15.75" thickTop="1" x14ac:dyDescent="0.25">
      <c r="E120" s="45" t="s">
        <v>99</v>
      </c>
      <c r="F120" s="49"/>
      <c r="G120" s="49">
        <f t="shared" ref="G120:N120" si="18">G119/F119-1</f>
        <v>3.0609852850597363E-2</v>
      </c>
      <c r="H120" s="49">
        <f t="shared" si="18"/>
        <v>4.0184623512925288E-2</v>
      </c>
      <c r="I120" s="49">
        <f t="shared" si="18"/>
        <v>1.1672776633450344E-2</v>
      </c>
      <c r="J120" s="49">
        <f t="shared" si="18"/>
        <v>7.2854206009300704E-3</v>
      </c>
      <c r="K120" s="49">
        <f t="shared" si="18"/>
        <v>-4.7493485371191579E-2</v>
      </c>
      <c r="L120" s="49">
        <f t="shared" si="18"/>
        <v>3.4840873368697345E-2</v>
      </c>
      <c r="M120" s="49">
        <f t="shared" si="18"/>
        <v>3.774105980692255E-2</v>
      </c>
      <c r="N120" s="49">
        <f t="shared" si="18"/>
        <v>2.0978844816612829E-2</v>
      </c>
      <c r="O120" s="50">
        <f>O119/N119-1</f>
        <v>1.1815865129363834E-2</v>
      </c>
      <c r="P120" s="50"/>
      <c r="S120" s="48"/>
    </row>
    <row r="123" spans="3:19" ht="18.75" x14ac:dyDescent="0.15">
      <c r="C123" s="141" t="s">
        <v>130</v>
      </c>
      <c r="D123" s="142"/>
      <c r="E123" s="155" t="s">
        <v>106</v>
      </c>
      <c r="F123" s="156"/>
      <c r="G123" s="156"/>
      <c r="H123" s="156"/>
      <c r="I123" s="156"/>
      <c r="J123" s="156"/>
      <c r="K123" s="156"/>
      <c r="L123" s="156"/>
      <c r="M123" s="156"/>
      <c r="N123" s="156"/>
      <c r="O123" s="156"/>
      <c r="P123" s="157"/>
    </row>
    <row r="124" spans="3:19" ht="15" x14ac:dyDescent="0.15">
      <c r="C124" s="143" t="s">
        <v>119</v>
      </c>
      <c r="D124" s="144"/>
      <c r="E124" s="35">
        <v>4</v>
      </c>
      <c r="F124" s="36">
        <v>2004</v>
      </c>
      <c r="G124" s="36">
        <f t="shared" ref="G124:P124" si="19">F124+1</f>
        <v>2005</v>
      </c>
      <c r="H124" s="36">
        <f t="shared" si="19"/>
        <v>2006</v>
      </c>
      <c r="I124" s="36">
        <f t="shared" si="19"/>
        <v>2007</v>
      </c>
      <c r="J124" s="36">
        <f t="shared" si="19"/>
        <v>2008</v>
      </c>
      <c r="K124" s="36">
        <f t="shared" si="19"/>
        <v>2009</v>
      </c>
      <c r="L124" s="36">
        <f t="shared" si="19"/>
        <v>2010</v>
      </c>
      <c r="M124" s="36">
        <f t="shared" si="19"/>
        <v>2011</v>
      </c>
      <c r="N124" s="36">
        <f t="shared" si="19"/>
        <v>2012</v>
      </c>
      <c r="O124" s="36">
        <f t="shared" si="19"/>
        <v>2013</v>
      </c>
      <c r="P124" s="37">
        <f t="shared" si="19"/>
        <v>2014</v>
      </c>
      <c r="Q124" s="38" t="s">
        <v>100</v>
      </c>
      <c r="R124" s="38" t="s">
        <v>101</v>
      </c>
      <c r="S124" s="37" t="s">
        <v>102</v>
      </c>
    </row>
    <row r="125" spans="3:19" ht="15" x14ac:dyDescent="0.25">
      <c r="C125" s="139"/>
      <c r="D125" s="140"/>
      <c r="E125" s="39" t="s">
        <v>32</v>
      </c>
      <c r="F125" s="40">
        <f>IF($C$3="National Currency",IF('B.Non-Life_DATA'!E118=0,0,'B.Non-Life_DATA'!E118),IF($C$3="Current Exchange rate",IF('B.Non-Life_DATA'!E118=0,0,'B.Non-Life_DATA'!E118/ECO!O9),IF($C$3="Constant Exchange rate",IF('B.Non-Life_DATA'!E118=0,0,'B.Non-Life_DATA'!E118/ECO!O44))))</f>
        <v>4730</v>
      </c>
      <c r="G125" s="40">
        <f>IF($C$3="National Currency",IF('B.Non-Life_DATA'!F118=0,0,'B.Non-Life_DATA'!F118),IF($C$3="Current Exchange rate",IF('B.Non-Life_DATA'!F118=0,0,'B.Non-Life_DATA'!F118/ECO!P9),IF($C$3="Constant Exchange rate",IF('B.Non-Life_DATA'!F118=0,0,'B.Non-Life_DATA'!F118/ECO!P44))))</f>
        <v>5056</v>
      </c>
      <c r="H125" s="40">
        <f>IF($C$3="National Currency",IF('B.Non-Life_DATA'!G118=0,0,'B.Non-Life_DATA'!G118),IF($C$3="Current Exchange rate",IF('B.Non-Life_DATA'!G118=0,0,'B.Non-Life_DATA'!G118/ECO!Q9),IF($C$3="Constant Exchange rate",IF('B.Non-Life_DATA'!G118=0,0,'B.Non-Life_DATA'!G118/ECO!Q44))))</f>
        <v>5130</v>
      </c>
      <c r="I125" s="40">
        <f>IF($C$3="National Currency",IF('B.Non-Life_DATA'!H118=0,0,'B.Non-Life_DATA'!H118),IF($C$3="Current Exchange rate",IF('B.Non-Life_DATA'!H118=0,0,'B.Non-Life_DATA'!H118/ECO!R9),IF($C$3="Constant Exchange rate",IF('B.Non-Life_DATA'!H118=0,0,'B.Non-Life_DATA'!H118/ECO!R44))))</f>
        <v>5247</v>
      </c>
      <c r="J125" s="40">
        <f>IF($C$3="National Currency",IF('B.Non-Life_DATA'!I118=0,0,'B.Non-Life_DATA'!I118),IF($C$3="Current Exchange rate",IF('B.Non-Life_DATA'!I118=0,0,'B.Non-Life_DATA'!I118/ECO!S9),IF($C$3="Constant Exchange rate",IF('B.Non-Life_DATA'!I118=0,0,'B.Non-Life_DATA'!I118/ECO!S44))))</f>
        <v>5435</v>
      </c>
      <c r="K125" s="40">
        <f>IF($C$3="National Currency",IF('B.Non-Life_DATA'!J118=0,0,'B.Non-Life_DATA'!J118),IF($C$3="Current Exchange rate",IF('B.Non-Life_DATA'!J118=0,0,'B.Non-Life_DATA'!J118/ECO!T9),IF($C$3="Constant Exchange rate",IF('B.Non-Life_DATA'!J118=0,0,'B.Non-Life_DATA'!J118/ECO!T44))))</f>
        <v>5513</v>
      </c>
      <c r="L125" s="40">
        <f>IF($C$3="National Currency",IF('B.Non-Life_DATA'!K118=0,0,'B.Non-Life_DATA'!K118),IF($C$3="Current Exchange rate",IF('B.Non-Life_DATA'!K118=0,0,'B.Non-Life_DATA'!K118/ECO!U9),IF($C$3="Constant Exchange rate",IF('B.Non-Life_DATA'!K118=0,0,'B.Non-Life_DATA'!K118/ECO!U44))))</f>
        <v>5712</v>
      </c>
      <c r="M125" s="40">
        <f>IF($C$3="National Currency",IF('B.Non-Life_DATA'!L118=0,0,'B.Non-Life_DATA'!L118),IF($C$3="Current Exchange rate",IF('B.Non-Life_DATA'!L118=0,0,'B.Non-Life_DATA'!L118/ECO!V9),IF($C$3="Constant Exchange rate",IF('B.Non-Life_DATA'!L118=0,0,'B.Non-Life_DATA'!L118/ECO!V44))))</f>
        <v>5928</v>
      </c>
      <c r="N125" s="40">
        <f>IF($C$3="National Currency",IF('B.Non-Life_DATA'!M118=0,0,'B.Non-Life_DATA'!M118),IF($C$3="Current Exchange rate",IF('B.Non-Life_DATA'!M118=0,0,'B.Non-Life_DATA'!M118/ECO!W9),IF($C$3="Constant Exchange rate",IF('B.Non-Life_DATA'!M118=0,0,'B.Non-Life_DATA'!M118/ECO!W44))))</f>
        <v>6179</v>
      </c>
      <c r="O125" s="40">
        <f>IF($C$3="National Currency",IF('B.Non-Life_DATA'!N118=0,0,'B.Non-Life_DATA'!N118),IF($C$3="Current Exchange rate",IF('B.Non-Life_DATA'!N118=0,0,'B.Non-Life_DATA'!N118/ECO!X9),IF($C$3="Constant Exchange rate",IF('B.Non-Life_DATA'!N118=0,0,'B.Non-Life_DATA'!N118/ECO!X44))))</f>
        <v>6019</v>
      </c>
      <c r="P125" s="107">
        <f>IF($C$3="National Currency",IF('B.Non-Life_DATA'!O118=0,0,'B.Non-Life_DATA'!O118),IF($C$3="Current Exchange rate",IF('B.Non-Life_DATA'!O118=0,0,'B.Non-Life_DATA'!O118/ECO!Y9),IF($C$3="Constant Exchange rate",IF('B.Non-Life_DATA'!O118=0,0,'B.Non-Life_DATA'!O118/ECO!Y44))))</f>
        <v>0</v>
      </c>
      <c r="Q125" s="41">
        <f>O125/$O$157</f>
        <v>2.8652347812369632E-2</v>
      </c>
      <c r="R125" s="41">
        <f>IF(OR(O125=0, N125=0),"-",O125/N125-1)</f>
        <v>-2.5894157630684589E-2</v>
      </c>
      <c r="S125" s="41">
        <f>IF(OR(O125=0, F125=0),"-",O125/F125-1)</f>
        <v>0.27251585623678642</v>
      </c>
    </row>
    <row r="126" spans="3:19" ht="15" x14ac:dyDescent="0.25">
      <c r="C126" s="139"/>
      <c r="D126" s="140"/>
      <c r="E126" s="39" t="s">
        <v>31</v>
      </c>
      <c r="F126" s="42">
        <f>IF($C$3="National Currency",IF('B.Non-Life_DATA'!E119=0,0,'B.Non-Life_DATA'!E119),IF($C$3="Current Exchange rate",IF('B.Non-Life_DATA'!E119=0,0,'B.Non-Life_DATA'!E119/ECO!O10),IF($C$3="Constant Exchange rate",IF('B.Non-Life_DATA'!E119=0,0,'B.Non-Life_DATA'!E119/ECO!O45))))</f>
        <v>5025.6868590000004</v>
      </c>
      <c r="G126" s="42">
        <f>IF($C$3="National Currency",IF('B.Non-Life_DATA'!F119=0,0,'B.Non-Life_DATA'!F119),IF($C$3="Current Exchange rate",IF('B.Non-Life_DATA'!F119=0,0,'B.Non-Life_DATA'!F119/ECO!P10),IF($C$3="Constant Exchange rate",IF('B.Non-Life_DATA'!F119=0,0,'B.Non-Life_DATA'!F119/ECO!P45))))</f>
        <v>5213.127649</v>
      </c>
      <c r="H126" s="42">
        <f>IF($C$3="National Currency",IF('B.Non-Life_DATA'!G119=0,0,'B.Non-Life_DATA'!G119),IF($C$3="Current Exchange rate",IF('B.Non-Life_DATA'!G119=0,0,'B.Non-Life_DATA'!G119/ECO!Q10),IF($C$3="Constant Exchange rate",IF('B.Non-Life_DATA'!G119=0,0,'B.Non-Life_DATA'!G119/ECO!Q45))))</f>
        <v>5316.3497619999998</v>
      </c>
      <c r="I126" s="42">
        <f>IF($C$3="National Currency",IF('B.Non-Life_DATA'!H119=0,0,'B.Non-Life_DATA'!H119),IF($C$3="Current Exchange rate",IF('B.Non-Life_DATA'!H119=0,0,'B.Non-Life_DATA'!H119/ECO!R10),IF($C$3="Constant Exchange rate",IF('B.Non-Life_DATA'!H119=0,0,'B.Non-Life_DATA'!H119/ECO!R45))))</f>
        <v>5420.5519800000002</v>
      </c>
      <c r="J126" s="42">
        <f>IF($C$3="National Currency",IF('B.Non-Life_DATA'!I119=0,0,'B.Non-Life_DATA'!I119),IF($C$3="Current Exchange rate",IF('B.Non-Life_DATA'!I119=0,0,'B.Non-Life_DATA'!I119/ECO!S10),IF($C$3="Constant Exchange rate",IF('B.Non-Life_DATA'!I119=0,0,'B.Non-Life_DATA'!I119/ECO!S45))))</f>
        <v>5600.9800939999996</v>
      </c>
      <c r="K126" s="42">
        <f>IF($C$3="National Currency",IF('B.Non-Life_DATA'!J119=0,0,'B.Non-Life_DATA'!J119),IF($C$3="Current Exchange rate",IF('B.Non-Life_DATA'!J119=0,0,'B.Non-Life_DATA'!J119/ECO!T10),IF($C$3="Constant Exchange rate",IF('B.Non-Life_DATA'!J119=0,0,'B.Non-Life_DATA'!J119/ECO!T45))))</f>
        <v>5733.1538330000003</v>
      </c>
      <c r="L126" s="42">
        <f>IF($C$3="National Currency",IF('B.Non-Life_DATA'!K119=0,0,'B.Non-Life_DATA'!K119),IF($C$3="Current Exchange rate",IF('B.Non-Life_DATA'!K119=0,0,'B.Non-Life_DATA'!K119/ECO!U10),IF($C$3="Constant Exchange rate",IF('B.Non-Life_DATA'!K119=0,0,'B.Non-Life_DATA'!K119/ECO!U45))))</f>
        <v>5894.4976049999996</v>
      </c>
      <c r="M126" s="42">
        <f>IF($C$3="National Currency",IF('B.Non-Life_DATA'!L119=0,0,'B.Non-Life_DATA'!L119),IF($C$3="Current Exchange rate",IF('B.Non-Life_DATA'!L119=0,0,'B.Non-Life_DATA'!L119/ECO!V10),IF($C$3="Constant Exchange rate",IF('B.Non-Life_DATA'!L119=0,0,'B.Non-Life_DATA'!L119/ECO!V45))))</f>
        <v>6078.0821539999997</v>
      </c>
      <c r="N126" s="42">
        <f>IF($C$3="National Currency",IF('B.Non-Life_DATA'!M119=0,0,'B.Non-Life_DATA'!M119),IF($C$3="Current Exchange rate",IF('B.Non-Life_DATA'!M119=0,0,'B.Non-Life_DATA'!M119/ECO!W10),IF($C$3="Constant Exchange rate",IF('B.Non-Life_DATA'!M119=0,0,'B.Non-Life_DATA'!M119/ECO!W45))))</f>
        <v>6176.0564809999996</v>
      </c>
      <c r="O126" s="42">
        <f>IF($C$3="National Currency",IF('B.Non-Life_DATA'!N119=0,0,'B.Non-Life_DATA'!N119),IF($C$3="Current Exchange rate",IF('B.Non-Life_DATA'!N119=0,0,'B.Non-Life_DATA'!N119/ECO!X10),IF($C$3="Constant Exchange rate",IF('B.Non-Life_DATA'!N119=0,0,'B.Non-Life_DATA'!N119/ECO!X45))))</f>
        <v>6331.8054819999998</v>
      </c>
      <c r="P126" s="108">
        <f>IF($C$3="National Currency",IF('B.Non-Life_DATA'!O119=0,0,'B.Non-Life_DATA'!O119),IF($C$3="Current Exchange rate",IF('B.Non-Life_DATA'!O119=0,0,'B.Non-Life_DATA'!O119/ECO!Y10),IF($C$3="Constant Exchange rate",IF('B.Non-Life_DATA'!O119=0,0,'B.Non-Life_DATA'!O119/ECO!Y45))))</f>
        <v>6280.680456</v>
      </c>
      <c r="Q126" s="41">
        <f t="shared" ref="Q126:Q158" si="20">O126/$O$157</f>
        <v>3.0141401055081035E-2</v>
      </c>
      <c r="R126" s="41">
        <f t="shared" ref="R126:R158" si="21">IF(OR(O126=0, N126=0),"-",O126/N126-1)</f>
        <v>2.5218195701277368E-2</v>
      </c>
      <c r="S126" s="41">
        <f t="shared" ref="S126:S158" si="22">IF(OR(O126=0, F126=0),"-",O126/F126-1)</f>
        <v>0.25988858033623852</v>
      </c>
    </row>
    <row r="127" spans="3:19" ht="15" x14ac:dyDescent="0.25">
      <c r="C127" s="139"/>
      <c r="D127" s="140"/>
      <c r="E127" s="39" t="s">
        <v>30</v>
      </c>
      <c r="F127" s="42">
        <f>IF($C$3="National Currency",IF('B.Non-Life_DATA'!E120=0,0,'B.Non-Life_DATA'!E120),IF($C$3="Current Exchange rate",IF('B.Non-Life_DATA'!E120=0,0,'B.Non-Life_DATA'!E120/ECO!O11),IF($C$3="Constant Exchange rate",IF('B.Non-Life_DATA'!E120=0,0,'B.Non-Life_DATA'!E120/ECO!O46))))</f>
        <v>0</v>
      </c>
      <c r="G127" s="42">
        <f>IF($C$3="National Currency",IF('B.Non-Life_DATA'!F120=0,0,'B.Non-Life_DATA'!F120),IF($C$3="Current Exchange rate",IF('B.Non-Life_DATA'!F120=0,0,'B.Non-Life_DATA'!F120/ECO!P11),IF($C$3="Constant Exchange rate",IF('B.Non-Life_DATA'!F120=0,0,'B.Non-Life_DATA'!F120/ECO!P46))))</f>
        <v>0</v>
      </c>
      <c r="H127" s="42">
        <f>IF($C$3="National Currency",IF('B.Non-Life_DATA'!G120=0,0,'B.Non-Life_DATA'!G120),IF($C$3="Current Exchange rate",IF('B.Non-Life_DATA'!G120=0,0,'B.Non-Life_DATA'!G120/ECO!Q11),IF($C$3="Constant Exchange rate",IF('B.Non-Life_DATA'!G120=0,0,'B.Non-Life_DATA'!G120/ECO!Q46))))</f>
        <v>0</v>
      </c>
      <c r="I127" s="42">
        <f>IF($C$3="National Currency",IF('B.Non-Life_DATA'!H120=0,0,'B.Non-Life_DATA'!H120),IF($C$3="Current Exchange rate",IF('B.Non-Life_DATA'!H120=0,0,'B.Non-Life_DATA'!H120/ECO!R11),IF($C$3="Constant Exchange rate",IF('B.Non-Life_DATA'!H120=0,0,'B.Non-Life_DATA'!H120/ECO!R46))))</f>
        <v>239.01805880458124</v>
      </c>
      <c r="J127" s="42">
        <f>IF($C$3="National Currency",IF('B.Non-Life_DATA'!I120=0,0,'B.Non-Life_DATA'!I120),IF($C$3="Current Exchange rate",IF('B.Non-Life_DATA'!I120=0,0,'B.Non-Life_DATA'!I120/ECO!S11),IF($C$3="Constant Exchange rate",IF('B.Non-Life_DATA'!I120=0,0,'B.Non-Life_DATA'!I120/ECO!S46))))</f>
        <v>323.61940393189491</v>
      </c>
      <c r="K127" s="42">
        <f>IF($C$3="National Currency",IF('B.Non-Life_DATA'!J120=0,0,'B.Non-Life_DATA'!J120),IF($C$3="Current Exchange rate",IF('B.Non-Life_DATA'!J120=0,0,'B.Non-Life_DATA'!J120/ECO!T11),IF($C$3="Constant Exchange rate",IF('B.Non-Life_DATA'!J120=0,0,'B.Non-Life_DATA'!J120/ECO!T46))))</f>
        <v>342.49368290725027</v>
      </c>
      <c r="L127" s="42">
        <f>IF($C$3="National Currency",IF('B.Non-Life_DATA'!K120=0,0,'B.Non-Life_DATA'!K120),IF($C$3="Current Exchange rate",IF('B.Non-Life_DATA'!K120=0,0,'B.Non-Life_DATA'!K120/ECO!U11),IF($C$3="Constant Exchange rate",IF('B.Non-Life_DATA'!K120=0,0,'B.Non-Life_DATA'!K120/ECO!U46))))</f>
        <v>313.50464178852644</v>
      </c>
      <c r="M127" s="42">
        <f>IF($C$3="National Currency",IF('B.Non-Life_DATA'!L120=0,0,'B.Non-Life_DATA'!L120),IF($C$3="Current Exchange rate",IF('B.Non-Life_DATA'!L120=0,0,'B.Non-Life_DATA'!L120/ECO!V11),IF($C$3="Constant Exchange rate",IF('B.Non-Life_DATA'!L120=0,0,'B.Non-Life_DATA'!L120/ECO!V46))))</f>
        <v>292.46562092126925</v>
      </c>
      <c r="N127" s="42">
        <f>IF($C$3="National Currency",IF('B.Non-Life_DATA'!M120=0,0,'B.Non-Life_DATA'!M120),IF($C$3="Current Exchange rate",IF('B.Non-Life_DATA'!M120=0,0,'B.Non-Life_DATA'!M120/ECO!W11),IF($C$3="Constant Exchange rate",IF('B.Non-Life_DATA'!M120=0,0,'B.Non-Life_DATA'!M120/ECO!W46))))</f>
        <v>307.80243378668575</v>
      </c>
      <c r="O127" s="88">
        <f>IF($C$3="National Currency",IF('B.Non-Life_DATA'!N120=0,0,'B.Non-Life_DATA'!N120),IF($C$3="Current Exchange rate",IF('B.Non-Life_DATA'!N120=0,0,'B.Non-Life_DATA'!N120/ECO!X11),IF($C$3="Constant Exchange rate",IF('B.Non-Life_DATA'!N120=0,0,'B.Non-Life_DATA'!N120/ECO!X46))))</f>
        <v>307.80243378668575</v>
      </c>
      <c r="P127" s="108">
        <f>IF($C$3="National Currency",IF('B.Non-Life_DATA'!O120=0,0,'B.Non-Life_DATA'!O120),IF($C$3="Current Exchange rate",IF('B.Non-Life_DATA'!O120=0,0,'B.Non-Life_DATA'!O120/ECO!Y11),IF($C$3="Constant Exchange rate",IF('B.Non-Life_DATA'!O120=0,0,'B.Non-Life_DATA'!O120/ECO!Y46))))</f>
        <v>0</v>
      </c>
      <c r="Q127" s="41">
        <f t="shared" si="20"/>
        <v>1.4652371474248205E-3</v>
      </c>
      <c r="R127" s="41">
        <f t="shared" si="21"/>
        <v>0</v>
      </c>
      <c r="S127" s="41" t="str">
        <f t="shared" si="22"/>
        <v>-</v>
      </c>
    </row>
    <row r="128" spans="3:19" ht="15" x14ac:dyDescent="0.25">
      <c r="C128" s="139"/>
      <c r="D128" s="140"/>
      <c r="E128" s="39" t="s">
        <v>29</v>
      </c>
      <c r="F128" s="42">
        <f>IF($C$3="National Currency",IF('B.Non-Life_DATA'!E121=0,0,'B.Non-Life_DATA'!E121),IF($C$3="Current Exchange rate",IF('B.Non-Life_DATA'!E121=0,0,'B.Non-Life_DATA'!E121/ECO!O12),IF($C$3="Constant Exchange rate",IF('B.Non-Life_DATA'!E121=0,0,'B.Non-Life_DATA'!E121/ECO!O47))))</f>
        <v>23213.685129740519</v>
      </c>
      <c r="G128" s="42">
        <f>IF($C$3="National Currency",IF('B.Non-Life_DATA'!F121=0,0,'B.Non-Life_DATA'!F121),IF($C$3="Current Exchange rate",IF('B.Non-Life_DATA'!F121=0,0,'B.Non-Life_DATA'!F121/ECO!P12),IF($C$3="Constant Exchange rate",IF('B.Non-Life_DATA'!F121=0,0,'B.Non-Life_DATA'!F121/ECO!P47))))</f>
        <v>24738.911343978711</v>
      </c>
      <c r="H128" s="42">
        <f>IF($C$3="National Currency",IF('B.Non-Life_DATA'!G121=0,0,'B.Non-Life_DATA'!G121),IF($C$3="Current Exchange rate",IF('B.Non-Life_DATA'!G121=0,0,'B.Non-Life_DATA'!G121/ECO!Q12),IF($C$3="Constant Exchange rate",IF('B.Non-Life_DATA'!G121=0,0,'B.Non-Life_DATA'!G121/ECO!Q47))))</f>
        <v>23291.180971390553</v>
      </c>
      <c r="I128" s="42">
        <f>IF($C$3="National Currency",IF('B.Non-Life_DATA'!H121=0,0,'B.Non-Life_DATA'!H121),IF($C$3="Current Exchange rate",IF('B.Non-Life_DATA'!H121=0,0,'B.Non-Life_DATA'!H121/ECO!R12),IF($C$3="Constant Exchange rate",IF('B.Non-Life_DATA'!H121=0,0,'B.Non-Life_DATA'!H121/ECO!R47))))</f>
        <v>25252.232202262145</v>
      </c>
      <c r="J128" s="42">
        <f>IF($C$3="National Currency",IF('B.Non-Life_DATA'!I121=0,0,'B.Non-Life_DATA'!I121),IF($C$3="Current Exchange rate",IF('B.Non-Life_DATA'!I121=0,0,'B.Non-Life_DATA'!I121/ECO!S12),IF($C$3="Constant Exchange rate",IF('B.Non-Life_DATA'!I121=0,0,'B.Non-Life_DATA'!I121/ECO!S47))))</f>
        <v>25596.434112608116</v>
      </c>
      <c r="K128" s="42">
        <f>IF($C$3="National Currency",IF('B.Non-Life_DATA'!J121=0,0,'B.Non-Life_DATA'!J121),IF($C$3="Current Exchange rate",IF('B.Non-Life_DATA'!J121=0,0,'B.Non-Life_DATA'!J121/ECO!T12),IF($C$3="Constant Exchange rate",IF('B.Non-Life_DATA'!J121=0,0,'B.Non-Life_DATA'!J121/ECO!T47))))</f>
        <v>24752.911363938791</v>
      </c>
      <c r="L128" s="42">
        <f>IF($C$3="National Currency",IF('B.Non-Life_DATA'!K121=0,0,'B.Non-Life_DATA'!K121),IF($C$3="Current Exchange rate",IF('B.Non-Life_DATA'!K121=0,0,'B.Non-Life_DATA'!K121/ECO!U12),IF($C$3="Constant Exchange rate",IF('B.Non-Life_DATA'!K121=0,0,'B.Non-Life_DATA'!K121/ECO!U47))))</f>
        <v>23170.683948769132</v>
      </c>
      <c r="M128" s="42">
        <f>IF($C$3="National Currency",IF('B.Non-Life_DATA'!L121=0,0,'B.Non-Life_DATA'!L121),IF($C$3="Current Exchange rate",IF('B.Non-Life_DATA'!L121=0,0,'B.Non-Life_DATA'!L121/ECO!V12),IF($C$3="Constant Exchange rate",IF('B.Non-Life_DATA'!L121=0,0,'B.Non-Life_DATA'!L121/ECO!V47))))</f>
        <v>21725.679733033932</v>
      </c>
      <c r="N128" s="42">
        <f>IF($C$3="National Currency",IF('B.Non-Life_DATA'!M121=0,0,'B.Non-Life_DATA'!M121),IF($C$3="Current Exchange rate",IF('B.Non-Life_DATA'!M121=0,0,'B.Non-Life_DATA'!M121/ECO!W12),IF($C$3="Constant Exchange rate",IF('B.Non-Life_DATA'!M121=0,0,'B.Non-Life_DATA'!M121/ECO!W47))))</f>
        <v>22518.973248502996</v>
      </c>
      <c r="O128" s="42">
        <f>IF($C$3="National Currency",IF('B.Non-Life_DATA'!N121=0,0,'B.Non-Life_DATA'!N121),IF($C$3="Current Exchange rate",IF('B.Non-Life_DATA'!N121=0,0,'B.Non-Life_DATA'!N121/ECO!X12),IF($C$3="Constant Exchange rate",IF('B.Non-Life_DATA'!N121=0,0,'B.Non-Life_DATA'!N121/ECO!X47))))</f>
        <v>22542.686709913509</v>
      </c>
      <c r="P128" s="108">
        <f>IF($C$3="National Currency",IF('B.Non-Life_DATA'!O121=0,0,'B.Non-Life_DATA'!O121),IF($C$3="Current Exchange rate",IF('B.Non-Life_DATA'!O121=0,0,'B.Non-Life_DATA'!O121/ECO!Y12),IF($C$3="Constant Exchange rate",IF('B.Non-Life_DATA'!O121=0,0,'B.Non-Life_DATA'!O121/ECO!Y47))))</f>
        <v>23702.161719893549</v>
      </c>
      <c r="Q128" s="41">
        <f t="shared" si="20"/>
        <v>0.10731033398201102</v>
      </c>
      <c r="R128" s="41">
        <f t="shared" si="21"/>
        <v>1.0530436334208471E-3</v>
      </c>
      <c r="S128" s="41">
        <f t="shared" si="22"/>
        <v>-2.8905295134177167E-2</v>
      </c>
    </row>
    <row r="129" spans="3:19" ht="15" x14ac:dyDescent="0.25">
      <c r="C129" s="139"/>
      <c r="D129" s="140"/>
      <c r="E129" s="39" t="s">
        <v>28</v>
      </c>
      <c r="F129" s="42">
        <f>IF($C$3="National Currency",IF('B.Non-Life_DATA'!E122=0,0,'B.Non-Life_DATA'!E122),IF($C$3="Current Exchange rate",IF('B.Non-Life_DATA'!E122=0,0,'B.Non-Life_DATA'!E122/ECO!O13),IF($C$3="Constant Exchange rate",IF('B.Non-Life_DATA'!E122=0,0,'B.Non-Life_DATA'!E122/ECO!O48))))</f>
        <v>99.953867445794259</v>
      </c>
      <c r="G129" s="42">
        <f>IF($C$3="National Currency",IF('B.Non-Life_DATA'!F122=0,0,'B.Non-Life_DATA'!F122),IF($C$3="Current Exchange rate",IF('B.Non-Life_DATA'!F122=0,0,'B.Non-Life_DATA'!F122/ECO!P13),IF($C$3="Constant Exchange rate",IF('B.Non-Life_DATA'!F122=0,0,'B.Non-Life_DATA'!F122/ECO!P48))))</f>
        <v>109.35123959881764</v>
      </c>
      <c r="H129" s="42">
        <f>IF($C$3="National Currency",IF('B.Non-Life_DATA'!G122=0,0,'B.Non-Life_DATA'!G122),IF($C$3="Current Exchange rate",IF('B.Non-Life_DATA'!G122=0,0,'B.Non-Life_DATA'!G122/ECO!Q13),IF($C$3="Constant Exchange rate",IF('B.Non-Life_DATA'!G122=0,0,'B.Non-Life_DATA'!G122/ECO!Q48))))</f>
        <v>120.79894749431888</v>
      </c>
      <c r="I129" s="42">
        <f>IF($C$3="National Currency",IF('B.Non-Life_DATA'!H122=0,0,'B.Non-Life_DATA'!H122),IF($C$3="Current Exchange rate",IF('B.Non-Life_DATA'!H122=0,0,'B.Non-Life_DATA'!H122/ECO!R13),IF($C$3="Constant Exchange rate",IF('B.Non-Life_DATA'!H122=0,0,'B.Non-Life_DATA'!H122/ECO!R48))))</f>
        <v>116.01483076187061</v>
      </c>
      <c r="J129" s="42">
        <f>IF($C$3="National Currency",IF('B.Non-Life_DATA'!I122=0,0,'B.Non-Life_DATA'!I122),IF($C$3="Current Exchange rate",IF('B.Non-Life_DATA'!I122=0,0,'B.Non-Life_DATA'!I122/ECO!S13),IF($C$3="Constant Exchange rate",IF('B.Non-Life_DATA'!I122=0,0,'B.Non-Life_DATA'!I122/ECO!S48))))</f>
        <v>156</v>
      </c>
      <c r="K129" s="42">
        <f>IF($C$3="National Currency",IF('B.Non-Life_DATA'!J122=0,0,'B.Non-Life_DATA'!J122),IF($C$3="Current Exchange rate",IF('B.Non-Life_DATA'!J122=0,0,'B.Non-Life_DATA'!J122/ECO!T13),IF($C$3="Constant Exchange rate",IF('B.Non-Life_DATA'!J122=0,0,'B.Non-Life_DATA'!J122/ECO!T48))))</f>
        <v>177</v>
      </c>
      <c r="L129" s="42">
        <f>IF($C$3="National Currency",IF('B.Non-Life_DATA'!K122=0,0,'B.Non-Life_DATA'!K122),IF($C$3="Current Exchange rate",IF('B.Non-Life_DATA'!K122=0,0,'B.Non-Life_DATA'!K122/ECO!U13),IF($C$3="Constant Exchange rate",IF('B.Non-Life_DATA'!K122=0,0,'B.Non-Life_DATA'!K122/ECO!U48))))</f>
        <v>197</v>
      </c>
      <c r="M129" s="42">
        <f>IF($C$3="National Currency",IF('B.Non-Life_DATA'!L122=0,0,'B.Non-Life_DATA'!L122),IF($C$3="Current Exchange rate",IF('B.Non-Life_DATA'!L122=0,0,'B.Non-Life_DATA'!L122/ECO!V13),IF($C$3="Constant Exchange rate",IF('B.Non-Life_DATA'!L122=0,0,'B.Non-Life_DATA'!L122/ECO!V48))))</f>
        <v>0</v>
      </c>
      <c r="N129" s="42">
        <f>IF($C$3="National Currency",IF('B.Non-Life_DATA'!M122=0,0,'B.Non-Life_DATA'!M122),IF($C$3="Current Exchange rate",IF('B.Non-Life_DATA'!M122=0,0,'B.Non-Life_DATA'!M122/ECO!W13),IF($C$3="Constant Exchange rate",IF('B.Non-Life_DATA'!M122=0,0,'B.Non-Life_DATA'!M122/ECO!W48))))</f>
        <v>0</v>
      </c>
      <c r="O129" s="42">
        <f>IF($C$3="National Currency",IF('B.Non-Life_DATA'!N122=0,0,'B.Non-Life_DATA'!N122),IF($C$3="Current Exchange rate",IF('B.Non-Life_DATA'!N122=0,0,'B.Non-Life_DATA'!N122/ECO!X13),IF($C$3="Constant Exchange rate",IF('B.Non-Life_DATA'!N122=0,0,'B.Non-Life_DATA'!N122/ECO!X48))))</f>
        <v>0</v>
      </c>
      <c r="P129" s="108">
        <f>IF($C$3="National Currency",IF('B.Non-Life_DATA'!O122=0,0,'B.Non-Life_DATA'!O122),IF($C$3="Current Exchange rate",IF('B.Non-Life_DATA'!O122=0,0,'B.Non-Life_DATA'!O122/ECO!Y13),IF($C$3="Constant Exchange rate",IF('B.Non-Life_DATA'!O122=0,0,'B.Non-Life_DATA'!O122/ECO!Y48))))</f>
        <v>0</v>
      </c>
      <c r="Q129" s="41">
        <f t="shared" si="20"/>
        <v>0</v>
      </c>
      <c r="R129" s="41" t="str">
        <f t="shared" si="21"/>
        <v>-</v>
      </c>
      <c r="S129" s="41" t="str">
        <f t="shared" si="22"/>
        <v>-</v>
      </c>
    </row>
    <row r="130" spans="3:19" ht="15" x14ac:dyDescent="0.25">
      <c r="C130" s="139"/>
      <c r="D130" s="140"/>
      <c r="E130" s="39" t="s">
        <v>27</v>
      </c>
      <c r="F130" s="42">
        <f>IF($C$3="National Currency",IF('B.Non-Life_DATA'!E123=0,0,'B.Non-Life_DATA'!E123),IF($C$3="Current Exchange rate",IF('B.Non-Life_DATA'!E123=0,0,'B.Non-Life_DATA'!E123/ECO!O14),IF($C$3="Constant Exchange rate",IF('B.Non-Life_DATA'!E123=0,0,'B.Non-Life_DATA'!E123/ECO!O49))))</f>
        <v>1196.6107806021273</v>
      </c>
      <c r="G130" s="42">
        <f>IF($C$3="National Currency",IF('B.Non-Life_DATA'!F123=0,0,'B.Non-Life_DATA'!F123),IF($C$3="Current Exchange rate",IF('B.Non-Life_DATA'!F123=0,0,'B.Non-Life_DATA'!F123/ECO!P14),IF($C$3="Constant Exchange rate",IF('B.Non-Life_DATA'!F123=0,0,'B.Non-Life_DATA'!F123/ECO!P49))))</f>
        <v>994.08689381647741</v>
      </c>
      <c r="H130" s="42">
        <f>IF($C$3="National Currency",IF('B.Non-Life_DATA'!G123=0,0,'B.Non-Life_DATA'!G123),IF($C$3="Current Exchange rate",IF('B.Non-Life_DATA'!G123=0,0,'B.Non-Life_DATA'!G123/ECO!Q14),IF($C$3="Constant Exchange rate",IF('B.Non-Life_DATA'!G123=0,0,'B.Non-Life_DATA'!G123/ECO!Q49))))</f>
        <v>1072.5076617991708</v>
      </c>
      <c r="I130" s="42">
        <f>IF($C$3="National Currency",IF('B.Non-Life_DATA'!H123=0,0,'B.Non-Life_DATA'!H123),IF($C$3="Current Exchange rate",IF('B.Non-Life_DATA'!H123=0,0,'B.Non-Life_DATA'!H123/ECO!R14),IF($C$3="Constant Exchange rate",IF('B.Non-Life_DATA'!H123=0,0,'B.Non-Life_DATA'!H123/ECO!R49))))</f>
        <v>1101.6765819361817</v>
      </c>
      <c r="J130" s="42">
        <f>IF($C$3="National Currency",IF('B.Non-Life_DATA'!I123=0,0,'B.Non-Life_DATA'!I123),IF($C$3="Current Exchange rate",IF('B.Non-Life_DATA'!I123=0,0,'B.Non-Life_DATA'!I123/ECO!S14),IF($C$3="Constant Exchange rate",IF('B.Non-Life_DATA'!I123=0,0,'B.Non-Life_DATA'!I123/ECO!S49))))</f>
        <v>1153.0196502614026</v>
      </c>
      <c r="K130" s="42">
        <f>IF($C$3="National Currency",IF('B.Non-Life_DATA'!J123=0,0,'B.Non-Life_DATA'!J123),IF($C$3="Current Exchange rate",IF('B.Non-Life_DATA'!J123=0,0,'B.Non-Life_DATA'!J123/ECO!T14),IF($C$3="Constant Exchange rate",IF('B.Non-Life_DATA'!J123=0,0,'B.Non-Life_DATA'!J123/ECO!T49))))</f>
        <v>1324.8242293131423</v>
      </c>
      <c r="L130" s="42">
        <f>IF($C$3="National Currency",IF('B.Non-Life_DATA'!K123=0,0,'B.Non-Life_DATA'!K123),IF($C$3="Current Exchange rate",IF('B.Non-Life_DATA'!K123=0,0,'B.Non-Life_DATA'!K123/ECO!U14),IF($C$3="Constant Exchange rate",IF('B.Non-Life_DATA'!K123=0,0,'B.Non-Life_DATA'!K123/ECO!U49))))</f>
        <v>1240.3461330448893</v>
      </c>
      <c r="M130" s="42">
        <f>IF($C$3="National Currency",IF('B.Non-Life_DATA'!L123=0,0,'B.Non-Life_DATA'!L123),IF($C$3="Current Exchange rate",IF('B.Non-Life_DATA'!L123=0,0,'B.Non-Life_DATA'!L123/ECO!V14),IF($C$3="Constant Exchange rate",IF('B.Non-Life_DATA'!L123=0,0,'B.Non-Life_DATA'!L123/ECO!V49))))</f>
        <v>1177.681629709753</v>
      </c>
      <c r="N130" s="42">
        <f>IF($C$3="National Currency",IF('B.Non-Life_DATA'!M123=0,0,'B.Non-Life_DATA'!M123),IF($C$3="Current Exchange rate",IF('B.Non-Life_DATA'!M123=0,0,'B.Non-Life_DATA'!M123/ECO!W14),IF($C$3="Constant Exchange rate",IF('B.Non-Life_DATA'!M123=0,0,'B.Non-Life_DATA'!M123/ECO!W49))))</f>
        <v>1190.986118622679</v>
      </c>
      <c r="O130" s="42">
        <f>IF($C$3="National Currency",IF('B.Non-Life_DATA'!N123=0,0,'B.Non-Life_DATA'!N123),IF($C$3="Current Exchange rate",IF('B.Non-Life_DATA'!N123=0,0,'B.Non-Life_DATA'!N123/ECO!X14),IF($C$3="Constant Exchange rate",IF('B.Non-Life_DATA'!N123=0,0,'B.Non-Life_DATA'!N123/ECO!X49))))</f>
        <v>1233.7479718766901</v>
      </c>
      <c r="P130" s="108">
        <f>IF($C$3="National Currency",IF('B.Non-Life_DATA'!O123=0,0,'B.Non-Life_DATA'!O123),IF($C$3="Current Exchange rate",IF('B.Non-Life_DATA'!O123=0,0,'B.Non-Life_DATA'!O123/ECO!Y14),IF($C$3="Constant Exchange rate",IF('B.Non-Life_DATA'!O123=0,0,'B.Non-Life_DATA'!O123/ECO!Y49))))</f>
        <v>1372.2733008833604</v>
      </c>
      <c r="Q130" s="41">
        <f t="shared" si="20"/>
        <v>5.8730314010660501E-3</v>
      </c>
      <c r="R130" s="41">
        <f t="shared" si="21"/>
        <v>3.5904577379510805E-2</v>
      </c>
      <c r="S130" s="41">
        <f t="shared" si="22"/>
        <v>3.1035313968904354E-2</v>
      </c>
    </row>
    <row r="131" spans="3:19" ht="15" x14ac:dyDescent="0.25">
      <c r="C131" s="139"/>
      <c r="D131" s="140"/>
      <c r="E131" s="39" t="s">
        <v>26</v>
      </c>
      <c r="F131" s="42">
        <f>IF($C$3="National Currency",IF('B.Non-Life_DATA'!E124=0,0,'B.Non-Life_DATA'!E124),IF($C$3="Current Exchange rate",IF('B.Non-Life_DATA'!E124=0,0,'B.Non-Life_DATA'!E124/ECO!O15),IF($C$3="Constant Exchange rate",IF('B.Non-Life_DATA'!E124=0,0,'B.Non-Life_DATA'!E124/ECO!O50))))</f>
        <v>0</v>
      </c>
      <c r="G131" s="42">
        <f>IF($C$3="National Currency",IF('B.Non-Life_DATA'!F124=0,0,'B.Non-Life_DATA'!F124),IF($C$3="Current Exchange rate",IF('B.Non-Life_DATA'!F124=0,0,'B.Non-Life_DATA'!F124/ECO!P15),IF($C$3="Constant Exchange rate",IF('B.Non-Life_DATA'!F124=0,0,'B.Non-Life_DATA'!F124/ECO!P50))))</f>
        <v>0</v>
      </c>
      <c r="H131" s="42">
        <f>IF($C$3="National Currency",IF('B.Non-Life_DATA'!G124=0,0,'B.Non-Life_DATA'!G124),IF($C$3="Current Exchange rate",IF('B.Non-Life_DATA'!G124=0,0,'B.Non-Life_DATA'!G124/ECO!Q15),IF($C$3="Constant Exchange rate",IF('B.Non-Life_DATA'!G124=0,0,'B.Non-Life_DATA'!G124/ECO!Q50))))</f>
        <v>0</v>
      </c>
      <c r="I131" s="42">
        <f>IF($C$3="National Currency",IF('B.Non-Life_DATA'!H124=0,0,'B.Non-Life_DATA'!H124),IF($C$3="Current Exchange rate",IF('B.Non-Life_DATA'!H124=0,0,'B.Non-Life_DATA'!H124/ECO!R15),IF($C$3="Constant Exchange rate",IF('B.Non-Life_DATA'!H124=0,0,'B.Non-Life_DATA'!H124/ECO!R50))))</f>
        <v>0</v>
      </c>
      <c r="J131" s="42">
        <f>IF($C$3="National Currency",IF('B.Non-Life_DATA'!I124=0,0,'B.Non-Life_DATA'!I124),IF($C$3="Current Exchange rate",IF('B.Non-Life_DATA'!I124=0,0,'B.Non-Life_DATA'!I124/ECO!S15),IF($C$3="Constant Exchange rate",IF('B.Non-Life_DATA'!I124=0,0,'B.Non-Life_DATA'!I124/ECO!S50))))</f>
        <v>0</v>
      </c>
      <c r="K131" s="42">
        <f>IF($C$3="National Currency",IF('B.Non-Life_DATA'!J124=0,0,'B.Non-Life_DATA'!J124),IF($C$3="Current Exchange rate",IF('B.Non-Life_DATA'!J124=0,0,'B.Non-Life_DATA'!J124/ECO!T15),IF($C$3="Constant Exchange rate",IF('B.Non-Life_DATA'!J124=0,0,'B.Non-Life_DATA'!J124/ECO!T50))))</f>
        <v>0</v>
      </c>
      <c r="L131" s="42">
        <f>IF($C$3="National Currency",IF('B.Non-Life_DATA'!K124=0,0,'B.Non-Life_DATA'!K124),IF($C$3="Current Exchange rate",IF('B.Non-Life_DATA'!K124=0,0,'B.Non-Life_DATA'!K124/ECO!U15),IF($C$3="Constant Exchange rate",IF('B.Non-Life_DATA'!K124=0,0,'B.Non-Life_DATA'!K124/ECO!U50))))</f>
        <v>0</v>
      </c>
      <c r="M131" s="42">
        <f>IF($C$3="National Currency",IF('B.Non-Life_DATA'!L124=0,0,'B.Non-Life_DATA'!L124),IF($C$3="Current Exchange rate",IF('B.Non-Life_DATA'!L124=0,0,'B.Non-Life_DATA'!L124/ECO!V15),IF($C$3="Constant Exchange rate",IF('B.Non-Life_DATA'!L124=0,0,'B.Non-Life_DATA'!L124/ECO!V50))))</f>
        <v>0</v>
      </c>
      <c r="N131" s="42">
        <f>IF($C$3="National Currency",IF('B.Non-Life_DATA'!M124=0,0,'B.Non-Life_DATA'!M124),IF($C$3="Current Exchange rate",IF('B.Non-Life_DATA'!M124=0,0,'B.Non-Life_DATA'!M124/ECO!W15),IF($C$3="Constant Exchange rate",IF('B.Non-Life_DATA'!M124=0,0,'B.Non-Life_DATA'!M124/ECO!W50))))</f>
        <v>0</v>
      </c>
      <c r="O131" s="42">
        <f>IF($C$3="National Currency",IF('B.Non-Life_DATA'!N124=0,0,'B.Non-Life_DATA'!N124),IF($C$3="Current Exchange rate",IF('B.Non-Life_DATA'!N124=0,0,'B.Non-Life_DATA'!N124/ECO!X15),IF($C$3="Constant Exchange rate",IF('B.Non-Life_DATA'!N124=0,0,'B.Non-Life_DATA'!N124/ECO!X50))))</f>
        <v>0</v>
      </c>
      <c r="P131" s="108">
        <f>IF($C$3="National Currency",IF('B.Non-Life_DATA'!O124=0,0,'B.Non-Life_DATA'!O124),IF($C$3="Current Exchange rate",IF('B.Non-Life_DATA'!O124=0,0,'B.Non-Life_DATA'!O124/ECO!Y15),IF($C$3="Constant Exchange rate",IF('B.Non-Life_DATA'!O124=0,0,'B.Non-Life_DATA'!O124/ECO!Y50))))</f>
        <v>0</v>
      </c>
      <c r="Q131" s="41">
        <f t="shared" si="20"/>
        <v>0</v>
      </c>
      <c r="R131" s="41" t="str">
        <f t="shared" si="21"/>
        <v>-</v>
      </c>
      <c r="S131" s="41" t="str">
        <f t="shared" si="22"/>
        <v>-</v>
      </c>
    </row>
    <row r="132" spans="3:19" ht="15" x14ac:dyDescent="0.25">
      <c r="C132" s="139"/>
      <c r="D132" s="140"/>
      <c r="E132" s="39" t="s">
        <v>25</v>
      </c>
      <c r="F132" s="42">
        <f>IF($C$3="National Currency",IF('B.Non-Life_DATA'!E125=0,0,'B.Non-Life_DATA'!E125),IF($C$3="Current Exchange rate",IF('B.Non-Life_DATA'!E125=0,0,'B.Non-Life_DATA'!E125/ECO!O16),IF($C$3="Constant Exchange rate",IF('B.Non-Life_DATA'!E125=0,0,'B.Non-Life_DATA'!E125/ECO!O51))))</f>
        <v>3681.517198769694</v>
      </c>
      <c r="G132" s="42">
        <f>IF($C$3="National Currency",IF('B.Non-Life_DATA'!F125=0,0,'B.Non-Life_DATA'!F125),IF($C$3="Current Exchange rate",IF('B.Non-Life_DATA'!F125=0,0,'B.Non-Life_DATA'!F125/ECO!P16),IF($C$3="Constant Exchange rate",IF('B.Non-Life_DATA'!F125=0,0,'B.Non-Life_DATA'!F125/ECO!P51))))</f>
        <v>3903.8050850872364</v>
      </c>
      <c r="H132" s="42">
        <f>IF($C$3="National Currency",IF('B.Non-Life_DATA'!G125=0,0,'B.Non-Life_DATA'!G125),IF($C$3="Current Exchange rate",IF('B.Non-Life_DATA'!G125=0,0,'B.Non-Life_DATA'!G125/ECO!Q16),IF($C$3="Constant Exchange rate",IF('B.Non-Life_DATA'!G125=0,0,'B.Non-Life_DATA'!G125/ECO!Q51))))</f>
        <v>3819.1879440720995</v>
      </c>
      <c r="I132" s="42">
        <f>IF($C$3="National Currency",IF('B.Non-Life_DATA'!H125=0,0,'B.Non-Life_DATA'!H125),IF($C$3="Current Exchange rate",IF('B.Non-Life_DATA'!H125=0,0,'B.Non-Life_DATA'!H125/ECO!R16),IF($C$3="Constant Exchange rate",IF('B.Non-Life_DATA'!H125=0,0,'B.Non-Life_DATA'!H125/ECO!R51))))</f>
        <v>4691.9533128282274</v>
      </c>
      <c r="J132" s="42">
        <f>IF($C$3="National Currency",IF('B.Non-Life_DATA'!I125=0,0,'B.Non-Life_DATA'!I125),IF($C$3="Current Exchange rate",IF('B.Non-Life_DATA'!I125=0,0,'B.Non-Life_DATA'!I125/ECO!S16),IF($C$3="Constant Exchange rate",IF('B.Non-Life_DATA'!I125=0,0,'B.Non-Life_DATA'!I125/ECO!S51))))</f>
        <v>4952.2517561414588</v>
      </c>
      <c r="K132" s="42">
        <f>IF($C$3="National Currency",IF('B.Non-Life_DATA'!J125=0,0,'B.Non-Life_DATA'!J125),IF($C$3="Current Exchange rate",IF('B.Non-Life_DATA'!J125=0,0,'B.Non-Life_DATA'!J125/ECO!T16),IF($C$3="Constant Exchange rate",IF('B.Non-Life_DATA'!J125=0,0,'B.Non-Life_DATA'!J125/ECO!T51))))</f>
        <v>5130.3770163727459</v>
      </c>
      <c r="L132" s="42">
        <f>IF($C$3="National Currency",IF('B.Non-Life_DATA'!K125=0,0,'B.Non-Life_DATA'!K125),IF($C$3="Current Exchange rate",IF('B.Non-Life_DATA'!K125=0,0,'B.Non-Life_DATA'!K125/ECO!U16),IF($C$3="Constant Exchange rate",IF('B.Non-Life_DATA'!K125=0,0,'B.Non-Life_DATA'!K125/ECO!U51))))</f>
        <v>5317.6679247310385</v>
      </c>
      <c r="M132" s="42">
        <f>IF($C$3="National Currency",IF('B.Non-Life_DATA'!L125=0,0,'B.Non-Life_DATA'!L125),IF($C$3="Current Exchange rate",IF('B.Non-Life_DATA'!L125=0,0,'B.Non-Life_DATA'!L125/ECO!V16),IF($C$3="Constant Exchange rate",IF('B.Non-Life_DATA'!L125=0,0,'B.Non-Life_DATA'!L125/ECO!V51))))</f>
        <v>5137.0663371522978</v>
      </c>
      <c r="N132" s="42">
        <f>IF($C$3="National Currency",IF('B.Non-Life_DATA'!M125=0,0,'B.Non-Life_DATA'!M125),IF($C$3="Current Exchange rate",IF('B.Non-Life_DATA'!M125=0,0,'B.Non-Life_DATA'!M125/ECO!W16),IF($C$3="Constant Exchange rate",IF('B.Non-Life_DATA'!M125=0,0,'B.Non-Life_DATA'!M125/ECO!W51))))</f>
        <v>4969.1496648892589</v>
      </c>
      <c r="O132" s="88">
        <f>IF($C$3="National Currency",IF('B.Non-Life_DATA'!N125=0,0,'B.Non-Life_DATA'!N125),IF($C$3="Current Exchange rate",IF('B.Non-Life_DATA'!N125=0,0,'B.Non-Life_DATA'!N125/ECO!X16),IF($C$3="Constant Exchange rate",IF('B.Non-Life_DATA'!N125=0,0,'B.Non-Life_DATA'!N125/ECO!X51))))</f>
        <v>4969.1496648892589</v>
      </c>
      <c r="P132" s="108">
        <f>IF($C$3="National Currency",IF('B.Non-Life_DATA'!O125=0,0,'B.Non-Life_DATA'!O125),IF($C$3="Current Exchange rate",IF('B.Non-Life_DATA'!O125=0,0,'B.Non-Life_DATA'!O125/ECO!Y16),IF($C$3="Constant Exchange rate",IF('B.Non-Life_DATA'!O125=0,0,'B.Non-Life_DATA'!O125/ECO!Y51))))</f>
        <v>0</v>
      </c>
      <c r="Q132" s="41">
        <f t="shared" si="20"/>
        <v>2.3654727451424995E-2</v>
      </c>
      <c r="R132" s="41">
        <f t="shared" si="21"/>
        <v>0</v>
      </c>
      <c r="S132" s="41">
        <f t="shared" si="22"/>
        <v>0.34975592849325055</v>
      </c>
    </row>
    <row r="133" spans="3:19" ht="15" x14ac:dyDescent="0.25">
      <c r="C133" s="139"/>
      <c r="D133" s="140"/>
      <c r="E133" s="39" t="s">
        <v>24</v>
      </c>
      <c r="F133" s="42">
        <f>IF($C$3="National Currency",IF('B.Non-Life_DATA'!E126=0,0,'B.Non-Life_DATA'!E126),IF($C$3="Current Exchange rate",IF('B.Non-Life_DATA'!E126=0,0,'B.Non-Life_DATA'!E126/ECO!O17),IF($C$3="Constant Exchange rate",IF('B.Non-Life_DATA'!E126=0,0,'B.Non-Life_DATA'!E126/ECO!O52))))</f>
        <v>59.214142369588281</v>
      </c>
      <c r="G133" s="42">
        <f>IF($C$3="National Currency",IF('B.Non-Life_DATA'!F126=0,0,'B.Non-Life_DATA'!F126),IF($C$3="Current Exchange rate",IF('B.Non-Life_DATA'!F126=0,0,'B.Non-Life_DATA'!F126/ECO!P17),IF($C$3="Constant Exchange rate",IF('B.Non-Life_DATA'!F126=0,0,'B.Non-Life_DATA'!F126/ECO!P52))))</f>
        <v>82.203162348369617</v>
      </c>
      <c r="H133" s="42">
        <f>IF($C$3="National Currency",IF('B.Non-Life_DATA'!G126=0,0,'B.Non-Life_DATA'!G126),IF($C$3="Current Exchange rate",IF('B.Non-Life_DATA'!G126=0,0,'B.Non-Life_DATA'!G126/ECO!Q17),IF($C$3="Constant Exchange rate",IF('B.Non-Life_DATA'!G126=0,0,'B.Non-Life_DATA'!G126/ECO!Q52))))</f>
        <v>98.6731941763706</v>
      </c>
      <c r="I133" s="42">
        <f>IF($C$3="National Currency",IF('B.Non-Life_DATA'!H126=0,0,'B.Non-Life_DATA'!H126),IF($C$3="Current Exchange rate",IF('B.Non-Life_DATA'!H126=0,0,'B.Non-Life_DATA'!H126/ECO!R17),IF($C$3="Constant Exchange rate",IF('B.Non-Life_DATA'!H126=0,0,'B.Non-Life_DATA'!H126/ECO!R52))))</f>
        <v>128.404893075812</v>
      </c>
      <c r="J133" s="42">
        <f>IF($C$3="National Currency",IF('B.Non-Life_DATA'!I126=0,0,'B.Non-Life_DATA'!I126),IF($C$3="Current Exchange rate",IF('B.Non-Life_DATA'!I126=0,0,'B.Non-Life_DATA'!I126/ECO!S17),IF($C$3="Constant Exchange rate",IF('B.Non-Life_DATA'!I126=0,0,'B.Non-Life_DATA'!I126/ECO!S52))))</f>
        <v>136.22767885674844</v>
      </c>
      <c r="K133" s="42">
        <f>IF($C$3="National Currency",IF('B.Non-Life_DATA'!J126=0,0,'B.Non-Life_DATA'!J126),IF($C$3="Current Exchange rate",IF('B.Non-Life_DATA'!J126=0,0,'B.Non-Life_DATA'!J126/ECO!T17),IF($C$3="Constant Exchange rate",IF('B.Non-Life_DATA'!J126=0,0,'B.Non-Life_DATA'!J126/ECO!T52))))</f>
        <v>147.73957281454116</v>
      </c>
      <c r="L133" s="42">
        <f>IF($C$3="National Currency",IF('B.Non-Life_DATA'!K126=0,0,'B.Non-Life_DATA'!K126),IF($C$3="Current Exchange rate",IF('B.Non-Life_DATA'!K126=0,0,'B.Non-Life_DATA'!K126/ECO!U17),IF($C$3="Constant Exchange rate",IF('B.Non-Life_DATA'!K126=0,0,'B.Non-Life_DATA'!K126/ECO!U52))))</f>
        <v>142.14314931039334</v>
      </c>
      <c r="M133" s="42">
        <f>IF($C$3="National Currency",IF('B.Non-Life_DATA'!L126=0,0,'B.Non-Life_DATA'!L126),IF($C$3="Current Exchange rate",IF('B.Non-Life_DATA'!L126=0,0,'B.Non-Life_DATA'!L126/ECO!V17),IF($C$3="Constant Exchange rate",IF('B.Non-Life_DATA'!L126=0,0,'B.Non-Life_DATA'!L126/ECO!V52))))</f>
        <v>133.69</v>
      </c>
      <c r="N133" s="42">
        <f>IF($C$3="National Currency",IF('B.Non-Life_DATA'!M126=0,0,'B.Non-Life_DATA'!M126),IF($C$3="Current Exchange rate",IF('B.Non-Life_DATA'!M126=0,0,'B.Non-Life_DATA'!M126/ECO!W17),IF($C$3="Constant Exchange rate",IF('B.Non-Life_DATA'!M126=0,0,'B.Non-Life_DATA'!M126/ECO!W52))))</f>
        <v>147.6</v>
      </c>
      <c r="O133" s="42">
        <f>IF($C$3="National Currency",IF('B.Non-Life_DATA'!N126=0,0,'B.Non-Life_DATA'!N126),IF($C$3="Current Exchange rate",IF('B.Non-Life_DATA'!N126=0,0,'B.Non-Life_DATA'!N126/ECO!X17),IF($C$3="Constant Exchange rate",IF('B.Non-Life_DATA'!N126=0,0,'B.Non-Life_DATA'!N126/ECO!X52))))</f>
        <v>200.33600000000001</v>
      </c>
      <c r="P133" s="108">
        <f>IF($C$3="National Currency",IF('B.Non-Life_DATA'!O126=0,0,'B.Non-Life_DATA'!O126),IF($C$3="Current Exchange rate",IF('B.Non-Life_DATA'!O126=0,0,'B.Non-Life_DATA'!O126/ECO!Y17),IF($C$3="Constant Exchange rate",IF('B.Non-Life_DATA'!O126=0,0,'B.Non-Life_DATA'!O126/ECO!Y52))))</f>
        <v>0</v>
      </c>
      <c r="Q133" s="41">
        <f t="shared" si="20"/>
        <v>9.5366285950139278E-4</v>
      </c>
      <c r="R133" s="41">
        <f t="shared" si="21"/>
        <v>0.35728997289972919</v>
      </c>
      <c r="S133" s="41">
        <f t="shared" si="22"/>
        <v>2.3832458257960067</v>
      </c>
    </row>
    <row r="134" spans="3:19" ht="15" x14ac:dyDescent="0.25">
      <c r="C134" s="139"/>
      <c r="D134" s="140"/>
      <c r="E134" s="39" t="s">
        <v>23</v>
      </c>
      <c r="F134" s="42">
        <f>IF($C$3="National Currency",IF('B.Non-Life_DATA'!E127=0,0,'B.Non-Life_DATA'!E127),IF($C$3="Current Exchange rate",IF('B.Non-Life_DATA'!E127=0,0,'B.Non-Life_DATA'!E127/ECO!O18),IF($C$3="Constant Exchange rate",IF('B.Non-Life_DATA'!E127=0,0,'B.Non-Life_DATA'!E127/ECO!O53))))</f>
        <v>15770.37070756</v>
      </c>
      <c r="G134" s="42">
        <f>IF($C$3="National Currency",IF('B.Non-Life_DATA'!F127=0,0,'B.Non-Life_DATA'!F127),IF($C$3="Current Exchange rate",IF('B.Non-Life_DATA'!F127=0,0,'B.Non-Life_DATA'!F127/ECO!P18),IF($C$3="Constant Exchange rate",IF('B.Non-Life_DATA'!F127=0,0,'B.Non-Life_DATA'!F127/ECO!P53))))</f>
        <v>17176.553124909999</v>
      </c>
      <c r="H134" s="42">
        <f>IF($C$3="National Currency",IF('B.Non-Life_DATA'!G127=0,0,'B.Non-Life_DATA'!G127),IF($C$3="Current Exchange rate",IF('B.Non-Life_DATA'!G127=0,0,'B.Non-Life_DATA'!G127/ECO!Q18),IF($C$3="Constant Exchange rate",IF('B.Non-Life_DATA'!G127=0,0,'B.Non-Life_DATA'!G127/ECO!Q53))))</f>
        <v>18251.723881579997</v>
      </c>
      <c r="I134" s="42">
        <f>IF($C$3="National Currency",IF('B.Non-Life_DATA'!H127=0,0,'B.Non-Life_DATA'!H127),IF($C$3="Current Exchange rate",IF('B.Non-Life_DATA'!H127=0,0,'B.Non-Life_DATA'!H127/ECO!R18),IF($C$3="Constant Exchange rate",IF('B.Non-Life_DATA'!H127=0,0,'B.Non-Life_DATA'!H127/ECO!R53))))</f>
        <v>19084.773314810001</v>
      </c>
      <c r="J134" s="42">
        <f>IF($C$3="National Currency",IF('B.Non-Life_DATA'!I127=0,0,'B.Non-Life_DATA'!I127),IF($C$3="Current Exchange rate",IF('B.Non-Life_DATA'!I127=0,0,'B.Non-Life_DATA'!I127/ECO!S18),IF($C$3="Constant Exchange rate",IF('B.Non-Life_DATA'!I127=0,0,'B.Non-Life_DATA'!I127/ECO!S53))))</f>
        <v>20106.985818710004</v>
      </c>
      <c r="K134" s="42">
        <f>IF($C$3="National Currency",IF('B.Non-Life_DATA'!J127=0,0,'B.Non-Life_DATA'!J127),IF($C$3="Current Exchange rate",IF('B.Non-Life_DATA'!J127=0,0,'B.Non-Life_DATA'!J127/ECO!T18),IF($C$3="Constant Exchange rate",IF('B.Non-Life_DATA'!J127=0,0,'B.Non-Life_DATA'!J127/ECO!T53))))</f>
        <v>20307.072536096115</v>
      </c>
      <c r="L134" s="42">
        <f>IF($C$3="National Currency",IF('B.Non-Life_DATA'!K127=0,0,'B.Non-Life_DATA'!K127),IF($C$3="Current Exchange rate",IF('B.Non-Life_DATA'!K127=0,0,'B.Non-Life_DATA'!K127/ECO!U18),IF($C$3="Constant Exchange rate",IF('B.Non-Life_DATA'!K127=0,0,'B.Non-Life_DATA'!K127/ECO!U53))))</f>
        <v>25759.502017065694</v>
      </c>
      <c r="M134" s="42">
        <f>IF($C$3="National Currency",IF('B.Non-Life_DATA'!L127=0,0,'B.Non-Life_DATA'!L127),IF($C$3="Current Exchange rate",IF('B.Non-Life_DATA'!L127=0,0,'B.Non-Life_DATA'!L127/ECO!V18),IF($C$3="Constant Exchange rate",IF('B.Non-Life_DATA'!L127=0,0,'B.Non-Life_DATA'!L127/ECO!V53))))</f>
        <v>24342.948892906403</v>
      </c>
      <c r="N134" s="42">
        <f>IF($C$3="National Currency",IF('B.Non-Life_DATA'!M127=0,0,'B.Non-Life_DATA'!M127),IF($C$3="Current Exchange rate",IF('B.Non-Life_DATA'!M127=0,0,'B.Non-Life_DATA'!M127/ECO!W18),IF($C$3="Constant Exchange rate",IF('B.Non-Life_DATA'!M127=0,0,'B.Non-Life_DATA'!M127/ECO!W53))))</f>
        <v>27126.148140626901</v>
      </c>
      <c r="O134" s="42">
        <f>IF($C$3="National Currency",IF('B.Non-Life_DATA'!N127=0,0,'B.Non-Life_DATA'!N127),IF($C$3="Current Exchange rate",IF('B.Non-Life_DATA'!N127=0,0,'B.Non-Life_DATA'!N127/ECO!X18),IF($C$3="Constant Exchange rate",IF('B.Non-Life_DATA'!N127=0,0,'B.Non-Life_DATA'!N127/ECO!X53))))</f>
        <v>23451.957980034014</v>
      </c>
      <c r="P134" s="108">
        <f>IF($C$3="National Currency",IF('B.Non-Life_DATA'!O127=0,0,'B.Non-Life_DATA'!O127),IF($C$3="Current Exchange rate",IF('B.Non-Life_DATA'!O127=0,0,'B.Non-Life_DATA'!O127/ECO!Y18),IF($C$3="Constant Exchange rate",IF('B.Non-Life_DATA'!O127=0,0,'B.Non-Life_DATA'!O127/ECO!Y53))))</f>
        <v>26541.482832426504</v>
      </c>
      <c r="Q134" s="41">
        <f t="shared" si="20"/>
        <v>0.11163875343495799</v>
      </c>
      <c r="R134" s="41">
        <f t="shared" si="21"/>
        <v>-0.13544828191401204</v>
      </c>
      <c r="S134" s="41">
        <f t="shared" si="22"/>
        <v>0.4870898354210289</v>
      </c>
    </row>
    <row r="135" spans="3:19" ht="15" x14ac:dyDescent="0.25">
      <c r="C135" s="139"/>
      <c r="D135" s="140"/>
      <c r="E135" s="39" t="s">
        <v>22</v>
      </c>
      <c r="F135" s="42">
        <f>IF($C$3="National Currency",IF('B.Non-Life_DATA'!E128=0,0,'B.Non-Life_DATA'!E128),IF($C$3="Current Exchange rate",IF('B.Non-Life_DATA'!E128=0,0,'B.Non-Life_DATA'!E128/ECO!O19),IF($C$3="Constant Exchange rate",IF('B.Non-Life_DATA'!E128=0,0,'B.Non-Life_DATA'!E128/ECO!O54))))</f>
        <v>2057</v>
      </c>
      <c r="G135" s="42">
        <f>IF($C$3="National Currency",IF('B.Non-Life_DATA'!F128=0,0,'B.Non-Life_DATA'!F128),IF($C$3="Current Exchange rate",IF('B.Non-Life_DATA'!F128=0,0,'B.Non-Life_DATA'!F128/ECO!P19),IF($C$3="Constant Exchange rate",IF('B.Non-Life_DATA'!F128=0,0,'B.Non-Life_DATA'!F128/ECO!P54))))</f>
        <v>2317</v>
      </c>
      <c r="H135" s="42">
        <f>IF($C$3="National Currency",IF('B.Non-Life_DATA'!G128=0,0,'B.Non-Life_DATA'!G128),IF($C$3="Current Exchange rate",IF('B.Non-Life_DATA'!G128=0,0,'B.Non-Life_DATA'!G128/ECO!Q19),IF($C$3="Constant Exchange rate",IF('B.Non-Life_DATA'!G128=0,0,'B.Non-Life_DATA'!G128/ECO!Q54))))</f>
        <v>2367</v>
      </c>
      <c r="I135" s="42">
        <f>IF($C$3="National Currency",IF('B.Non-Life_DATA'!H128=0,0,'B.Non-Life_DATA'!H128),IF($C$3="Current Exchange rate",IF('B.Non-Life_DATA'!H128=0,0,'B.Non-Life_DATA'!H128/ECO!R19),IF($C$3="Constant Exchange rate",IF('B.Non-Life_DATA'!H128=0,0,'B.Non-Life_DATA'!H128/ECO!R54))))</f>
        <v>2241</v>
      </c>
      <c r="J135" s="42">
        <f>IF($C$3="National Currency",IF('B.Non-Life_DATA'!I128=0,0,'B.Non-Life_DATA'!I128),IF($C$3="Current Exchange rate",IF('B.Non-Life_DATA'!I128=0,0,'B.Non-Life_DATA'!I128/ECO!S19),IF($C$3="Constant Exchange rate",IF('B.Non-Life_DATA'!I128=0,0,'B.Non-Life_DATA'!I128/ECO!S54))))</f>
        <v>2347</v>
      </c>
      <c r="K135" s="42">
        <f>IF($C$3="National Currency",IF('B.Non-Life_DATA'!J128=0,0,'B.Non-Life_DATA'!J128),IF($C$3="Current Exchange rate",IF('B.Non-Life_DATA'!J128=0,0,'B.Non-Life_DATA'!J128/ECO!T19),IF($C$3="Constant Exchange rate",IF('B.Non-Life_DATA'!J128=0,0,'B.Non-Life_DATA'!J128/ECO!T54))))</f>
        <v>2310</v>
      </c>
      <c r="L135" s="42">
        <f>IF($C$3="National Currency",IF('B.Non-Life_DATA'!K128=0,0,'B.Non-Life_DATA'!K128),IF($C$3="Current Exchange rate",IF('B.Non-Life_DATA'!K128=0,0,'B.Non-Life_DATA'!K128/ECO!U19),IF($C$3="Constant Exchange rate",IF('B.Non-Life_DATA'!K128=0,0,'B.Non-Life_DATA'!K128/ECO!U54))))</f>
        <v>2539</v>
      </c>
      <c r="M135" s="42">
        <f>IF($C$3="National Currency",IF('B.Non-Life_DATA'!L128=0,0,'B.Non-Life_DATA'!L128),IF($C$3="Current Exchange rate",IF('B.Non-Life_DATA'!L128=0,0,'B.Non-Life_DATA'!L128/ECO!V19),IF($C$3="Constant Exchange rate",IF('B.Non-Life_DATA'!L128=0,0,'B.Non-Life_DATA'!L128/ECO!V54))))</f>
        <v>2819</v>
      </c>
      <c r="N135" s="42">
        <f>IF($C$3="National Currency",IF('B.Non-Life_DATA'!M128=0,0,'B.Non-Life_DATA'!M128),IF($C$3="Current Exchange rate",IF('B.Non-Life_DATA'!M128=0,0,'B.Non-Life_DATA'!M128/ECO!W19),IF($C$3="Constant Exchange rate",IF('B.Non-Life_DATA'!M128=0,0,'B.Non-Life_DATA'!M128/ECO!W54))))</f>
        <v>2726</v>
      </c>
      <c r="O135" s="42">
        <f>IF($C$3="National Currency",IF('B.Non-Life_DATA'!N128=0,0,'B.Non-Life_DATA'!N128),IF($C$3="Current Exchange rate",IF('B.Non-Life_DATA'!N128=0,0,'B.Non-Life_DATA'!N128/ECO!X19),IF($C$3="Constant Exchange rate",IF('B.Non-Life_DATA'!N128=0,0,'B.Non-Life_DATA'!N128/ECO!X54))))</f>
        <v>2949</v>
      </c>
      <c r="P135" s="108">
        <f>IF($C$3="National Currency",IF('B.Non-Life_DATA'!O128=0,0,'B.Non-Life_DATA'!O128),IF($C$3="Current Exchange rate",IF('B.Non-Life_DATA'!O128=0,0,'B.Non-Life_DATA'!O128/ECO!Y19),IF($C$3="Constant Exchange rate",IF('B.Non-Life_DATA'!O128=0,0,'B.Non-Life_DATA'!O128/ECO!Y54))))</f>
        <v>3272</v>
      </c>
      <c r="Q135" s="41">
        <f t="shared" si="20"/>
        <v>1.4038174729801968E-2</v>
      </c>
      <c r="R135" s="41">
        <f t="shared" si="21"/>
        <v>8.1804842259721289E-2</v>
      </c>
      <c r="S135" s="41">
        <f t="shared" si="22"/>
        <v>0.43364122508507541</v>
      </c>
    </row>
    <row r="136" spans="3:19" ht="15" x14ac:dyDescent="0.25">
      <c r="C136" s="139"/>
      <c r="D136" s="140"/>
      <c r="E136" s="39" t="s">
        <v>21</v>
      </c>
      <c r="F136" s="42">
        <f>IF($C$3="National Currency",IF('B.Non-Life_DATA'!E129=0,0,'B.Non-Life_DATA'!E129),IF($C$3="Current Exchange rate",IF('B.Non-Life_DATA'!E129=0,0,'B.Non-Life_DATA'!E129/ECO!O20),IF($C$3="Constant Exchange rate",IF('B.Non-Life_DATA'!E129=0,0,'B.Non-Life_DATA'!E129/ECO!O55))))</f>
        <v>38955</v>
      </c>
      <c r="G136" s="42">
        <f>IF($C$3="National Currency",IF('B.Non-Life_DATA'!F129=0,0,'B.Non-Life_DATA'!F129),IF($C$3="Current Exchange rate",IF('B.Non-Life_DATA'!F129=0,0,'B.Non-Life_DATA'!F129/ECO!P20),IF($C$3="Constant Exchange rate",IF('B.Non-Life_DATA'!F129=0,0,'B.Non-Life_DATA'!F129/ECO!P55))))</f>
        <v>38694</v>
      </c>
      <c r="H136" s="42">
        <f>IF($C$3="National Currency",IF('B.Non-Life_DATA'!G129=0,0,'B.Non-Life_DATA'!G129),IF($C$3="Current Exchange rate",IF('B.Non-Life_DATA'!G129=0,0,'B.Non-Life_DATA'!G129/ECO!Q20),IF($C$3="Constant Exchange rate",IF('B.Non-Life_DATA'!G129=0,0,'B.Non-Life_DATA'!G129/ECO!Q55))))</f>
        <v>39895</v>
      </c>
      <c r="I136" s="42">
        <f>IF($C$3="National Currency",IF('B.Non-Life_DATA'!H129=0,0,'B.Non-Life_DATA'!H129),IF($C$3="Current Exchange rate",IF('B.Non-Life_DATA'!H129=0,0,'B.Non-Life_DATA'!H129/ECO!R20),IF($C$3="Constant Exchange rate",IF('B.Non-Life_DATA'!H129=0,0,'B.Non-Life_DATA'!H129/ECO!R55))))</f>
        <v>42098</v>
      </c>
      <c r="J136" s="42">
        <f>IF($C$3="National Currency",IF('B.Non-Life_DATA'!I129=0,0,'B.Non-Life_DATA'!I129),IF($C$3="Current Exchange rate",IF('B.Non-Life_DATA'!I129=0,0,'B.Non-Life_DATA'!I129/ECO!S20),IF($C$3="Constant Exchange rate",IF('B.Non-Life_DATA'!I129=0,0,'B.Non-Life_DATA'!I129/ECO!S55))))</f>
        <v>41402</v>
      </c>
      <c r="K136" s="42">
        <f>IF($C$3="National Currency",IF('B.Non-Life_DATA'!J129=0,0,'B.Non-Life_DATA'!J129),IF($C$3="Current Exchange rate",IF('B.Non-Life_DATA'!J129=0,0,'B.Non-Life_DATA'!J129/ECO!T20),IF($C$3="Constant Exchange rate",IF('B.Non-Life_DATA'!J129=0,0,'B.Non-Life_DATA'!J129/ECO!T55))))</f>
        <v>46565</v>
      </c>
      <c r="L136" s="42">
        <f>IF($C$3="National Currency",IF('B.Non-Life_DATA'!K129=0,0,'B.Non-Life_DATA'!K129),IF($C$3="Current Exchange rate",IF('B.Non-Life_DATA'!K129=0,0,'B.Non-Life_DATA'!K129/ECO!U20),IF($C$3="Constant Exchange rate",IF('B.Non-Life_DATA'!K129=0,0,'B.Non-Life_DATA'!K129/ECO!U55))))</f>
        <v>46880</v>
      </c>
      <c r="M136" s="42">
        <f>IF($C$3="National Currency",IF('B.Non-Life_DATA'!L129=0,0,'B.Non-Life_DATA'!L129),IF($C$3="Current Exchange rate",IF('B.Non-Life_DATA'!L129=0,0,'B.Non-Life_DATA'!L129/ECO!V20),IF($C$3="Constant Exchange rate",IF('B.Non-Life_DATA'!L129=0,0,'B.Non-Life_DATA'!L129/ECO!V55))))</f>
        <v>47885</v>
      </c>
      <c r="N136" s="42">
        <f>IF($C$3="National Currency",IF('B.Non-Life_DATA'!M129=0,0,'B.Non-Life_DATA'!M129),IF($C$3="Current Exchange rate",IF('B.Non-Life_DATA'!M129=0,0,'B.Non-Life_DATA'!M129/ECO!W20),IF($C$3="Constant Exchange rate",IF('B.Non-Life_DATA'!M129=0,0,'B.Non-Life_DATA'!M129/ECO!W55))))</f>
        <v>48289</v>
      </c>
      <c r="O136" s="42">
        <f>IF($C$3="National Currency",IF('B.Non-Life_DATA'!N129=0,0,'B.Non-Life_DATA'!N129),IF($C$3="Current Exchange rate",IF('B.Non-Life_DATA'!N129=0,0,'B.Non-Life_DATA'!N129/ECO!X20),IF($C$3="Constant Exchange rate",IF('B.Non-Life_DATA'!N129=0,0,'B.Non-Life_DATA'!N129/ECO!X55))))</f>
        <v>50764</v>
      </c>
      <c r="P136" s="108">
        <f>IF($C$3="National Currency",IF('B.Non-Life_DATA'!O129=0,0,'B.Non-Life_DATA'!O129),IF($C$3="Current Exchange rate",IF('B.Non-Life_DATA'!O129=0,0,'B.Non-Life_DATA'!O129/ECO!Y20),IF($C$3="Constant Exchange rate",IF('B.Non-Life_DATA'!O129=0,0,'B.Non-Life_DATA'!O129/ECO!Y55))))</f>
        <v>0</v>
      </c>
      <c r="Q136" s="41">
        <f t="shared" si="20"/>
        <v>0.24165273041155208</v>
      </c>
      <c r="R136" s="41">
        <f t="shared" si="21"/>
        <v>5.1253908757687983E-2</v>
      </c>
      <c r="S136" s="41">
        <f t="shared" si="22"/>
        <v>0.30314465408805025</v>
      </c>
    </row>
    <row r="137" spans="3:19" ht="15" x14ac:dyDescent="0.25">
      <c r="C137" s="139"/>
      <c r="D137" s="140"/>
      <c r="E137" s="39" t="s">
        <v>20</v>
      </c>
      <c r="F137" s="42">
        <f>IF($C$3="National Currency",IF('B.Non-Life_DATA'!E130=0,0,'B.Non-Life_DATA'!E130),IF($C$3="Current Exchange rate",IF('B.Non-Life_DATA'!E130=0,0,'B.Non-Life_DATA'!E130/ECO!O21),IF($C$3="Constant Exchange rate",IF('B.Non-Life_DATA'!E130=0,0,'B.Non-Life_DATA'!E130/ECO!O56))))</f>
        <v>1051</v>
      </c>
      <c r="G137" s="42">
        <f>IF($C$3="National Currency",IF('B.Non-Life_DATA'!F130=0,0,'B.Non-Life_DATA'!F130),IF($C$3="Current Exchange rate",IF('B.Non-Life_DATA'!F130=0,0,'B.Non-Life_DATA'!F130/ECO!P21),IF($C$3="Constant Exchange rate",IF('B.Non-Life_DATA'!F130=0,0,'B.Non-Life_DATA'!F130/ECO!P56))))</f>
        <v>1120</v>
      </c>
      <c r="H137" s="42">
        <f>IF($C$3="National Currency",IF('B.Non-Life_DATA'!G130=0,0,'B.Non-Life_DATA'!G130),IF($C$3="Current Exchange rate",IF('B.Non-Life_DATA'!G130=0,0,'B.Non-Life_DATA'!G130/ECO!Q21),IF($C$3="Constant Exchange rate",IF('B.Non-Life_DATA'!G130=0,0,'B.Non-Life_DATA'!G130/ECO!Q56))))</f>
        <v>1128</v>
      </c>
      <c r="I137" s="42">
        <f>IF($C$3="National Currency",IF('B.Non-Life_DATA'!H130=0,0,'B.Non-Life_DATA'!H130),IF($C$3="Current Exchange rate",IF('B.Non-Life_DATA'!H130=0,0,'B.Non-Life_DATA'!H130/ECO!R21),IF($C$3="Constant Exchange rate",IF('B.Non-Life_DATA'!H130=0,0,'B.Non-Life_DATA'!H130/ECO!R56))))</f>
        <v>1262</v>
      </c>
      <c r="J137" s="42">
        <f>IF($C$3="National Currency",IF('B.Non-Life_DATA'!I130=0,0,'B.Non-Life_DATA'!I130),IF($C$3="Current Exchange rate",IF('B.Non-Life_DATA'!I130=0,0,'B.Non-Life_DATA'!I130/ECO!S21),IF($C$3="Constant Exchange rate",IF('B.Non-Life_DATA'!I130=0,0,'B.Non-Life_DATA'!I130/ECO!S56))))</f>
        <v>1441</v>
      </c>
      <c r="K137" s="42">
        <f>IF($C$3="National Currency",IF('B.Non-Life_DATA'!J130=0,0,'B.Non-Life_DATA'!J130),IF($C$3="Current Exchange rate",IF('B.Non-Life_DATA'!J130=0,0,'B.Non-Life_DATA'!J130/ECO!T21),IF($C$3="Constant Exchange rate",IF('B.Non-Life_DATA'!J130=0,0,'B.Non-Life_DATA'!J130/ECO!T56))))</f>
        <v>1405</v>
      </c>
      <c r="L137" s="42">
        <f>IF($C$3="National Currency",IF('B.Non-Life_DATA'!K130=0,0,'B.Non-Life_DATA'!K130),IF($C$3="Current Exchange rate",IF('B.Non-Life_DATA'!K130=0,0,'B.Non-Life_DATA'!K130/ECO!U21),IF($C$3="Constant Exchange rate",IF('B.Non-Life_DATA'!K130=0,0,'B.Non-Life_DATA'!K130/ECO!U56))))</f>
        <v>1373</v>
      </c>
      <c r="M137" s="42">
        <f>IF($C$3="National Currency",IF('B.Non-Life_DATA'!L130=0,0,'B.Non-Life_DATA'!L130),IF($C$3="Current Exchange rate",IF('B.Non-Life_DATA'!L130=0,0,'B.Non-Life_DATA'!L130/ECO!V21),IF($C$3="Constant Exchange rate",IF('B.Non-Life_DATA'!L130=0,0,'B.Non-Life_DATA'!L130/ECO!V56))))</f>
        <v>1256</v>
      </c>
      <c r="N137" s="42">
        <f>IF($C$3="National Currency",IF('B.Non-Life_DATA'!M130=0,0,'B.Non-Life_DATA'!M130),IF($C$3="Current Exchange rate",IF('B.Non-Life_DATA'!M130=0,0,'B.Non-Life_DATA'!M130/ECO!W21),IF($C$3="Constant Exchange rate",IF('B.Non-Life_DATA'!M130=0,0,'B.Non-Life_DATA'!M130/ECO!W56))))</f>
        <v>932</v>
      </c>
      <c r="O137" s="42">
        <f>IF($C$3="National Currency",IF('B.Non-Life_DATA'!N130=0,0,'B.Non-Life_DATA'!N130),IF($C$3="Current Exchange rate",IF('B.Non-Life_DATA'!N130=0,0,'B.Non-Life_DATA'!N130/ECO!X21),IF($C$3="Constant Exchange rate",IF('B.Non-Life_DATA'!N130=0,0,'B.Non-Life_DATA'!N130/ECO!X56))))</f>
        <v>416</v>
      </c>
      <c r="P137" s="108">
        <f>IF($C$3="National Currency",IF('B.Non-Life_DATA'!O130=0,0,'B.Non-Life_DATA'!O130),IF($C$3="Current Exchange rate",IF('B.Non-Life_DATA'!O130=0,0,'B.Non-Life_DATA'!O130/ECO!Y21),IF($C$3="Constant Exchange rate",IF('B.Non-Life_DATA'!O130=0,0,'B.Non-Life_DATA'!O130/ECO!Y56))))</f>
        <v>0</v>
      </c>
      <c r="Q137" s="41">
        <f t="shared" si="20"/>
        <v>1.9802918574423935E-3</v>
      </c>
      <c r="R137" s="41">
        <f t="shared" si="21"/>
        <v>-0.55364806866952787</v>
      </c>
      <c r="S137" s="41">
        <f t="shared" si="22"/>
        <v>-0.60418648905803995</v>
      </c>
    </row>
    <row r="138" spans="3:19" ht="15" x14ac:dyDescent="0.25">
      <c r="C138" s="139"/>
      <c r="D138" s="140"/>
      <c r="E138" s="39" t="s">
        <v>19</v>
      </c>
      <c r="F138" s="42">
        <f>IF($C$3="National Currency",IF('B.Non-Life_DATA'!E131=0,0,'B.Non-Life_DATA'!E131),IF($C$3="Current Exchange rate",IF('B.Non-Life_DATA'!E131=0,0,'B.Non-Life_DATA'!E131/ECO!O22),IF($C$3="Constant Exchange rate",IF('B.Non-Life_DATA'!E131=0,0,'B.Non-Life_DATA'!E131/ECO!O57))))</f>
        <v>398.98863933141809</v>
      </c>
      <c r="G138" s="88">
        <f>IF($C$3="National Currency",IF('B.Non-Life_DATA'!F131=0,0,'B.Non-Life_DATA'!F131),IF($C$3="Current Exchange rate",IF('B.Non-Life_DATA'!F131=0,0,'B.Non-Life_DATA'!F131/ECO!P22),IF($C$3="Constant Exchange rate",IF('B.Non-Life_DATA'!F131=0,0,'B.Non-Life_DATA'!F131/ECO!P57))))</f>
        <v>427.8996474275267</v>
      </c>
      <c r="H138" s="42">
        <f>IF($C$3="National Currency",IF('B.Non-Life_DATA'!G131=0,0,'B.Non-Life_DATA'!G131),IF($C$3="Current Exchange rate",IF('B.Non-Life_DATA'!G131=0,0,'B.Non-Life_DATA'!G131/ECO!Q22),IF($C$3="Constant Exchange rate",IF('B.Non-Life_DATA'!G131=0,0,'B.Non-Life_DATA'!G131/ECO!Q57))))</f>
        <v>456.81065552363538</v>
      </c>
      <c r="I138" s="42">
        <f>IF($C$3="National Currency",IF('B.Non-Life_DATA'!H131=0,0,'B.Non-Life_DATA'!H131),IF($C$3="Current Exchange rate",IF('B.Non-Life_DATA'!H131=0,0,'B.Non-Life_DATA'!H131/ECO!R22),IF($C$3="Constant Exchange rate",IF('B.Non-Life_DATA'!H131=0,0,'B.Non-Life_DATA'!H131/ECO!R57))))</f>
        <v>0</v>
      </c>
      <c r="J138" s="42">
        <f>IF($C$3="National Currency",IF('B.Non-Life_DATA'!I131=0,0,'B.Non-Life_DATA'!I131),IF($C$3="Current Exchange rate",IF('B.Non-Life_DATA'!I131=0,0,'B.Non-Life_DATA'!I131/ECO!S22),IF($C$3="Constant Exchange rate",IF('B.Non-Life_DATA'!I131=0,0,'B.Non-Life_DATA'!I131/ECO!S57))))</f>
        <v>0</v>
      </c>
      <c r="K138" s="42">
        <f>IF($C$3="National Currency",IF('B.Non-Life_DATA'!J131=0,0,'B.Non-Life_DATA'!J131),IF($C$3="Current Exchange rate",IF('B.Non-Life_DATA'!J131=0,0,'B.Non-Life_DATA'!J131/ECO!T22),IF($C$3="Constant Exchange rate",IF('B.Non-Life_DATA'!J131=0,0,'B.Non-Life_DATA'!J131/ECO!T57))))</f>
        <v>0</v>
      </c>
      <c r="L138" s="42">
        <f>IF($C$3="National Currency",IF('B.Non-Life_DATA'!K131=0,0,'B.Non-Life_DATA'!K131),IF($C$3="Current Exchange rate",IF('B.Non-Life_DATA'!K131=0,0,'B.Non-Life_DATA'!K131/ECO!U22),IF($C$3="Constant Exchange rate",IF('B.Non-Life_DATA'!K131=0,0,'B.Non-Life_DATA'!K131/ECO!U57))))</f>
        <v>0</v>
      </c>
      <c r="M138" s="42">
        <f>IF($C$3="National Currency",IF('B.Non-Life_DATA'!L131=0,0,'B.Non-Life_DATA'!L131),IF($C$3="Current Exchange rate",IF('B.Non-Life_DATA'!L131=0,0,'B.Non-Life_DATA'!L131/ECO!V22),IF($C$3="Constant Exchange rate",IF('B.Non-Life_DATA'!L131=0,0,'B.Non-Life_DATA'!L131/ECO!V57))))</f>
        <v>0</v>
      </c>
      <c r="N138" s="42">
        <f>IF($C$3="National Currency",IF('B.Non-Life_DATA'!M131=0,0,'B.Non-Life_DATA'!M131),IF($C$3="Current Exchange rate",IF('B.Non-Life_DATA'!M131=0,0,'B.Non-Life_DATA'!M131/ECO!W22),IF($C$3="Constant Exchange rate",IF('B.Non-Life_DATA'!M131=0,0,'B.Non-Life_DATA'!M131/ECO!W57))))</f>
        <v>0</v>
      </c>
      <c r="O138" s="42">
        <f>IF($C$3="National Currency",IF('B.Non-Life_DATA'!N131=0,0,'B.Non-Life_DATA'!N131),IF($C$3="Current Exchange rate",IF('B.Non-Life_DATA'!N131=0,0,'B.Non-Life_DATA'!N131/ECO!X22),IF($C$3="Constant Exchange rate",IF('B.Non-Life_DATA'!N131=0,0,'B.Non-Life_DATA'!N131/ECO!X57))))</f>
        <v>0</v>
      </c>
      <c r="P138" s="108">
        <f>IF($C$3="National Currency",IF('B.Non-Life_DATA'!O131=0,0,'B.Non-Life_DATA'!O131),IF($C$3="Current Exchange rate",IF('B.Non-Life_DATA'!O131=0,0,'B.Non-Life_DATA'!O131/ECO!Y22),IF($C$3="Constant Exchange rate",IF('B.Non-Life_DATA'!O131=0,0,'B.Non-Life_DATA'!O131/ECO!Y57))))</f>
        <v>0</v>
      </c>
      <c r="Q138" s="41">
        <f t="shared" si="20"/>
        <v>0</v>
      </c>
      <c r="R138" s="41" t="str">
        <f t="shared" si="21"/>
        <v>-</v>
      </c>
      <c r="S138" s="41" t="str">
        <f t="shared" si="22"/>
        <v>-</v>
      </c>
    </row>
    <row r="139" spans="3:19" ht="15" x14ac:dyDescent="0.25">
      <c r="C139" s="139"/>
      <c r="D139" s="140"/>
      <c r="E139" s="39" t="s">
        <v>18</v>
      </c>
      <c r="F139" s="42">
        <f>IF($C$3="National Currency",IF('B.Non-Life_DATA'!E132=0,0,'B.Non-Life_DATA'!E132),IF($C$3="Current Exchange rate",IF('B.Non-Life_DATA'!E132=0,0,'B.Non-Life_DATA'!E132/ECO!O23),IF($C$3="Constant Exchange rate",IF('B.Non-Life_DATA'!E132=0,0,'B.Non-Life_DATA'!E132/ECO!O58))))</f>
        <v>0</v>
      </c>
      <c r="G139" s="42">
        <f>IF($C$3="National Currency",IF('B.Non-Life_DATA'!F132=0,0,'B.Non-Life_DATA'!F132),IF($C$3="Current Exchange rate",IF('B.Non-Life_DATA'!F132=0,0,'B.Non-Life_DATA'!F132/ECO!P23),IF($C$3="Constant Exchange rate",IF('B.Non-Life_DATA'!F132=0,0,'B.Non-Life_DATA'!F132/ECO!P58))))</f>
        <v>0</v>
      </c>
      <c r="H139" s="42">
        <f>IF($C$3="National Currency",IF('B.Non-Life_DATA'!G132=0,0,'B.Non-Life_DATA'!G132),IF($C$3="Current Exchange rate",IF('B.Non-Life_DATA'!G132=0,0,'B.Non-Life_DATA'!G132/ECO!Q23),IF($C$3="Constant Exchange rate",IF('B.Non-Life_DATA'!G132=0,0,'B.Non-Life_DATA'!G132/ECO!Q58))))</f>
        <v>0</v>
      </c>
      <c r="I139" s="42">
        <f>IF($C$3="National Currency",IF('B.Non-Life_DATA'!H132=0,0,'B.Non-Life_DATA'!H132),IF($C$3="Current Exchange rate",IF('B.Non-Life_DATA'!H132=0,0,'B.Non-Life_DATA'!H132/ECO!R23),IF($C$3="Constant Exchange rate",IF('B.Non-Life_DATA'!H132=0,0,'B.Non-Life_DATA'!H132/ECO!R58))))</f>
        <v>0</v>
      </c>
      <c r="J139" s="42">
        <f>IF($C$3="National Currency",IF('B.Non-Life_DATA'!I132=0,0,'B.Non-Life_DATA'!I132),IF($C$3="Current Exchange rate",IF('B.Non-Life_DATA'!I132=0,0,'B.Non-Life_DATA'!I132/ECO!S23),IF($C$3="Constant Exchange rate",IF('B.Non-Life_DATA'!I132=0,0,'B.Non-Life_DATA'!I132/ECO!S58))))</f>
        <v>0</v>
      </c>
      <c r="K139" s="42">
        <f>IF($C$3="National Currency",IF('B.Non-Life_DATA'!J132=0,0,'B.Non-Life_DATA'!J132),IF($C$3="Current Exchange rate",IF('B.Non-Life_DATA'!J132=0,0,'B.Non-Life_DATA'!J132/ECO!T23),IF($C$3="Constant Exchange rate",IF('B.Non-Life_DATA'!J132=0,0,'B.Non-Life_DATA'!J132/ECO!T58))))</f>
        <v>0</v>
      </c>
      <c r="L139" s="42">
        <f>IF($C$3="National Currency",IF('B.Non-Life_DATA'!K132=0,0,'B.Non-Life_DATA'!K132),IF($C$3="Current Exchange rate",IF('B.Non-Life_DATA'!K132=0,0,'B.Non-Life_DATA'!K132/ECO!U23),IF($C$3="Constant Exchange rate",IF('B.Non-Life_DATA'!K132=0,0,'B.Non-Life_DATA'!K132/ECO!U58))))</f>
        <v>0</v>
      </c>
      <c r="M139" s="42">
        <f>IF($C$3="National Currency",IF('B.Non-Life_DATA'!L132=0,0,'B.Non-Life_DATA'!L132),IF($C$3="Current Exchange rate",IF('B.Non-Life_DATA'!L132=0,0,'B.Non-Life_DATA'!L132/ECO!V23),IF($C$3="Constant Exchange rate",IF('B.Non-Life_DATA'!L132=0,0,'B.Non-Life_DATA'!L132/ECO!V58))))</f>
        <v>0</v>
      </c>
      <c r="N139" s="42">
        <f>IF($C$3="National Currency",IF('B.Non-Life_DATA'!M132=0,0,'B.Non-Life_DATA'!M132),IF($C$3="Current Exchange rate",IF('B.Non-Life_DATA'!M132=0,0,'B.Non-Life_DATA'!M132/ECO!W23),IF($C$3="Constant Exchange rate",IF('B.Non-Life_DATA'!M132=0,0,'B.Non-Life_DATA'!M132/ECO!W58))))</f>
        <v>0</v>
      </c>
      <c r="O139" s="42">
        <f>IF($C$3="National Currency",IF('B.Non-Life_DATA'!N132=0,0,'B.Non-Life_DATA'!N132),IF($C$3="Current Exchange rate",IF('B.Non-Life_DATA'!N132=0,0,'B.Non-Life_DATA'!N132/ECO!X23),IF($C$3="Constant Exchange rate",IF('B.Non-Life_DATA'!N132=0,0,'B.Non-Life_DATA'!N132/ECO!X58))))</f>
        <v>0</v>
      </c>
      <c r="P139" s="108">
        <f>IF($C$3="National Currency",IF('B.Non-Life_DATA'!O132=0,0,'B.Non-Life_DATA'!O132),IF($C$3="Current Exchange rate",IF('B.Non-Life_DATA'!O132=0,0,'B.Non-Life_DATA'!O132/ECO!Y23),IF($C$3="Constant Exchange rate",IF('B.Non-Life_DATA'!O132=0,0,'B.Non-Life_DATA'!O132/ECO!Y58))))</f>
        <v>0</v>
      </c>
      <c r="Q139" s="41">
        <f t="shared" si="20"/>
        <v>0</v>
      </c>
      <c r="R139" s="41" t="str">
        <f t="shared" si="21"/>
        <v>-</v>
      </c>
      <c r="S139" s="41" t="str">
        <f t="shared" si="22"/>
        <v>-</v>
      </c>
    </row>
    <row r="140" spans="3:19" ht="15" x14ac:dyDescent="0.25">
      <c r="C140" s="139"/>
      <c r="D140" s="140"/>
      <c r="E140" s="39" t="s">
        <v>17</v>
      </c>
      <c r="F140" s="42">
        <f>IF($C$3="National Currency",IF('B.Non-Life_DATA'!E133=0,0,'B.Non-Life_DATA'!E133),IF($C$3="Current Exchange rate",IF('B.Non-Life_DATA'!E133=0,0,'B.Non-Life_DATA'!E133/ECO!O24),IF($C$3="Constant Exchange rate",IF('B.Non-Life_DATA'!E133=0,0,'B.Non-Life_DATA'!E133/ECO!O59))))</f>
        <v>0</v>
      </c>
      <c r="G140" s="42">
        <f>IF($C$3="National Currency",IF('B.Non-Life_DATA'!F133=0,0,'B.Non-Life_DATA'!F133),IF($C$3="Current Exchange rate",IF('B.Non-Life_DATA'!F133=0,0,'B.Non-Life_DATA'!F133/ECO!P24),IF($C$3="Constant Exchange rate",IF('B.Non-Life_DATA'!F133=0,0,'B.Non-Life_DATA'!F133/ECO!P59))))</f>
        <v>0</v>
      </c>
      <c r="H140" s="42">
        <f>IF($C$3="National Currency",IF('B.Non-Life_DATA'!G133=0,0,'B.Non-Life_DATA'!G133),IF($C$3="Current Exchange rate",IF('B.Non-Life_DATA'!G133=0,0,'B.Non-Life_DATA'!G133/ECO!Q24),IF($C$3="Constant Exchange rate",IF('B.Non-Life_DATA'!G133=0,0,'B.Non-Life_DATA'!G133/ECO!Q59))))</f>
        <v>0</v>
      </c>
      <c r="I140" s="42">
        <f>IF($C$3="National Currency",IF('B.Non-Life_DATA'!H133=0,0,'B.Non-Life_DATA'!H133),IF($C$3="Current Exchange rate",IF('B.Non-Life_DATA'!H133=0,0,'B.Non-Life_DATA'!H133/ECO!R24),IF($C$3="Constant Exchange rate",IF('B.Non-Life_DATA'!H133=0,0,'B.Non-Life_DATA'!H133/ECO!R59))))</f>
        <v>0</v>
      </c>
      <c r="J140" s="42">
        <f>IF($C$3="National Currency",IF('B.Non-Life_DATA'!I133=0,0,'B.Non-Life_DATA'!I133),IF($C$3="Current Exchange rate",IF('B.Non-Life_DATA'!I133=0,0,'B.Non-Life_DATA'!I133/ECO!S24),IF($C$3="Constant Exchange rate",IF('B.Non-Life_DATA'!I133=0,0,'B.Non-Life_DATA'!I133/ECO!S59))))</f>
        <v>0</v>
      </c>
      <c r="K140" s="42">
        <f>IF($C$3="National Currency",IF('B.Non-Life_DATA'!J133=0,0,'B.Non-Life_DATA'!J133),IF($C$3="Current Exchange rate",IF('B.Non-Life_DATA'!J133=0,0,'B.Non-Life_DATA'!J133/ECO!T24),IF($C$3="Constant Exchange rate",IF('B.Non-Life_DATA'!J133=0,0,'B.Non-Life_DATA'!J133/ECO!T59))))</f>
        <v>0</v>
      </c>
      <c r="L140" s="42">
        <f>IF($C$3="National Currency",IF('B.Non-Life_DATA'!K133=0,0,'B.Non-Life_DATA'!K133),IF($C$3="Current Exchange rate",IF('B.Non-Life_DATA'!K133=0,0,'B.Non-Life_DATA'!K133/ECO!U24),IF($C$3="Constant Exchange rate",IF('B.Non-Life_DATA'!K133=0,0,'B.Non-Life_DATA'!K133/ECO!U59))))</f>
        <v>0</v>
      </c>
      <c r="M140" s="42">
        <f>IF($C$3="National Currency",IF('B.Non-Life_DATA'!L133=0,0,'B.Non-Life_DATA'!L133),IF($C$3="Current Exchange rate",IF('B.Non-Life_DATA'!L133=0,0,'B.Non-Life_DATA'!L133/ECO!V24),IF($C$3="Constant Exchange rate",IF('B.Non-Life_DATA'!L133=0,0,'B.Non-Life_DATA'!L133/ECO!V59))))</f>
        <v>0</v>
      </c>
      <c r="N140" s="42">
        <f>IF($C$3="National Currency",IF('B.Non-Life_DATA'!M133=0,0,'B.Non-Life_DATA'!M133),IF($C$3="Current Exchange rate",IF('B.Non-Life_DATA'!M133=0,0,'B.Non-Life_DATA'!M133/ECO!W24),IF($C$3="Constant Exchange rate",IF('B.Non-Life_DATA'!M133=0,0,'B.Non-Life_DATA'!M133/ECO!W59))))</f>
        <v>0</v>
      </c>
      <c r="O140" s="42">
        <f>IF($C$3="National Currency",IF('B.Non-Life_DATA'!N133=0,0,'B.Non-Life_DATA'!N133),IF($C$3="Current Exchange rate",IF('B.Non-Life_DATA'!N133=0,0,'B.Non-Life_DATA'!N133/ECO!X24),IF($C$3="Constant Exchange rate",IF('B.Non-Life_DATA'!N133=0,0,'B.Non-Life_DATA'!N133/ECO!X59))))</f>
        <v>0</v>
      </c>
      <c r="P140" s="108">
        <f>IF($C$3="National Currency",IF('B.Non-Life_DATA'!O133=0,0,'B.Non-Life_DATA'!O133),IF($C$3="Current Exchange rate",IF('B.Non-Life_DATA'!O133=0,0,'B.Non-Life_DATA'!O133/ECO!Y24),IF($C$3="Constant Exchange rate",IF('B.Non-Life_DATA'!O133=0,0,'B.Non-Life_DATA'!O133/ECO!Y59))))</f>
        <v>0</v>
      </c>
      <c r="Q140" s="41">
        <f t="shared" si="20"/>
        <v>0</v>
      </c>
      <c r="R140" s="41" t="str">
        <f t="shared" si="21"/>
        <v>-</v>
      </c>
      <c r="S140" s="41" t="str">
        <f t="shared" si="22"/>
        <v>-</v>
      </c>
    </row>
    <row r="141" spans="3:19" ht="15" x14ac:dyDescent="0.25">
      <c r="C141" s="139"/>
      <c r="D141" s="140"/>
      <c r="E141" s="39" t="s">
        <v>16</v>
      </c>
      <c r="F141" s="42">
        <f>IF($C$3="National Currency",IF('B.Non-Life_DATA'!E134=0,0,'B.Non-Life_DATA'!E134),IF($C$3="Current Exchange rate",IF('B.Non-Life_DATA'!E134=0,0,'B.Non-Life_DATA'!E134/ECO!O25),IF($C$3="Constant Exchange rate",IF('B.Non-Life_DATA'!E134=0,0,'B.Non-Life_DATA'!E134/ECO!O60))))</f>
        <v>0</v>
      </c>
      <c r="G141" s="42">
        <f>IF($C$3="National Currency",IF('B.Non-Life_DATA'!F134=0,0,'B.Non-Life_DATA'!F134),IF($C$3="Current Exchange rate",IF('B.Non-Life_DATA'!F134=0,0,'B.Non-Life_DATA'!F134/ECO!P25),IF($C$3="Constant Exchange rate",IF('B.Non-Life_DATA'!F134=0,0,'B.Non-Life_DATA'!F134/ECO!P60))))</f>
        <v>0</v>
      </c>
      <c r="H141" s="42">
        <f>IF($C$3="National Currency",IF('B.Non-Life_DATA'!G134=0,0,'B.Non-Life_DATA'!G134),IF($C$3="Current Exchange rate",IF('B.Non-Life_DATA'!G134=0,0,'B.Non-Life_DATA'!G134/ECO!Q25),IF($C$3="Constant Exchange rate",IF('B.Non-Life_DATA'!G134=0,0,'B.Non-Life_DATA'!G134/ECO!Q60))))</f>
        <v>0</v>
      </c>
      <c r="I141" s="42">
        <f>IF($C$3="National Currency",IF('B.Non-Life_DATA'!H134=0,0,'B.Non-Life_DATA'!H134),IF($C$3="Current Exchange rate",IF('B.Non-Life_DATA'!H134=0,0,'B.Non-Life_DATA'!H134/ECO!R25),IF($C$3="Constant Exchange rate",IF('B.Non-Life_DATA'!H134=0,0,'B.Non-Life_DATA'!H134/ECO!R60))))</f>
        <v>164.95976116303217</v>
      </c>
      <c r="J141" s="42">
        <f>IF($C$3="National Currency",IF('B.Non-Life_DATA'!I134=0,0,'B.Non-Life_DATA'!I134),IF($C$3="Current Exchange rate",IF('B.Non-Life_DATA'!I134=0,0,'B.Non-Life_DATA'!I134/ECO!S25),IF($C$3="Constant Exchange rate",IF('B.Non-Life_DATA'!I134=0,0,'B.Non-Life_DATA'!I134/ECO!S60))))</f>
        <v>250.1882139148494</v>
      </c>
      <c r="K141" s="42">
        <f>IF($C$3="National Currency",IF('B.Non-Life_DATA'!J134=0,0,'B.Non-Life_DATA'!J134),IF($C$3="Current Exchange rate",IF('B.Non-Life_DATA'!J134=0,0,'B.Non-Life_DATA'!J134/ECO!T25),IF($C$3="Constant Exchange rate",IF('B.Non-Life_DATA'!J134=0,0,'B.Non-Life_DATA'!J134/ECO!T60))))</f>
        <v>206.56801661474557</v>
      </c>
      <c r="L141" s="42">
        <f>IF($C$3="National Currency",IF('B.Non-Life_DATA'!K134=0,0,'B.Non-Life_DATA'!K134),IF($C$3="Current Exchange rate",IF('B.Non-Life_DATA'!K134=0,0,'B.Non-Life_DATA'!K134/ECO!U25),IF($C$3="Constant Exchange rate",IF('B.Non-Life_DATA'!K134=0,0,'B.Non-Life_DATA'!K134/ECO!U60))))</f>
        <v>195.2297507788162</v>
      </c>
      <c r="M141" s="42">
        <f>IF($C$3="National Currency",IF('B.Non-Life_DATA'!L134=0,0,'B.Non-Life_DATA'!L134),IF($C$3="Current Exchange rate",IF('B.Non-Life_DATA'!L134=0,0,'B.Non-Life_DATA'!L134/ECO!V25),IF($C$3="Constant Exchange rate",IF('B.Non-Life_DATA'!L134=0,0,'B.Non-Life_DATA'!L134/ECO!V60))))</f>
        <v>207.34683281412251</v>
      </c>
      <c r="N141" s="42">
        <f>IF($C$3="National Currency",IF('B.Non-Life_DATA'!M134=0,0,'B.Non-Life_DATA'!M134),IF($C$3="Current Exchange rate",IF('B.Non-Life_DATA'!M134=0,0,'B.Non-Life_DATA'!M134/ECO!W25),IF($C$3="Constant Exchange rate",IF('B.Non-Life_DATA'!M134=0,0,'B.Non-Life_DATA'!M134/ECO!W60))))</f>
        <v>196.19678089304256</v>
      </c>
      <c r="O141" s="88">
        <f>IF($C$3="National Currency",IF('B.Non-Life_DATA'!N134=0,0,'B.Non-Life_DATA'!N134),IF($C$3="Current Exchange rate",IF('B.Non-Life_DATA'!N134=0,0,'B.Non-Life_DATA'!N134/ECO!X25),IF($C$3="Constant Exchange rate",IF('B.Non-Life_DATA'!N134=0,0,'B.Non-Life_DATA'!N134/ECO!X60))))</f>
        <v>196.19678089304256</v>
      </c>
      <c r="P141" s="108">
        <f>IF($C$3="National Currency",IF('B.Non-Life_DATA'!O134=0,0,'B.Non-Life_DATA'!O134),IF($C$3="Current Exchange rate",IF('B.Non-Life_DATA'!O134=0,0,'B.Non-Life_DATA'!O134/ECO!Y25),IF($C$3="Constant Exchange rate",IF('B.Non-Life_DATA'!O134=0,0,'B.Non-Life_DATA'!O134/ECO!Y60))))</f>
        <v>0</v>
      </c>
      <c r="Q141" s="41">
        <f t="shared" si="20"/>
        <v>9.3395886456466729E-4</v>
      </c>
      <c r="R141" s="41">
        <f t="shared" si="21"/>
        <v>0</v>
      </c>
      <c r="S141" s="41" t="str">
        <f t="shared" si="22"/>
        <v>-</v>
      </c>
    </row>
    <row r="142" spans="3:19" ht="15" x14ac:dyDescent="0.25">
      <c r="C142" s="139"/>
      <c r="D142" s="140"/>
      <c r="E142" s="39" t="s">
        <v>15</v>
      </c>
      <c r="F142" s="42">
        <f>IF($C$3="National Currency",IF('B.Non-Life_DATA'!E135=0,0,'B.Non-Life_DATA'!E135),IF($C$3="Current Exchange rate",IF('B.Non-Life_DATA'!E135=0,0,'B.Non-Life_DATA'!E135/ECO!O26),IF($C$3="Constant Exchange rate",IF('B.Non-Life_DATA'!E135=0,0,'B.Non-Life_DATA'!E135/ECO!O61))))</f>
        <v>24269</v>
      </c>
      <c r="G142" s="42">
        <f>IF($C$3="National Currency",IF('B.Non-Life_DATA'!F135=0,0,'B.Non-Life_DATA'!F135),IF($C$3="Current Exchange rate",IF('B.Non-Life_DATA'!F135=0,0,'B.Non-Life_DATA'!F135/ECO!P26),IF($C$3="Constant Exchange rate",IF('B.Non-Life_DATA'!F135=0,0,'B.Non-Life_DATA'!F135/ECO!P61))))</f>
        <v>24294</v>
      </c>
      <c r="H142" s="42">
        <f>IF($C$3="National Currency",IF('B.Non-Life_DATA'!G135=0,0,'B.Non-Life_DATA'!G135),IF($C$3="Current Exchange rate",IF('B.Non-Life_DATA'!G135=0,0,'B.Non-Life_DATA'!G135/ECO!Q26),IF($C$3="Constant Exchange rate",IF('B.Non-Life_DATA'!G135=0,0,'B.Non-Life_DATA'!G135/ECO!Q61))))</f>
        <v>25059</v>
      </c>
      <c r="I142" s="42">
        <f>IF($C$3="National Currency",IF('B.Non-Life_DATA'!H135=0,0,'B.Non-Life_DATA'!H135),IF($C$3="Current Exchange rate",IF('B.Non-Life_DATA'!H135=0,0,'B.Non-Life_DATA'!H135/ECO!R26),IF($C$3="Constant Exchange rate",IF('B.Non-Life_DATA'!H135=0,0,'B.Non-Life_DATA'!H135/ECO!R61))))</f>
        <v>24634</v>
      </c>
      <c r="J142" s="42">
        <f>IF($C$3="National Currency",IF('B.Non-Life_DATA'!I135=0,0,'B.Non-Life_DATA'!I135),IF($C$3="Current Exchange rate",IF('B.Non-Life_DATA'!I135=0,0,'B.Non-Life_DATA'!I135/ECO!S26),IF($C$3="Constant Exchange rate",IF('B.Non-Life_DATA'!I135=0,0,'B.Non-Life_DATA'!I135/ECO!S61))))</f>
        <v>25403</v>
      </c>
      <c r="K142" s="42">
        <f>IF($C$3="National Currency",IF('B.Non-Life_DATA'!J135=0,0,'B.Non-Life_DATA'!J135),IF($C$3="Current Exchange rate",IF('B.Non-Life_DATA'!J135=0,0,'B.Non-Life_DATA'!J135/ECO!T26),IF($C$3="Constant Exchange rate",IF('B.Non-Life_DATA'!J135=0,0,'B.Non-Life_DATA'!J135/ECO!T61))))</f>
        <v>26865</v>
      </c>
      <c r="L142" s="42">
        <f>IF($C$3="National Currency",IF('B.Non-Life_DATA'!K135=0,0,'B.Non-Life_DATA'!K135),IF($C$3="Current Exchange rate",IF('B.Non-Life_DATA'!K135=0,0,'B.Non-Life_DATA'!K135/ECO!U26),IF($C$3="Constant Exchange rate",IF('B.Non-Life_DATA'!K135=0,0,'B.Non-Life_DATA'!K135/ECO!U61))))</f>
        <v>25106</v>
      </c>
      <c r="M142" s="42">
        <f>IF($C$3="National Currency",IF('B.Non-Life_DATA'!L135=0,0,'B.Non-Life_DATA'!L135),IF($C$3="Current Exchange rate",IF('B.Non-Life_DATA'!L135=0,0,'B.Non-Life_DATA'!L135/ECO!V26),IF($C$3="Constant Exchange rate",IF('B.Non-Life_DATA'!L135=0,0,'B.Non-Life_DATA'!L135/ECO!V61))))</f>
        <v>25199</v>
      </c>
      <c r="N142" s="42">
        <f>IF($C$3="National Currency",IF('B.Non-Life_DATA'!M135=0,0,'B.Non-Life_DATA'!M135),IF($C$3="Current Exchange rate",IF('B.Non-Life_DATA'!M135=0,0,'B.Non-Life_DATA'!M135/ECO!W26),IF($C$3="Constant Exchange rate",IF('B.Non-Life_DATA'!M135=0,0,'B.Non-Life_DATA'!M135/ECO!W61))))</f>
        <v>23480</v>
      </c>
      <c r="O142" s="42">
        <f>IF($C$3="National Currency",IF('B.Non-Life_DATA'!N135=0,0,'B.Non-Life_DATA'!N135),IF($C$3="Current Exchange rate",IF('B.Non-Life_DATA'!N135=0,0,'B.Non-Life_DATA'!N135/ECO!X26),IF($C$3="Constant Exchange rate",IF('B.Non-Life_DATA'!N135=0,0,'B.Non-Life_DATA'!N135/ECO!X61))))</f>
        <v>21323</v>
      </c>
      <c r="P142" s="108">
        <f>IF($C$3="National Currency",IF('B.Non-Life_DATA'!O135=0,0,'B.Non-Life_DATA'!O135),IF($C$3="Current Exchange rate",IF('B.Non-Life_DATA'!O135=0,0,'B.Non-Life_DATA'!O135/ECO!Y26),IF($C$3="Constant Exchange rate",IF('B.Non-Life_DATA'!O135=0,0,'B.Non-Life_DATA'!O135/ECO!Y61))))</f>
        <v>20187</v>
      </c>
      <c r="Q142" s="41">
        <f t="shared" si="20"/>
        <v>0.1015042386448177</v>
      </c>
      <c r="R142" s="41">
        <f t="shared" si="21"/>
        <v>-9.1865417376490677E-2</v>
      </c>
      <c r="S142" s="41">
        <f t="shared" si="22"/>
        <v>-0.12138942684082576</v>
      </c>
    </row>
    <row r="143" spans="3:19" ht="15" x14ac:dyDescent="0.25">
      <c r="C143" s="139"/>
      <c r="D143" s="140"/>
      <c r="E143" s="39" t="s">
        <v>14</v>
      </c>
      <c r="F143" s="42">
        <f>IF($C$3="National Currency",IF('B.Non-Life_DATA'!E136=0,0,'B.Non-Life_DATA'!E136),IF($C$3="Current Exchange rate",IF('B.Non-Life_DATA'!E136=0,0,'B.Non-Life_DATA'!E136/ECO!O27),IF($C$3="Constant Exchange rate",IF('B.Non-Life_DATA'!E136=0,0,'B.Non-Life_DATA'!E136/ECO!O62))))</f>
        <v>0</v>
      </c>
      <c r="G143" s="42">
        <f>IF($C$3="National Currency",IF('B.Non-Life_DATA'!F136=0,0,'B.Non-Life_DATA'!F136),IF($C$3="Current Exchange rate",IF('B.Non-Life_DATA'!F136=0,0,'B.Non-Life_DATA'!F136/ECO!P27),IF($C$3="Constant Exchange rate",IF('B.Non-Life_DATA'!F136=0,0,'B.Non-Life_DATA'!F136/ECO!P62))))</f>
        <v>0</v>
      </c>
      <c r="H143" s="42">
        <f>IF($C$3="National Currency",IF('B.Non-Life_DATA'!G136=0,0,'B.Non-Life_DATA'!G136),IF($C$3="Current Exchange rate",IF('B.Non-Life_DATA'!G136=0,0,'B.Non-Life_DATA'!G136/ECO!Q27),IF($C$3="Constant Exchange rate",IF('B.Non-Life_DATA'!G136=0,0,'B.Non-Life_DATA'!G136/ECO!Q62))))</f>
        <v>0</v>
      </c>
      <c r="I143" s="42">
        <f>IF($C$3="National Currency",IF('B.Non-Life_DATA'!H136=0,0,'B.Non-Life_DATA'!H136),IF($C$3="Current Exchange rate",IF('B.Non-Life_DATA'!H136=0,0,'B.Non-Life_DATA'!H136/ECO!R27),IF($C$3="Constant Exchange rate",IF('B.Non-Life_DATA'!H136=0,0,'B.Non-Life_DATA'!H136/ECO!R62))))</f>
        <v>0</v>
      </c>
      <c r="J143" s="42">
        <f>IF($C$3="National Currency",IF('B.Non-Life_DATA'!I136=0,0,'B.Non-Life_DATA'!I136),IF($C$3="Current Exchange rate",IF('B.Non-Life_DATA'!I136=0,0,'B.Non-Life_DATA'!I136/ECO!S27),IF($C$3="Constant Exchange rate",IF('B.Non-Life_DATA'!I136=0,0,'B.Non-Life_DATA'!I136/ECO!S62))))</f>
        <v>0</v>
      </c>
      <c r="K143" s="42">
        <f>IF($C$3="National Currency",IF('B.Non-Life_DATA'!J136=0,0,'B.Non-Life_DATA'!J136),IF($C$3="Current Exchange rate",IF('B.Non-Life_DATA'!J136=0,0,'B.Non-Life_DATA'!J136/ECO!T27),IF($C$3="Constant Exchange rate",IF('B.Non-Life_DATA'!J136=0,0,'B.Non-Life_DATA'!J136/ECO!T62))))</f>
        <v>0</v>
      </c>
      <c r="L143" s="42">
        <f>IF($C$3="National Currency",IF('B.Non-Life_DATA'!K136=0,0,'B.Non-Life_DATA'!K136),IF($C$3="Current Exchange rate",IF('B.Non-Life_DATA'!K136=0,0,'B.Non-Life_DATA'!K136/ECO!U27),IF($C$3="Constant Exchange rate",IF('B.Non-Life_DATA'!K136=0,0,'B.Non-Life_DATA'!K136/ECO!U62))))</f>
        <v>0</v>
      </c>
      <c r="M143" s="42">
        <f>IF($C$3="National Currency",IF('B.Non-Life_DATA'!L136=0,0,'B.Non-Life_DATA'!L136),IF($C$3="Current Exchange rate",IF('B.Non-Life_DATA'!L136=0,0,'B.Non-Life_DATA'!L136/ECO!V27),IF($C$3="Constant Exchange rate",IF('B.Non-Life_DATA'!L136=0,0,'B.Non-Life_DATA'!L136/ECO!V62))))</f>
        <v>0</v>
      </c>
      <c r="N143" s="42">
        <f>IF($C$3="National Currency",IF('B.Non-Life_DATA'!M136=0,0,'B.Non-Life_DATA'!M136),IF($C$3="Current Exchange rate",IF('B.Non-Life_DATA'!M136=0,0,'B.Non-Life_DATA'!M136/ECO!W27),IF($C$3="Constant Exchange rate",IF('B.Non-Life_DATA'!M136=0,0,'B.Non-Life_DATA'!M136/ECO!W62))))</f>
        <v>0</v>
      </c>
      <c r="O143" s="42">
        <f>IF($C$3="National Currency",IF('B.Non-Life_DATA'!N136=0,0,'B.Non-Life_DATA'!N136),IF($C$3="Current Exchange rate",IF('B.Non-Life_DATA'!N136=0,0,'B.Non-Life_DATA'!N136/ECO!X27),IF($C$3="Constant Exchange rate",IF('B.Non-Life_DATA'!N136=0,0,'B.Non-Life_DATA'!N136/ECO!X62))))</f>
        <v>0</v>
      </c>
      <c r="P143" s="108">
        <f>IF($C$3="National Currency",IF('B.Non-Life_DATA'!O136=0,0,'B.Non-Life_DATA'!O136),IF($C$3="Current Exchange rate",IF('B.Non-Life_DATA'!O136=0,0,'B.Non-Life_DATA'!O136/ECO!Y27),IF($C$3="Constant Exchange rate",IF('B.Non-Life_DATA'!O136=0,0,'B.Non-Life_DATA'!O136/ECO!Y62))))</f>
        <v>0</v>
      </c>
      <c r="Q143" s="41">
        <f t="shared" si="20"/>
        <v>0</v>
      </c>
      <c r="R143" s="41" t="str">
        <f t="shared" si="21"/>
        <v>-</v>
      </c>
      <c r="S143" s="41" t="str">
        <f t="shared" si="22"/>
        <v>-</v>
      </c>
    </row>
    <row r="144" spans="3:19" ht="15" x14ac:dyDescent="0.25">
      <c r="C144" s="139"/>
      <c r="D144" s="140"/>
      <c r="E144" s="39" t="s">
        <v>13</v>
      </c>
      <c r="F144" s="42">
        <f>IF($C$3="National Currency",IF('B.Non-Life_DATA'!E137=0,0,'B.Non-Life_DATA'!E137),IF($C$3="Current Exchange rate",IF('B.Non-Life_DATA'!E137=0,0,'B.Non-Life_DATA'!E137/ECO!O28),IF($C$3="Constant Exchange rate",IF('B.Non-Life_DATA'!E137=0,0,'B.Non-Life_DATA'!E137/ECO!O63))))</f>
        <v>509</v>
      </c>
      <c r="G144" s="42">
        <f>IF($C$3="National Currency",IF('B.Non-Life_DATA'!F137=0,0,'B.Non-Life_DATA'!F137),IF($C$3="Current Exchange rate",IF('B.Non-Life_DATA'!F137=0,0,'B.Non-Life_DATA'!F137/ECO!P28),IF($C$3="Constant Exchange rate",IF('B.Non-Life_DATA'!F137=0,0,'B.Non-Life_DATA'!F137/ECO!P63))))</f>
        <v>565</v>
      </c>
      <c r="H144" s="42">
        <f>IF($C$3="National Currency",IF('B.Non-Life_DATA'!G137=0,0,'B.Non-Life_DATA'!G137),IF($C$3="Current Exchange rate",IF('B.Non-Life_DATA'!G137=0,0,'B.Non-Life_DATA'!G137/ECO!Q28),IF($C$3="Constant Exchange rate",IF('B.Non-Life_DATA'!G137=0,0,'B.Non-Life_DATA'!G137/ECO!Q63))))</f>
        <v>567</v>
      </c>
      <c r="I144" s="42">
        <f>IF($C$3="National Currency",IF('B.Non-Life_DATA'!H137=0,0,'B.Non-Life_DATA'!H137),IF($C$3="Current Exchange rate",IF('B.Non-Life_DATA'!H137=0,0,'B.Non-Life_DATA'!H137/ECO!R28),IF($C$3="Constant Exchange rate",IF('B.Non-Life_DATA'!H137=0,0,'B.Non-Life_DATA'!H137/ECO!R63))))</f>
        <v>635</v>
      </c>
      <c r="J144" s="42">
        <f>IF($C$3="National Currency",IF('B.Non-Life_DATA'!I137=0,0,'B.Non-Life_DATA'!I137),IF($C$3="Current Exchange rate",IF('B.Non-Life_DATA'!I137=0,0,'B.Non-Life_DATA'!I137/ECO!S28),IF($C$3="Constant Exchange rate",IF('B.Non-Life_DATA'!I137=0,0,'B.Non-Life_DATA'!I137/ECO!S63))))</f>
        <v>733</v>
      </c>
      <c r="K144" s="42">
        <f>IF($C$3="National Currency",IF('B.Non-Life_DATA'!J137=0,0,'B.Non-Life_DATA'!J137),IF($C$3="Current Exchange rate",IF('B.Non-Life_DATA'!J137=0,0,'B.Non-Life_DATA'!J137/ECO!T28),IF($C$3="Constant Exchange rate",IF('B.Non-Life_DATA'!J137=0,0,'B.Non-Life_DATA'!J137/ECO!T63))))</f>
        <v>1189</v>
      </c>
      <c r="L144" s="42">
        <f>IF($C$3="National Currency",IF('B.Non-Life_DATA'!K137=0,0,'B.Non-Life_DATA'!K137),IF($C$3="Current Exchange rate",IF('B.Non-Life_DATA'!K137=0,0,'B.Non-Life_DATA'!K137/ECO!U28),IF($C$3="Constant Exchange rate",IF('B.Non-Life_DATA'!K137=0,0,'B.Non-Life_DATA'!K137/ECO!U63))))</f>
        <v>932</v>
      </c>
      <c r="M144" s="42">
        <f>IF($C$3="National Currency",IF('B.Non-Life_DATA'!L137=0,0,'B.Non-Life_DATA'!L137),IF($C$3="Current Exchange rate",IF('B.Non-Life_DATA'!L137=0,0,'B.Non-Life_DATA'!L137/ECO!V28),IF($C$3="Constant Exchange rate",IF('B.Non-Life_DATA'!L137=0,0,'B.Non-Life_DATA'!L137/ECO!V63))))</f>
        <v>681</v>
      </c>
      <c r="N144" s="42">
        <f>IF($C$3="National Currency",IF('B.Non-Life_DATA'!M137=0,0,'B.Non-Life_DATA'!M137),IF($C$3="Current Exchange rate",IF('B.Non-Life_DATA'!M137=0,0,'B.Non-Life_DATA'!M137/ECO!W28),IF($C$3="Constant Exchange rate",IF('B.Non-Life_DATA'!M137=0,0,'B.Non-Life_DATA'!M137/ECO!W63))))</f>
        <v>1028</v>
      </c>
      <c r="O144" s="88">
        <f>IF($C$3="National Currency",IF('B.Non-Life_DATA'!N137=0,0,'B.Non-Life_DATA'!N137),IF($C$3="Current Exchange rate",IF('B.Non-Life_DATA'!N137=0,0,'B.Non-Life_DATA'!N137/ECO!X28),IF($C$3="Constant Exchange rate",IF('B.Non-Life_DATA'!N137=0,0,'B.Non-Life_DATA'!N137/ECO!X63))))</f>
        <v>1028</v>
      </c>
      <c r="P144" s="108">
        <f>IF($C$3="National Currency",IF('B.Non-Life_DATA'!O137=0,0,'B.Non-Life_DATA'!O137),IF($C$3="Current Exchange rate",IF('B.Non-Life_DATA'!O137=0,0,'B.Non-Life_DATA'!O137/ECO!Y28),IF($C$3="Constant Exchange rate",IF('B.Non-Life_DATA'!O137=0,0,'B.Non-Life_DATA'!O137/ECO!Y63))))</f>
        <v>0</v>
      </c>
      <c r="Q144" s="41">
        <f t="shared" si="20"/>
        <v>4.8936058400259148E-3</v>
      </c>
      <c r="R144" s="41">
        <f t="shared" si="21"/>
        <v>0</v>
      </c>
      <c r="S144" s="41">
        <f t="shared" si="22"/>
        <v>1.0196463654223971</v>
      </c>
    </row>
    <row r="145" spans="3:19" ht="15" x14ac:dyDescent="0.25">
      <c r="C145" s="139"/>
      <c r="D145" s="140"/>
      <c r="E145" s="39" t="s">
        <v>12</v>
      </c>
      <c r="F145" s="42">
        <f>IF($C$3="National Currency",IF('B.Non-Life_DATA'!E138=0,0,'B.Non-Life_DATA'!E138),IF($C$3="Current Exchange rate",IF('B.Non-Life_DATA'!E138=0,0,'B.Non-Life_DATA'!E138/ECO!O29),IF($C$3="Constant Exchange rate",IF('B.Non-Life_DATA'!E138=0,0,'B.Non-Life_DATA'!E138/ECO!O64))))</f>
        <v>64.527603870233349</v>
      </c>
      <c r="G145" s="42">
        <f>IF($C$3="National Currency",IF('B.Non-Life_DATA'!F138=0,0,'B.Non-Life_DATA'!F138),IF($C$3="Current Exchange rate",IF('B.Non-Life_DATA'!F138=0,0,'B.Non-Life_DATA'!F138/ECO!P29),IF($C$3="Constant Exchange rate",IF('B.Non-Life_DATA'!F138=0,0,'B.Non-Life_DATA'!F138/ECO!P64))))</f>
        <v>84.533295389869096</v>
      </c>
      <c r="H145" s="42">
        <f>IF($C$3="National Currency",IF('B.Non-Life_DATA'!G138=0,0,'B.Non-Life_DATA'!G138),IF($C$3="Current Exchange rate",IF('B.Non-Life_DATA'!G138=0,0,'B.Non-Life_DATA'!G138/ECO!Q29),IF($C$3="Constant Exchange rate",IF('B.Non-Life_DATA'!G138=0,0,'B.Non-Life_DATA'!G138/ECO!Q64))))</f>
        <v>122.38190096755835</v>
      </c>
      <c r="I145" s="42">
        <f>IF($C$3="National Currency",IF('B.Non-Life_DATA'!H138=0,0,'B.Non-Life_DATA'!H138),IF($C$3="Current Exchange rate",IF('B.Non-Life_DATA'!H138=0,0,'B.Non-Life_DATA'!H138/ECO!R29),IF($C$3="Constant Exchange rate",IF('B.Non-Life_DATA'!H138=0,0,'B.Non-Life_DATA'!H138/ECO!R64))))</f>
        <v>173.05065452475813</v>
      </c>
      <c r="J145" s="42">
        <f>IF($C$3="National Currency",IF('B.Non-Life_DATA'!I138=0,0,'B.Non-Life_DATA'!I138),IF($C$3="Current Exchange rate",IF('B.Non-Life_DATA'!I138=0,0,'B.Non-Life_DATA'!I138/ECO!S29),IF($C$3="Constant Exchange rate",IF('B.Non-Life_DATA'!I138=0,0,'B.Non-Life_DATA'!I138/ECO!S64))))</f>
        <v>216.61923733636883</v>
      </c>
      <c r="K145" s="42">
        <f>IF($C$3="National Currency",IF('B.Non-Life_DATA'!J138=0,0,'B.Non-Life_DATA'!J138),IF($C$3="Current Exchange rate",IF('B.Non-Life_DATA'!J138=0,0,'B.Non-Life_DATA'!J138/ECO!T29),IF($C$3="Constant Exchange rate",IF('B.Non-Life_DATA'!J138=0,0,'B.Non-Life_DATA'!J138/ECO!T64))))</f>
        <v>181.44564598747866</v>
      </c>
      <c r="L145" s="42">
        <f>IF($C$3="National Currency",IF('B.Non-Life_DATA'!K138=0,0,'B.Non-Life_DATA'!K138),IF($C$3="Current Exchange rate",IF('B.Non-Life_DATA'!K138=0,0,'B.Non-Life_DATA'!K138/ECO!U29),IF($C$3="Constant Exchange rate",IF('B.Non-Life_DATA'!K138=0,0,'B.Non-Life_DATA'!K138/ECO!U64))))</f>
        <v>125.7256687535572</v>
      </c>
      <c r="M145" s="42">
        <f>IF($C$3="National Currency",IF('B.Non-Life_DATA'!L138=0,0,'B.Non-Life_DATA'!L138),IF($C$3="Current Exchange rate",IF('B.Non-Life_DATA'!L138=0,0,'B.Non-Life_DATA'!L138/ECO!V29),IF($C$3="Constant Exchange rate",IF('B.Non-Life_DATA'!L138=0,0,'B.Non-Life_DATA'!L138/ECO!V64))))</f>
        <v>170.47524188958454</v>
      </c>
      <c r="N145" s="42">
        <f>IF($C$3="National Currency",IF('B.Non-Life_DATA'!M138=0,0,'B.Non-Life_DATA'!M138),IF($C$3="Current Exchange rate",IF('B.Non-Life_DATA'!M138=0,0,'B.Non-Life_DATA'!M138/ECO!W29),IF($C$3="Constant Exchange rate",IF('B.Non-Life_DATA'!M138=0,0,'B.Non-Life_DATA'!M138/ECO!W64))))</f>
        <v>167.86568013659647</v>
      </c>
      <c r="O145" s="42">
        <f>IF($C$3="National Currency",IF('B.Non-Life_DATA'!N138=0,0,'B.Non-Life_DATA'!N138),IF($C$3="Current Exchange rate",IF('B.Non-Life_DATA'!N138=0,0,'B.Non-Life_DATA'!N138/ECO!X29),IF($C$3="Constant Exchange rate",IF('B.Non-Life_DATA'!N138=0,0,'B.Non-Life_DATA'!N138/ECO!X64))))</f>
        <v>172.93682413204326</v>
      </c>
      <c r="P145" s="108">
        <f>IF($C$3="National Currency",IF('B.Non-Life_DATA'!O138=0,0,'B.Non-Life_DATA'!O138),IF($C$3="Current Exchange rate",IF('B.Non-Life_DATA'!O138=0,0,'B.Non-Life_DATA'!O138/ECO!Y29),IF($C$3="Constant Exchange rate",IF('B.Non-Life_DATA'!O138=0,0,'B.Non-Life_DATA'!O138/ECO!Y64))))</f>
        <v>0</v>
      </c>
      <c r="Q145" s="41">
        <f t="shared" si="20"/>
        <v>8.23234097789982E-4</v>
      </c>
      <c r="R145" s="41">
        <f t="shared" si="21"/>
        <v>3.0209534142537464E-2</v>
      </c>
      <c r="S145" s="41">
        <f t="shared" si="22"/>
        <v>1.6800441014332965</v>
      </c>
    </row>
    <row r="146" spans="3:19" ht="15" x14ac:dyDescent="0.25">
      <c r="C146" s="139"/>
      <c r="D146" s="140"/>
      <c r="E146" s="39" t="s">
        <v>11</v>
      </c>
      <c r="F146" s="42">
        <f>IF($C$3="National Currency",IF('B.Non-Life_DATA'!E139=0,0,'B.Non-Life_DATA'!E139),IF($C$3="Current Exchange rate",IF('B.Non-Life_DATA'!E139=0,0,'B.Non-Life_DATA'!E139/ECO!O30),IF($C$3="Constant Exchange rate",IF('B.Non-Life_DATA'!E139=0,0,'B.Non-Life_DATA'!E139/ECO!O65))))</f>
        <v>0</v>
      </c>
      <c r="G146" s="42">
        <f>IF($C$3="National Currency",IF('B.Non-Life_DATA'!F139=0,0,'B.Non-Life_DATA'!F139),IF($C$3="Current Exchange rate",IF('B.Non-Life_DATA'!F139=0,0,'B.Non-Life_DATA'!F139/ECO!P30),IF($C$3="Constant Exchange rate",IF('B.Non-Life_DATA'!F139=0,0,'B.Non-Life_DATA'!F139/ECO!P65))))</f>
        <v>0</v>
      </c>
      <c r="H146" s="42">
        <f>IF($C$3="National Currency",IF('B.Non-Life_DATA'!G139=0,0,'B.Non-Life_DATA'!G139),IF($C$3="Current Exchange rate",IF('B.Non-Life_DATA'!G139=0,0,'B.Non-Life_DATA'!G139/ECO!Q30),IF($C$3="Constant Exchange rate",IF('B.Non-Life_DATA'!G139=0,0,'B.Non-Life_DATA'!G139/ECO!Q65))))</f>
        <v>0</v>
      </c>
      <c r="I146" s="42">
        <f>IF($C$3="National Currency",IF('B.Non-Life_DATA'!H139=0,0,'B.Non-Life_DATA'!H139),IF($C$3="Current Exchange rate",IF('B.Non-Life_DATA'!H139=0,0,'B.Non-Life_DATA'!H139/ECO!R30),IF($C$3="Constant Exchange rate",IF('B.Non-Life_DATA'!H139=0,0,'B.Non-Life_DATA'!H139/ECO!R65))))</f>
        <v>0</v>
      </c>
      <c r="J146" s="42">
        <f>IF($C$3="National Currency",IF('B.Non-Life_DATA'!I139=0,0,'B.Non-Life_DATA'!I139),IF($C$3="Current Exchange rate",IF('B.Non-Life_DATA'!I139=0,0,'B.Non-Life_DATA'!I139/ECO!S30),IF($C$3="Constant Exchange rate",IF('B.Non-Life_DATA'!I139=0,0,'B.Non-Life_DATA'!I139/ECO!S65))))</f>
        <v>191</v>
      </c>
      <c r="K146" s="42">
        <f>IF($C$3="National Currency",IF('B.Non-Life_DATA'!J139=0,0,'B.Non-Life_DATA'!J139),IF($C$3="Current Exchange rate",IF('B.Non-Life_DATA'!J139=0,0,'B.Non-Life_DATA'!J139/ECO!T30),IF($C$3="Constant Exchange rate",IF('B.Non-Life_DATA'!J139=0,0,'B.Non-Life_DATA'!J139/ECO!T65))))</f>
        <v>301.39999999999998</v>
      </c>
      <c r="L146" s="42">
        <f>IF($C$3="National Currency",IF('B.Non-Life_DATA'!K139=0,0,'B.Non-Life_DATA'!K139),IF($C$3="Current Exchange rate",IF('B.Non-Life_DATA'!K139=0,0,'B.Non-Life_DATA'!K139/ECO!U30),IF($C$3="Constant Exchange rate",IF('B.Non-Life_DATA'!K139=0,0,'B.Non-Life_DATA'!K139/ECO!U65))))</f>
        <v>204.1</v>
      </c>
      <c r="M146" s="42">
        <f>IF($C$3="National Currency",IF('B.Non-Life_DATA'!L139=0,0,'B.Non-Life_DATA'!L139),IF($C$3="Current Exchange rate",IF('B.Non-Life_DATA'!L139=0,0,'B.Non-Life_DATA'!L139/ECO!V30),IF($C$3="Constant Exchange rate",IF('B.Non-Life_DATA'!L139=0,0,'B.Non-Life_DATA'!L139/ECO!V65))))</f>
        <v>239.6</v>
      </c>
      <c r="N146" s="42">
        <f>IF($C$3="National Currency",IF('B.Non-Life_DATA'!M139=0,0,'B.Non-Life_DATA'!M139),IF($C$3="Current Exchange rate",IF('B.Non-Life_DATA'!M139=0,0,'B.Non-Life_DATA'!M139/ECO!W30),IF($C$3="Constant Exchange rate",IF('B.Non-Life_DATA'!M139=0,0,'B.Non-Life_DATA'!M139/ECO!W65))))</f>
        <v>359.96042509220001</v>
      </c>
      <c r="O146" s="42">
        <f>IF($C$3="National Currency",IF('B.Non-Life_DATA'!N139=0,0,'B.Non-Life_DATA'!N139),IF($C$3="Current Exchange rate",IF('B.Non-Life_DATA'!N139=0,0,'B.Non-Life_DATA'!N139/ECO!X30),IF($C$3="Constant Exchange rate",IF('B.Non-Life_DATA'!N139=0,0,'B.Non-Life_DATA'!N139/ECO!X65))))</f>
        <v>42.992207000000001</v>
      </c>
      <c r="P146" s="108">
        <f>IF($C$3="National Currency",IF('B.Non-Life_DATA'!O139=0,0,'B.Non-Life_DATA'!O139),IF($C$3="Current Exchange rate",IF('B.Non-Life_DATA'!O139=0,0,'B.Non-Life_DATA'!O139/ECO!Y30),IF($C$3="Constant Exchange rate",IF('B.Non-Life_DATA'!O139=0,0,'B.Non-Life_DATA'!O139/ECO!Y65))))</f>
        <v>0</v>
      </c>
      <c r="Q146" s="41">
        <f t="shared" si="20"/>
        <v>2.0465653234513913E-4</v>
      </c>
      <c r="R146" s="41">
        <f t="shared" si="21"/>
        <v>-0.88056407315057483</v>
      </c>
      <c r="S146" s="41" t="str">
        <f t="shared" si="22"/>
        <v>-</v>
      </c>
    </row>
    <row r="147" spans="3:19" ht="15" x14ac:dyDescent="0.25">
      <c r="C147" s="139"/>
      <c r="D147" s="140"/>
      <c r="E147" s="39" t="s">
        <v>10</v>
      </c>
      <c r="F147" s="42">
        <f>IF($C$3="National Currency",IF('B.Non-Life_DATA'!E140=0,0,'B.Non-Life_DATA'!E140),IF($C$3="Current Exchange rate",IF('B.Non-Life_DATA'!E140=0,0,'B.Non-Life_DATA'!E140/ECO!O31),IF($C$3="Constant Exchange rate",IF('B.Non-Life_DATA'!E140=0,0,'B.Non-Life_DATA'!E140/ECO!O66))))</f>
        <v>14722</v>
      </c>
      <c r="G147" s="42">
        <f>IF($C$3="National Currency",IF('B.Non-Life_DATA'!F140=0,0,'B.Non-Life_DATA'!F140),IF($C$3="Current Exchange rate",IF('B.Non-Life_DATA'!F140=0,0,'B.Non-Life_DATA'!F140/ECO!P31),IF($C$3="Constant Exchange rate",IF('B.Non-Life_DATA'!F140=0,0,'B.Non-Life_DATA'!F140/ECO!P66))))</f>
        <v>14323</v>
      </c>
      <c r="H147" s="42">
        <f>IF($C$3="National Currency",IF('B.Non-Life_DATA'!G140=0,0,'B.Non-Life_DATA'!G140),IF($C$3="Current Exchange rate",IF('B.Non-Life_DATA'!G140=0,0,'B.Non-Life_DATA'!G140/ECO!Q31),IF($C$3="Constant Exchange rate",IF('B.Non-Life_DATA'!G140=0,0,'B.Non-Life_DATA'!G140/ECO!Q66))))</f>
        <v>37111</v>
      </c>
      <c r="I147" s="42">
        <f>IF($C$3="National Currency",IF('B.Non-Life_DATA'!H140=0,0,'B.Non-Life_DATA'!H140),IF($C$3="Current Exchange rate",IF('B.Non-Life_DATA'!H140=0,0,'B.Non-Life_DATA'!H140/ECO!R31),IF($C$3="Constant Exchange rate",IF('B.Non-Life_DATA'!H140=0,0,'B.Non-Life_DATA'!H140/ECO!R66))))</f>
        <v>36354</v>
      </c>
      <c r="J147" s="42">
        <f>IF($C$3="National Currency",IF('B.Non-Life_DATA'!I140=0,0,'B.Non-Life_DATA'!I140),IF($C$3="Current Exchange rate",IF('B.Non-Life_DATA'!I140=0,0,'B.Non-Life_DATA'!I140/ECO!S31),IF($C$3="Constant Exchange rate",IF('B.Non-Life_DATA'!I140=0,0,'B.Non-Life_DATA'!I140/ECO!S66))))</f>
        <v>40737</v>
      </c>
      <c r="K147" s="42">
        <f>IF($C$3="National Currency",IF('B.Non-Life_DATA'!J140=0,0,'B.Non-Life_DATA'!J140),IF($C$3="Current Exchange rate",IF('B.Non-Life_DATA'!J140=0,0,'B.Non-Life_DATA'!J140/ECO!T31),IF($C$3="Constant Exchange rate",IF('B.Non-Life_DATA'!J140=0,0,'B.Non-Life_DATA'!J140/ECO!T66))))</f>
        <v>42351</v>
      </c>
      <c r="L147" s="42">
        <f>IF($C$3="National Currency",IF('B.Non-Life_DATA'!K140=0,0,'B.Non-Life_DATA'!K140),IF($C$3="Current Exchange rate",IF('B.Non-Life_DATA'!K140=0,0,'B.Non-Life_DATA'!K140/ECO!U31),IF($C$3="Constant Exchange rate",IF('B.Non-Life_DATA'!K140=0,0,'B.Non-Life_DATA'!K140/ECO!U66))))</f>
        <v>44898</v>
      </c>
      <c r="M147" s="42">
        <f>IF($C$3="National Currency",IF('B.Non-Life_DATA'!L140=0,0,'B.Non-Life_DATA'!L140),IF($C$3="Current Exchange rate",IF('B.Non-Life_DATA'!L140=0,0,'B.Non-Life_DATA'!L140/ECO!V31),IF($C$3="Constant Exchange rate",IF('B.Non-Life_DATA'!L140=0,0,'B.Non-Life_DATA'!L140/ECO!V66))))</f>
        <v>45203</v>
      </c>
      <c r="N147" s="42">
        <f>IF($C$3="National Currency",IF('B.Non-Life_DATA'!M140=0,0,'B.Non-Life_DATA'!M140),IF($C$3="Current Exchange rate",IF('B.Non-Life_DATA'!M140=0,0,'B.Non-Life_DATA'!M140/ECO!W31),IF($C$3="Constant Exchange rate",IF('B.Non-Life_DATA'!M140=0,0,'B.Non-Life_DATA'!M140/ECO!W66))))</f>
        <v>46075</v>
      </c>
      <c r="O147" s="42">
        <f>IF($C$3="National Currency",IF('B.Non-Life_DATA'!N140=0,0,'B.Non-Life_DATA'!N140),IF($C$3="Current Exchange rate",IF('B.Non-Life_DATA'!N140=0,0,'B.Non-Life_DATA'!N140/ECO!X31),IF($C$3="Constant Exchange rate",IF('B.Non-Life_DATA'!N140=0,0,'B.Non-Life_DATA'!N140/ECO!X66))))</f>
        <v>46975</v>
      </c>
      <c r="P147" s="108">
        <f>IF($C$3="National Currency",IF('B.Non-Life_DATA'!O140=0,0,'B.Non-Life_DATA'!O140),IF($C$3="Current Exchange rate",IF('B.Non-Life_DATA'!O140=0,0,'B.Non-Life_DATA'!O140/ECO!Y31),IF($C$3="Constant Exchange rate",IF('B.Non-Life_DATA'!O140=0,0,'B.Non-Life_DATA'!O140/ECO!Y66))))</f>
        <v>46931</v>
      </c>
      <c r="Q147" s="41">
        <f t="shared" si="20"/>
        <v>0.2236158894311453</v>
      </c>
      <c r="R147" s="41">
        <f t="shared" si="21"/>
        <v>1.953336950623985E-2</v>
      </c>
      <c r="S147" s="41">
        <f t="shared" si="22"/>
        <v>2.1908028800434725</v>
      </c>
    </row>
    <row r="148" spans="3:19" ht="15" x14ac:dyDescent="0.25">
      <c r="C148" s="139"/>
      <c r="D148" s="140"/>
      <c r="E148" s="39" t="s">
        <v>9</v>
      </c>
      <c r="F148" s="42">
        <f>IF($C$3="National Currency",IF('B.Non-Life_DATA'!E141=0,0,'B.Non-Life_DATA'!E141),IF($C$3="Current Exchange rate",IF('B.Non-Life_DATA'!E141=0,0,'B.Non-Life_DATA'!E141/ECO!O32),IF($C$3="Constant Exchange rate",IF('B.Non-Life_DATA'!E141=0,0,'B.Non-Life_DATA'!E141/ECO!O67))))</f>
        <v>2832.33797832338</v>
      </c>
      <c r="G148" s="42">
        <f>IF($C$3="National Currency",IF('B.Non-Life_DATA'!F141=0,0,'B.Non-Life_DATA'!F141),IF($C$3="Current Exchange rate",IF('B.Non-Life_DATA'!F141=0,0,'B.Non-Life_DATA'!F141/ECO!P32),IF($C$3="Constant Exchange rate",IF('B.Non-Life_DATA'!F141=0,0,'B.Non-Life_DATA'!F141/ECO!P67))))</f>
        <v>3130.612696306127</v>
      </c>
      <c r="H148" s="42">
        <f>IF($C$3="National Currency",IF('B.Non-Life_DATA'!G141=0,0,'B.Non-Life_DATA'!G141),IF($C$3="Current Exchange rate",IF('B.Non-Life_DATA'!G141=0,0,'B.Non-Life_DATA'!G141/ECO!Q32),IF($C$3="Constant Exchange rate",IF('B.Non-Life_DATA'!G141=0,0,'B.Non-Life_DATA'!G141/ECO!Q67))))</f>
        <v>3099.2037159920374</v>
      </c>
      <c r="I148" s="42">
        <f>IF($C$3="National Currency",IF('B.Non-Life_DATA'!H141=0,0,'B.Non-Life_DATA'!H141),IF($C$3="Current Exchange rate",IF('B.Non-Life_DATA'!H141=0,0,'B.Non-Life_DATA'!H141/ECO!R32),IF($C$3="Constant Exchange rate",IF('B.Non-Life_DATA'!H141=0,0,'B.Non-Life_DATA'!H141/ECO!R67))))</f>
        <v>3319.3983631939836</v>
      </c>
      <c r="J148" s="42">
        <f>IF($C$3="National Currency",IF('B.Non-Life_DATA'!I141=0,0,'B.Non-Life_DATA'!I141),IF($C$3="Current Exchange rate",IF('B.Non-Life_DATA'!I141=0,0,'B.Non-Life_DATA'!I141/ECO!S32),IF($C$3="Constant Exchange rate",IF('B.Non-Life_DATA'!I141=0,0,'B.Non-Life_DATA'!I141/ECO!S67))))</f>
        <v>3768.7458526874584</v>
      </c>
      <c r="K148" s="42">
        <f>IF($C$3="National Currency",IF('B.Non-Life_DATA'!J141=0,0,'B.Non-Life_DATA'!J141),IF($C$3="Current Exchange rate",IF('B.Non-Life_DATA'!J141=0,0,'B.Non-Life_DATA'!J141/ECO!T32),IF($C$3="Constant Exchange rate",IF('B.Non-Life_DATA'!J141=0,0,'B.Non-Life_DATA'!J141/ECO!T67))))</f>
        <v>3896.2618889626192</v>
      </c>
      <c r="L148" s="42">
        <f>IF($C$3="National Currency",IF('B.Non-Life_DATA'!K141=0,0,'B.Non-Life_DATA'!K141),IF($C$3="Current Exchange rate",IF('B.Non-Life_DATA'!K141=0,0,'B.Non-Life_DATA'!K141/ECO!U32),IF($C$3="Constant Exchange rate",IF('B.Non-Life_DATA'!K141=0,0,'B.Non-Life_DATA'!K141/ECO!U67))))</f>
        <v>4085.4899358548996</v>
      </c>
      <c r="M148" s="42">
        <f>IF($C$3="National Currency",IF('B.Non-Life_DATA'!L141=0,0,'B.Non-Life_DATA'!L141),IF($C$3="Current Exchange rate",IF('B.Non-Life_DATA'!L141=0,0,'B.Non-Life_DATA'!L141/ECO!V32),IF($C$3="Constant Exchange rate",IF('B.Non-Life_DATA'!L141=0,0,'B.Non-Life_DATA'!L141/ECO!V67))))</f>
        <v>4421.8093342180937</v>
      </c>
      <c r="N148" s="42">
        <f>IF($C$3="National Currency",IF('B.Non-Life_DATA'!M141=0,0,'B.Non-Life_DATA'!M141),IF($C$3="Current Exchange rate",IF('B.Non-Life_DATA'!M141=0,0,'B.Non-Life_DATA'!M141/ECO!W32),IF($C$3="Constant Exchange rate",IF('B.Non-Life_DATA'!M141=0,0,'B.Non-Life_DATA'!M141/ECO!W67))))</f>
        <v>4413.4041141340413</v>
      </c>
      <c r="O148" s="88">
        <f>IF($C$3="National Currency",IF('B.Non-Life_DATA'!N141=0,0,'B.Non-Life_DATA'!N141),IF($C$3="Current Exchange rate",IF('B.Non-Life_DATA'!N141=0,0,'B.Non-Life_DATA'!N141/ECO!X32),IF($C$3="Constant Exchange rate",IF('B.Non-Life_DATA'!N141=0,0,'B.Non-Life_DATA'!N141/ECO!X67))))</f>
        <v>4413.4041141340413</v>
      </c>
      <c r="P148" s="108">
        <f>IF($C$3="National Currency",IF('B.Non-Life_DATA'!O141=0,0,'B.Non-Life_DATA'!O141),IF($C$3="Current Exchange rate",IF('B.Non-Life_DATA'!O141=0,0,'B.Non-Life_DATA'!O141/ECO!Y32),IF($C$3="Constant Exchange rate",IF('B.Non-Life_DATA'!O141=0,0,'B.Non-Life_DATA'!O141/ECO!Y67))))</f>
        <v>0</v>
      </c>
      <c r="Q148" s="41">
        <f t="shared" si="20"/>
        <v>2.1009202477938468E-2</v>
      </c>
      <c r="R148" s="41">
        <f t="shared" si="21"/>
        <v>0</v>
      </c>
      <c r="S148" s="41">
        <f t="shared" si="22"/>
        <v>0.55821944552909009</v>
      </c>
    </row>
    <row r="149" spans="3:19" ht="15" x14ac:dyDescent="0.25">
      <c r="C149" s="139"/>
      <c r="D149" s="140"/>
      <c r="E149" s="39" t="s">
        <v>8</v>
      </c>
      <c r="F149" s="42">
        <f>IF($C$3="National Currency",IF('B.Non-Life_DATA'!E142=0,0,'B.Non-Life_DATA'!E142),IF($C$3="Current Exchange rate",IF('B.Non-Life_DATA'!E142=0,0,'B.Non-Life_DATA'!E142/ECO!O33),IF($C$3="Constant Exchange rate",IF('B.Non-Life_DATA'!E142=0,0,'B.Non-Life_DATA'!E142/ECO!O68))))</f>
        <v>1756.061031545446</v>
      </c>
      <c r="G149" s="42">
        <f>IF($C$3="National Currency",IF('B.Non-Life_DATA'!F142=0,0,'B.Non-Life_DATA'!F142),IF($C$3="Current Exchange rate",IF('B.Non-Life_DATA'!F142=0,0,'B.Non-Life_DATA'!F142/ECO!P33),IF($C$3="Constant Exchange rate",IF('B.Non-Life_DATA'!F142=0,0,'B.Non-Life_DATA'!F142/ECO!P68))))</f>
        <v>1857.3902461855284</v>
      </c>
      <c r="H149" s="42">
        <f>IF($C$3="National Currency",IF('B.Non-Life_DATA'!G142=0,0,'B.Non-Life_DATA'!G142),IF($C$3="Current Exchange rate",IF('B.Non-Life_DATA'!G142=0,0,'B.Non-Life_DATA'!G142/ECO!Q33),IF($C$3="Constant Exchange rate",IF('B.Non-Life_DATA'!G142=0,0,'B.Non-Life_DATA'!G142/ECO!Q68))))</f>
        <v>1879.3878124122436</v>
      </c>
      <c r="I149" s="42">
        <f>IF($C$3="National Currency",IF('B.Non-Life_DATA'!H142=0,0,'B.Non-Life_DATA'!H142),IF($C$3="Current Exchange rate",IF('B.Non-Life_DATA'!H142=0,0,'B.Non-Life_DATA'!H142/ECO!R33),IF($C$3="Constant Exchange rate",IF('B.Non-Life_DATA'!H142=0,0,'B.Non-Life_DATA'!H142/ECO!R68))))</f>
        <v>2214.0316390527005</v>
      </c>
      <c r="J149" s="42">
        <f>IF($C$3="National Currency",IF('B.Non-Life_DATA'!I142=0,0,'B.Non-Life_DATA'!I142),IF($C$3="Current Exchange rate",IF('B.Non-Life_DATA'!I142=0,0,'B.Non-Life_DATA'!I142/ECO!S33),IF($C$3="Constant Exchange rate",IF('B.Non-Life_DATA'!I142=0,0,'B.Non-Life_DATA'!I142/ECO!S68))))</f>
        <v>2473.7901338575307</v>
      </c>
      <c r="K149" s="42">
        <f>IF($C$3="National Currency",IF('B.Non-Life_DATA'!J142=0,0,'B.Non-Life_DATA'!J142),IF($C$3="Current Exchange rate",IF('B.Non-Life_DATA'!J142=0,0,'B.Non-Life_DATA'!J142/ECO!T33),IF($C$3="Constant Exchange rate",IF('B.Non-Life_DATA'!J142=0,0,'B.Non-Life_DATA'!J142/ECO!T68))))</f>
        <v>2900.4025086586166</v>
      </c>
      <c r="L149" s="42">
        <f>IF($C$3="National Currency",IF('B.Non-Life_DATA'!K142=0,0,'B.Non-Life_DATA'!K142),IF($C$3="Current Exchange rate",IF('B.Non-Life_DATA'!K142=0,0,'B.Non-Life_DATA'!K142/ECO!U33),IF($C$3="Constant Exchange rate",IF('B.Non-Life_DATA'!K142=0,0,'B.Non-Life_DATA'!K142/ECO!U68))))</f>
        <v>3174.4360198446129</v>
      </c>
      <c r="M149" s="42">
        <f>IF($C$3="National Currency",IF('B.Non-Life_DATA'!L142=0,0,'B.Non-Life_DATA'!L142),IF($C$3="Current Exchange rate",IF('B.Non-Life_DATA'!L142=0,0,'B.Non-Life_DATA'!L142/ECO!V33),IF($C$3="Constant Exchange rate",IF('B.Non-Life_DATA'!L142=0,0,'B.Non-Life_DATA'!L142/ECO!V68))))</f>
        <v>3074.978938500421</v>
      </c>
      <c r="N149" s="42">
        <f>IF($C$3="National Currency",IF('B.Non-Life_DATA'!M142=0,0,'B.Non-Life_DATA'!M142),IF($C$3="Current Exchange rate",IF('B.Non-Life_DATA'!M142=0,0,'B.Non-Life_DATA'!M142/ECO!W33),IF($C$3="Constant Exchange rate",IF('B.Non-Life_DATA'!M142=0,0,'B.Non-Life_DATA'!M142/ECO!W68))))</f>
        <v>3329.823083403538</v>
      </c>
      <c r="O149" s="88">
        <f>IF($C$3="National Currency",IF('B.Non-Life_DATA'!N142=0,0,'B.Non-Life_DATA'!N142),IF($C$3="Current Exchange rate",IF('B.Non-Life_DATA'!N142=0,0,'B.Non-Life_DATA'!N142/ECO!X33),IF($C$3="Constant Exchange rate",IF('B.Non-Life_DATA'!N142=0,0,'B.Non-Life_DATA'!N142/ECO!X68))))</f>
        <v>3329.823083403538</v>
      </c>
      <c r="P149" s="108">
        <f>IF($C$3="National Currency",IF('B.Non-Life_DATA'!O142=0,0,'B.Non-Life_DATA'!O142),IF($C$3="Current Exchange rate",IF('B.Non-Life_DATA'!O142=0,0,'B.Non-Life_DATA'!O142/ECO!Y33),IF($C$3="Constant Exchange rate",IF('B.Non-Life_DATA'!O142=0,0,'B.Non-Life_DATA'!O142/ECO!Y68))))</f>
        <v>0</v>
      </c>
      <c r="Q149" s="41">
        <f t="shared" si="20"/>
        <v>1.5851013314393633E-2</v>
      </c>
      <c r="R149" s="41">
        <f t="shared" si="21"/>
        <v>0</v>
      </c>
      <c r="S149" s="41">
        <f t="shared" si="22"/>
        <v>0.89618869936034096</v>
      </c>
    </row>
    <row r="150" spans="3:19" ht="15" x14ac:dyDescent="0.25">
      <c r="C150" s="139"/>
      <c r="D150" s="140"/>
      <c r="E150" s="39" t="s">
        <v>7</v>
      </c>
      <c r="F150" s="42">
        <f>IF($C$3="National Currency",IF('B.Non-Life_DATA'!E143=0,0,'B.Non-Life_DATA'!E143),IF($C$3="Current Exchange rate",IF('B.Non-Life_DATA'!E143=0,0,'B.Non-Life_DATA'!E143/ECO!O34),IF($C$3="Constant Exchange rate",IF('B.Non-Life_DATA'!E143=0,0,'B.Non-Life_DATA'!E143/ECO!O69))))</f>
        <v>2878.366</v>
      </c>
      <c r="G150" s="42">
        <f>IF($C$3="National Currency",IF('B.Non-Life_DATA'!F143=0,0,'B.Non-Life_DATA'!F143),IF($C$3="Current Exchange rate",IF('B.Non-Life_DATA'!F143=0,0,'B.Non-Life_DATA'!F143/ECO!P34),IF($C$3="Constant Exchange rate",IF('B.Non-Life_DATA'!F143=0,0,'B.Non-Life_DATA'!F143/ECO!P69))))</f>
        <v>2832.4720000000002</v>
      </c>
      <c r="H150" s="42">
        <f>IF($C$3="National Currency",IF('B.Non-Life_DATA'!G143=0,0,'B.Non-Life_DATA'!G143),IF($C$3="Current Exchange rate",IF('B.Non-Life_DATA'!G143=0,0,'B.Non-Life_DATA'!G143/ECO!Q34),IF($C$3="Constant Exchange rate",IF('B.Non-Life_DATA'!G143=0,0,'B.Non-Life_DATA'!G143/ECO!Q69))))</f>
        <v>2823.6109999999999</v>
      </c>
      <c r="I150" s="42">
        <f>IF($C$3="National Currency",IF('B.Non-Life_DATA'!H143=0,0,'B.Non-Life_DATA'!H143),IF($C$3="Current Exchange rate",IF('B.Non-Life_DATA'!H143=0,0,'B.Non-Life_DATA'!H143/ECO!R34),IF($C$3="Constant Exchange rate",IF('B.Non-Life_DATA'!H143=0,0,'B.Non-Life_DATA'!H143/ECO!R69))))</f>
        <v>2986.22</v>
      </c>
      <c r="J150" s="42">
        <f>IF($C$3="National Currency",IF('B.Non-Life_DATA'!I143=0,0,'B.Non-Life_DATA'!I143),IF($C$3="Current Exchange rate",IF('B.Non-Life_DATA'!I143=0,0,'B.Non-Life_DATA'!I143/ECO!S34),IF($C$3="Constant Exchange rate",IF('B.Non-Life_DATA'!I143=0,0,'B.Non-Life_DATA'!I143/ECO!S69))))</f>
        <v>3010.1910000000003</v>
      </c>
      <c r="K150" s="42">
        <f>IF($C$3="National Currency",IF('B.Non-Life_DATA'!J143=0,0,'B.Non-Life_DATA'!J143),IF($C$3="Current Exchange rate",IF('B.Non-Life_DATA'!J143=0,0,'B.Non-Life_DATA'!J143/ECO!T34),IF($C$3="Constant Exchange rate",IF('B.Non-Life_DATA'!J143=0,0,'B.Non-Life_DATA'!J143/ECO!T69))))</f>
        <v>3147.1410000000001</v>
      </c>
      <c r="L150" s="42">
        <f>IF($C$3="National Currency",IF('B.Non-Life_DATA'!K143=0,0,'B.Non-Life_DATA'!K143),IF($C$3="Current Exchange rate",IF('B.Non-Life_DATA'!K143=0,0,'B.Non-Life_DATA'!K143/ECO!U34),IF($C$3="Constant Exchange rate",IF('B.Non-Life_DATA'!K143=0,0,'B.Non-Life_DATA'!K143/ECO!U69))))</f>
        <v>2657.5932207391993</v>
      </c>
      <c r="M150" s="42">
        <f>IF($C$3="National Currency",IF('B.Non-Life_DATA'!L143=0,0,'B.Non-Life_DATA'!L143),IF($C$3="Current Exchange rate",IF('B.Non-Life_DATA'!L143=0,0,'B.Non-Life_DATA'!L143/ECO!V34),IF($C$3="Constant Exchange rate",IF('B.Non-Life_DATA'!L143=0,0,'B.Non-Life_DATA'!L143/ECO!V69))))</f>
        <v>2756.1524791475172</v>
      </c>
      <c r="N150" s="42">
        <f>IF($C$3="National Currency",IF('B.Non-Life_DATA'!M143=0,0,'B.Non-Life_DATA'!M143),IF($C$3="Current Exchange rate",IF('B.Non-Life_DATA'!M143=0,0,'B.Non-Life_DATA'!M143/ECO!W34),IF($C$3="Constant Exchange rate",IF('B.Non-Life_DATA'!M143=0,0,'B.Non-Life_DATA'!M143/ECO!W69))))</f>
        <v>2774.3765500758868</v>
      </c>
      <c r="O150" s="42">
        <f>IF($C$3="National Currency",IF('B.Non-Life_DATA'!N143=0,0,'B.Non-Life_DATA'!N143),IF($C$3="Current Exchange rate",IF('B.Non-Life_DATA'!N143=0,0,'B.Non-Life_DATA'!N143/ECO!X34),IF($C$3="Constant Exchange rate",IF('B.Non-Life_DATA'!N143=0,0,'B.Non-Life_DATA'!N143/ECO!X69))))</f>
        <v>2655.8020943785991</v>
      </c>
      <c r="P150" s="108">
        <f>IF($C$3="National Currency",IF('B.Non-Life_DATA'!O143=0,0,'B.Non-Life_DATA'!O143),IF($C$3="Current Exchange rate",IF('B.Non-Life_DATA'!O143=0,0,'B.Non-Life_DATA'!O143/ECO!Y34),IF($C$3="Constant Exchange rate",IF('B.Non-Life_DATA'!O143=0,0,'B.Non-Life_DATA'!O143/ECO!Y69))))</f>
        <v>2685.3859418448246</v>
      </c>
      <c r="Q150" s="41">
        <f t="shared" si="20"/>
        <v>1.2642459765568258E-2</v>
      </c>
      <c r="R150" s="41">
        <f t="shared" si="21"/>
        <v>-4.2739135642580472E-2</v>
      </c>
      <c r="S150" s="41">
        <f t="shared" si="22"/>
        <v>-7.7323003961761949E-2</v>
      </c>
    </row>
    <row r="151" spans="3:19" ht="15" x14ac:dyDescent="0.25">
      <c r="C151" s="139"/>
      <c r="D151" s="140"/>
      <c r="E151" s="39" t="s">
        <v>6</v>
      </c>
      <c r="F151" s="42">
        <f>IF($C$3="National Currency",IF('B.Non-Life_DATA'!E144=0,0,'B.Non-Life_DATA'!E144),IF($C$3="Current Exchange rate",IF('B.Non-Life_DATA'!E144=0,0,'B.Non-Life_DATA'!E144/ECO!O35),IF($C$3="Constant Exchange rate",IF('B.Non-Life_DATA'!E144=0,0,'B.Non-Life_DATA'!E144/ECO!O70))))</f>
        <v>248.53466126081909</v>
      </c>
      <c r="G151" s="88">
        <f>IF($C$3="National Currency",IF('B.Non-Life_DATA'!F144=0,0,'B.Non-Life_DATA'!F144),IF($C$3="Current Exchange rate",IF('B.Non-Life_DATA'!F144=0,0,'B.Non-Life_DATA'!F144/ECO!P35),IF($C$3="Constant Exchange rate",IF('B.Non-Life_DATA'!F144=0,0,'B.Non-Life_DATA'!F144/ECO!P70))))</f>
        <v>217.06632988310875</v>
      </c>
      <c r="H151" s="88">
        <f>IF($C$3="National Currency",IF('B.Non-Life_DATA'!G144=0,0,'B.Non-Life_DATA'!G144),IF($C$3="Current Exchange rate",IF('B.Non-Life_DATA'!G144=0,0,'B.Non-Life_DATA'!G144/ECO!Q35),IF($C$3="Constant Exchange rate",IF('B.Non-Life_DATA'!G144=0,0,'B.Non-Life_DATA'!G144/ECO!Q70))))</f>
        <v>185.59799850539838</v>
      </c>
      <c r="I151" s="88">
        <f>IF($C$3="National Currency",IF('B.Non-Life_DATA'!H144=0,0,'B.Non-Life_DATA'!H144),IF($C$3="Current Exchange rate",IF('B.Non-Life_DATA'!H144=0,0,'B.Non-Life_DATA'!H144/ECO!R35),IF($C$3="Constant Exchange rate",IF('B.Non-Life_DATA'!H144=0,0,'B.Non-Life_DATA'!H144/ECO!R70))))</f>
        <v>154.12966712768801</v>
      </c>
      <c r="J151" s="88">
        <f>IF($C$3="National Currency",IF('B.Non-Life_DATA'!I144=0,0,'B.Non-Life_DATA'!I144),IF($C$3="Current Exchange rate",IF('B.Non-Life_DATA'!I144=0,0,'B.Non-Life_DATA'!I144/ECO!S35),IF($C$3="Constant Exchange rate",IF('B.Non-Life_DATA'!I144=0,0,'B.Non-Life_DATA'!I144/ECO!S70))))</f>
        <v>122.66133574997764</v>
      </c>
      <c r="K151" s="42">
        <f>IF($C$3="National Currency",IF('B.Non-Life_DATA'!J144=0,0,'B.Non-Life_DATA'!J144),IF($C$3="Current Exchange rate",IF('B.Non-Life_DATA'!J144=0,0,'B.Non-Life_DATA'!J144/ECO!T35),IF($C$3="Constant Exchange rate",IF('B.Non-Life_DATA'!J144=0,0,'B.Non-Life_DATA'!J144/ECO!T70))))</f>
        <v>91.193004372267339</v>
      </c>
      <c r="L151" s="42">
        <f>IF($C$3="National Currency",IF('B.Non-Life_DATA'!K144=0,0,'B.Non-Life_DATA'!K144),IF($C$3="Current Exchange rate",IF('B.Non-Life_DATA'!K144=0,0,'B.Non-Life_DATA'!K144/ECO!U35),IF($C$3="Constant Exchange rate",IF('B.Non-Life_DATA'!K144=0,0,'B.Non-Life_DATA'!K144/ECO!U70))))</f>
        <v>0</v>
      </c>
      <c r="M151" s="42">
        <f>IF($C$3="National Currency",IF('B.Non-Life_DATA'!L144=0,0,'B.Non-Life_DATA'!L144),IF($C$3="Current Exchange rate",IF('B.Non-Life_DATA'!L144=0,0,'B.Non-Life_DATA'!L144/ECO!V35),IF($C$3="Constant Exchange rate",IF('B.Non-Life_DATA'!L144=0,0,'B.Non-Life_DATA'!L144/ECO!V70))))</f>
        <v>0</v>
      </c>
      <c r="N151" s="42">
        <f>IF($C$3="National Currency",IF('B.Non-Life_DATA'!M144=0,0,'B.Non-Life_DATA'!M144),IF($C$3="Current Exchange rate",IF('B.Non-Life_DATA'!M144=0,0,'B.Non-Life_DATA'!M144/ECO!W35),IF($C$3="Constant Exchange rate",IF('B.Non-Life_DATA'!M144=0,0,'B.Non-Life_DATA'!M144/ECO!W70))))</f>
        <v>0</v>
      </c>
      <c r="O151" s="42">
        <f>IF($C$3="National Currency",IF('B.Non-Life_DATA'!N144=0,0,'B.Non-Life_DATA'!N144),IF($C$3="Current Exchange rate",IF('B.Non-Life_DATA'!N144=0,0,'B.Non-Life_DATA'!N144/ECO!X35),IF($C$3="Constant Exchange rate",IF('B.Non-Life_DATA'!N144=0,0,'B.Non-Life_DATA'!N144/ECO!X70))))</f>
        <v>0</v>
      </c>
      <c r="P151" s="108">
        <f>IF($C$3="National Currency",IF('B.Non-Life_DATA'!O144=0,0,'B.Non-Life_DATA'!O144),IF($C$3="Current Exchange rate",IF('B.Non-Life_DATA'!O144=0,0,'B.Non-Life_DATA'!O144/ECO!Y35),IF($C$3="Constant Exchange rate",IF('B.Non-Life_DATA'!O144=0,0,'B.Non-Life_DATA'!O144/ECO!Y70))))</f>
        <v>0</v>
      </c>
      <c r="Q151" s="41">
        <f t="shared" si="20"/>
        <v>0</v>
      </c>
      <c r="R151" s="41" t="str">
        <f t="shared" si="21"/>
        <v>-</v>
      </c>
      <c r="S151" s="41" t="str">
        <f t="shared" si="22"/>
        <v>-</v>
      </c>
    </row>
    <row r="152" spans="3:19" ht="15" x14ac:dyDescent="0.25">
      <c r="C152" s="139"/>
      <c r="D152" s="140"/>
      <c r="E152" s="39" t="s">
        <v>5</v>
      </c>
      <c r="F152" s="42">
        <f>IF($C$3="National Currency",IF('B.Non-Life_DATA'!E145=0,0,'B.Non-Life_DATA'!E145),IF($C$3="Current Exchange rate",IF('B.Non-Life_DATA'!E145=0,0,'B.Non-Life_DATA'!E145/ECO!O36),IF($C$3="Constant Exchange rate",IF('B.Non-Life_DATA'!E145=0,0,'B.Non-Life_DATA'!E145/ECO!O71))))</f>
        <v>5531.8854466091771</v>
      </c>
      <c r="G152" s="42">
        <f>IF($C$3="National Currency",IF('B.Non-Life_DATA'!F145=0,0,'B.Non-Life_DATA'!F145),IF($C$3="Current Exchange rate",IF('B.Non-Life_DATA'!F145=0,0,'B.Non-Life_DATA'!F145/ECO!P36),IF($C$3="Constant Exchange rate",IF('B.Non-Life_DATA'!F145=0,0,'B.Non-Life_DATA'!F145/ECO!P71))))</f>
        <v>5868.5191099755129</v>
      </c>
      <c r="H152" s="42">
        <f>IF($C$3="National Currency",IF('B.Non-Life_DATA'!G145=0,0,'B.Non-Life_DATA'!G145),IF($C$3="Current Exchange rate",IF('B.Non-Life_DATA'!G145=0,0,'B.Non-Life_DATA'!G145/ECO!Q36),IF($C$3="Constant Exchange rate",IF('B.Non-Life_DATA'!G145=0,0,'B.Non-Life_DATA'!G145/ECO!Q71))))</f>
        <v>6012.5625465772382</v>
      </c>
      <c r="I152" s="42">
        <f>IF($C$3="National Currency",IF('B.Non-Life_DATA'!H145=0,0,'B.Non-Life_DATA'!H145),IF($C$3="Current Exchange rate",IF('B.Non-Life_DATA'!H145=0,0,'B.Non-Life_DATA'!H145/ECO!R36),IF($C$3="Constant Exchange rate",IF('B.Non-Life_DATA'!H145=0,0,'B.Non-Life_DATA'!H145/ECO!R71))))</f>
        <v>6183.1150857021184</v>
      </c>
      <c r="J152" s="42">
        <f>IF($C$3="National Currency",IF('B.Non-Life_DATA'!I145=0,0,'B.Non-Life_DATA'!I145),IF($C$3="Current Exchange rate",IF('B.Non-Life_DATA'!I145=0,0,'B.Non-Life_DATA'!I145/ECO!S36),IF($C$3="Constant Exchange rate",IF('B.Non-Life_DATA'!I145=0,0,'B.Non-Life_DATA'!I145/ECO!S71))))</f>
        <v>6797.7217076546358</v>
      </c>
      <c r="K152" s="42">
        <f>IF($C$3="National Currency",IF('B.Non-Life_DATA'!J145=0,0,'B.Non-Life_DATA'!J145),IF($C$3="Current Exchange rate",IF('B.Non-Life_DATA'!J145=0,0,'B.Non-Life_DATA'!J145/ECO!T36),IF($C$3="Constant Exchange rate",IF('B.Non-Life_DATA'!J145=0,0,'B.Non-Life_DATA'!J145/ECO!T71))))</f>
        <v>7171.7236239753001</v>
      </c>
      <c r="L152" s="42">
        <f>IF($C$3="National Currency",IF('B.Non-Life_DATA'!K145=0,0,'B.Non-Life_DATA'!K145),IF($C$3="Current Exchange rate",IF('B.Non-Life_DATA'!K145=0,0,'B.Non-Life_DATA'!K145/ECO!U36),IF($C$3="Constant Exchange rate",IF('B.Non-Life_DATA'!K145=0,0,'B.Non-Life_DATA'!K145/ECO!U71))))</f>
        <v>7085.382731821569</v>
      </c>
      <c r="M152" s="42">
        <f>IF($C$3="National Currency",IF('B.Non-Life_DATA'!L145=0,0,'B.Non-Life_DATA'!L145),IF($C$3="Current Exchange rate",IF('B.Non-Life_DATA'!L145=0,0,'B.Non-Life_DATA'!L145/ECO!V36),IF($C$3="Constant Exchange rate",IF('B.Non-Life_DATA'!L145=0,0,'B.Non-Life_DATA'!L145/ECO!V71))))</f>
        <v>7188.6511231768336</v>
      </c>
      <c r="N152" s="42">
        <f>IF($C$3="National Currency",IF('B.Non-Life_DATA'!M145=0,0,'B.Non-Life_DATA'!M145),IF($C$3="Current Exchange rate",IF('B.Non-Life_DATA'!M145=0,0,'B.Non-Life_DATA'!M145/ECO!W36),IF($C$3="Constant Exchange rate",IF('B.Non-Life_DATA'!M145=0,0,'B.Non-Life_DATA'!M145/ECO!W71))))</f>
        <v>7278.3988076226969</v>
      </c>
      <c r="O152" s="42">
        <f>IF($C$3="National Currency",IF('B.Non-Life_DATA'!N145=0,0,'B.Non-Life_DATA'!N145),IF($C$3="Current Exchange rate",IF('B.Non-Life_DATA'!N145=0,0,'B.Non-Life_DATA'!N145/ECO!X36),IF($C$3="Constant Exchange rate",IF('B.Non-Life_DATA'!N145=0,0,'B.Non-Life_DATA'!N145/ECO!X71))))</f>
        <v>6372.4049824337271</v>
      </c>
      <c r="P152" s="108">
        <f>IF($C$3="National Currency",IF('B.Non-Life_DATA'!O145=0,0,'B.Non-Life_DATA'!O145),IF($C$3="Current Exchange rate",IF('B.Non-Life_DATA'!O145=0,0,'B.Non-Life_DATA'!O145/ECO!Y36),IF($C$3="Constant Exchange rate",IF('B.Non-Life_DATA'!O145=0,0,'B.Non-Life_DATA'!O145/ECO!Y71))))</f>
        <v>0</v>
      </c>
      <c r="Q152" s="41">
        <f t="shared" si="20"/>
        <v>3.0334667545766466E-2</v>
      </c>
      <c r="R152" s="41">
        <f t="shared" si="21"/>
        <v>-0.12447707924991946</v>
      </c>
      <c r="S152" s="41">
        <f t="shared" si="22"/>
        <v>0.15194087873597506</v>
      </c>
    </row>
    <row r="153" spans="3:19" ht="15" x14ac:dyDescent="0.25">
      <c r="C153" s="139"/>
      <c r="D153" s="140"/>
      <c r="E153" s="39" t="s">
        <v>4</v>
      </c>
      <c r="F153" s="42">
        <f>IF($C$3="National Currency",IF('B.Non-Life_DATA'!E146=0,0,'B.Non-Life_DATA'!E146),IF($C$3="Current Exchange rate",IF('B.Non-Life_DATA'!E146=0,0,'B.Non-Life_DATA'!E146/ECO!O37),IF($C$3="Constant Exchange rate",IF('B.Non-Life_DATA'!E146=0,0,'B.Non-Life_DATA'!E146/ECO!O72))))</f>
        <v>655.0784510098481</v>
      </c>
      <c r="G153" s="42">
        <f>IF($C$3="National Currency",IF('B.Non-Life_DATA'!F146=0,0,'B.Non-Life_DATA'!F146),IF($C$3="Current Exchange rate",IF('B.Non-Life_DATA'!F146=0,0,'B.Non-Life_DATA'!F146/ECO!P37),IF($C$3="Constant Exchange rate",IF('B.Non-Life_DATA'!F146=0,0,'B.Non-Life_DATA'!F146/ECO!P72))))</f>
        <v>779.23551994658658</v>
      </c>
      <c r="H153" s="42">
        <f>IF($C$3="National Currency",IF('B.Non-Life_DATA'!G146=0,0,'B.Non-Life_DATA'!G146),IF($C$3="Current Exchange rate",IF('B.Non-Life_DATA'!G146=0,0,'B.Non-Life_DATA'!G146/ECO!Q37),IF($C$3="Constant Exchange rate",IF('B.Non-Life_DATA'!G146=0,0,'B.Non-Life_DATA'!G146/ECO!Q72))))</f>
        <v>786.04990819562681</v>
      </c>
      <c r="I153" s="42">
        <f>IF($C$3="National Currency",IF('B.Non-Life_DATA'!H146=0,0,'B.Non-Life_DATA'!H146),IF($C$3="Current Exchange rate",IF('B.Non-Life_DATA'!H146=0,0,'B.Non-Life_DATA'!H146/ECO!R37),IF($C$3="Constant Exchange rate",IF('B.Non-Life_DATA'!H146=0,0,'B.Non-Life_DATA'!H146/ECO!R72))))</f>
        <v>1086</v>
      </c>
      <c r="J153" s="42">
        <f>IF($C$3="National Currency",IF('B.Non-Life_DATA'!I146=0,0,'B.Non-Life_DATA'!I146),IF($C$3="Current Exchange rate",IF('B.Non-Life_DATA'!I146=0,0,'B.Non-Life_DATA'!I146/ECO!S37),IF($C$3="Constant Exchange rate",IF('B.Non-Life_DATA'!I146=0,0,'B.Non-Life_DATA'!I146/ECO!S72))))</f>
        <v>913</v>
      </c>
      <c r="K153" s="42">
        <f>IF($C$3="National Currency",IF('B.Non-Life_DATA'!J146=0,0,'B.Non-Life_DATA'!J146),IF($C$3="Current Exchange rate",IF('B.Non-Life_DATA'!J146=0,0,'B.Non-Life_DATA'!J146/ECO!T37),IF($C$3="Constant Exchange rate",IF('B.Non-Life_DATA'!J146=0,0,'B.Non-Life_DATA'!J146/ECO!T72))))</f>
        <v>987</v>
      </c>
      <c r="L153" s="42">
        <f>IF($C$3="National Currency",IF('B.Non-Life_DATA'!K146=0,0,'B.Non-Life_DATA'!K146),IF($C$3="Current Exchange rate",IF('B.Non-Life_DATA'!K146=0,0,'B.Non-Life_DATA'!K146/ECO!U37),IF($C$3="Constant Exchange rate",IF('B.Non-Life_DATA'!K146=0,0,'B.Non-Life_DATA'!K146/ECO!U72))))</f>
        <v>893</v>
      </c>
      <c r="M153" s="42">
        <f>IF($C$3="National Currency",IF('B.Non-Life_DATA'!L146=0,0,'B.Non-Life_DATA'!L146),IF($C$3="Current Exchange rate",IF('B.Non-Life_DATA'!L146=0,0,'B.Non-Life_DATA'!L146/ECO!V37),IF($C$3="Constant Exchange rate",IF('B.Non-Life_DATA'!L146=0,0,'B.Non-Life_DATA'!L146/ECO!V72))))</f>
        <v>855</v>
      </c>
      <c r="N153" s="42">
        <f>IF($C$3="National Currency",IF('B.Non-Life_DATA'!M146=0,0,'B.Non-Life_DATA'!M146),IF($C$3="Current Exchange rate",IF('B.Non-Life_DATA'!M146=0,0,'B.Non-Life_DATA'!M146/ECO!W37),IF($C$3="Constant Exchange rate",IF('B.Non-Life_DATA'!M146=0,0,'B.Non-Life_DATA'!M146/ECO!W72))))</f>
        <v>880</v>
      </c>
      <c r="O153" s="42">
        <f>IF($C$3="National Currency",IF('B.Non-Life_DATA'!N146=0,0,'B.Non-Life_DATA'!N146),IF($C$3="Current Exchange rate",IF('B.Non-Life_DATA'!N146=0,0,'B.Non-Life_DATA'!N146/ECO!X37),IF($C$3="Constant Exchange rate",IF('B.Non-Life_DATA'!N146=0,0,'B.Non-Life_DATA'!N146/ECO!X72))))</f>
        <v>914.9</v>
      </c>
      <c r="P153" s="108">
        <f>IF($C$3="National Currency",IF('B.Non-Life_DATA'!O146=0,0,'B.Non-Life_DATA'!O146),IF($C$3="Current Exchange rate",IF('B.Non-Life_DATA'!O146=0,0,'B.Non-Life_DATA'!O146/ECO!Y37),IF($C$3="Constant Exchange rate",IF('B.Non-Life_DATA'!O146=0,0,'B.Non-Life_DATA'!O146/ECO!Y72))))</f>
        <v>0</v>
      </c>
      <c r="Q153" s="41">
        <f t="shared" si="20"/>
        <v>4.3552139912837644E-3</v>
      </c>
      <c r="R153" s="41">
        <f t="shared" si="21"/>
        <v>3.9659090909090811E-2</v>
      </c>
      <c r="S153" s="41">
        <f t="shared" si="22"/>
        <v>0.39662661562079959</v>
      </c>
    </row>
    <row r="154" spans="3:19" ht="15" x14ac:dyDescent="0.25">
      <c r="C154" s="139"/>
      <c r="D154" s="140"/>
      <c r="E154" s="39" t="s">
        <v>3</v>
      </c>
      <c r="F154" s="42">
        <f>IF($C$3="National Currency",IF('B.Non-Life_DATA'!E147=0,0,'B.Non-Life_DATA'!E147),IF($C$3="Current Exchange rate",IF('B.Non-Life_DATA'!E147=0,0,'B.Non-Life_DATA'!E147/ECO!O38),IF($C$3="Constant Exchange rate",IF('B.Non-Life_DATA'!E147=0,0,'B.Non-Life_DATA'!E147/ECO!O73))))</f>
        <v>355.80561641107346</v>
      </c>
      <c r="G154" s="42">
        <f>IF($C$3="National Currency",IF('B.Non-Life_DATA'!F147=0,0,'B.Non-Life_DATA'!F147),IF($C$3="Current Exchange rate",IF('B.Non-Life_DATA'!F147=0,0,'B.Non-Life_DATA'!F147/ECO!P38),IF($C$3="Constant Exchange rate",IF('B.Non-Life_DATA'!F147=0,0,'B.Non-Life_DATA'!F147/ECO!P73))))</f>
        <v>266.84591382858662</v>
      </c>
      <c r="H154" s="42">
        <f>IF($C$3="National Currency",IF('B.Non-Life_DATA'!G147=0,0,'B.Non-Life_DATA'!G147),IF($C$3="Current Exchange rate",IF('B.Non-Life_DATA'!G147=0,0,'B.Non-Life_DATA'!G147/ECO!Q38),IF($C$3="Constant Exchange rate",IF('B.Non-Life_DATA'!G147=0,0,'B.Non-Life_DATA'!G147/ECO!Q73))))</f>
        <v>0</v>
      </c>
      <c r="I154" s="42">
        <f>IF($C$3="National Currency",IF('B.Non-Life_DATA'!H147=0,0,'B.Non-Life_DATA'!H147),IF($C$3="Current Exchange rate",IF('B.Non-Life_DATA'!H147=0,0,'B.Non-Life_DATA'!H147/ECO!R38),IF($C$3="Constant Exchange rate",IF('B.Non-Life_DATA'!H147=0,0,'B.Non-Life_DATA'!H147/ECO!R73))))</f>
        <v>0</v>
      </c>
      <c r="J154" s="42">
        <f>IF($C$3="National Currency",IF('B.Non-Life_DATA'!I147=0,0,'B.Non-Life_DATA'!I147),IF($C$3="Current Exchange rate",IF('B.Non-Life_DATA'!I147=0,0,'B.Non-Life_DATA'!I147/ECO!S38),IF($C$3="Constant Exchange rate",IF('B.Non-Life_DATA'!I147=0,0,'B.Non-Life_DATA'!I147/ECO!S73))))</f>
        <v>0</v>
      </c>
      <c r="K154" s="42">
        <f>IF($C$3="National Currency",IF('B.Non-Life_DATA'!J147=0,0,'B.Non-Life_DATA'!J147),IF($C$3="Current Exchange rate",IF('B.Non-Life_DATA'!J147=0,0,'B.Non-Life_DATA'!J147/ECO!T38),IF($C$3="Constant Exchange rate",IF('B.Non-Life_DATA'!J147=0,0,'B.Non-Life_DATA'!J147/ECO!T73))))</f>
        <v>0</v>
      </c>
      <c r="L154" s="42">
        <f>IF($C$3="National Currency",IF('B.Non-Life_DATA'!K147=0,0,'B.Non-Life_DATA'!K147),IF($C$3="Current Exchange rate",IF('B.Non-Life_DATA'!K147=0,0,'B.Non-Life_DATA'!K147/ECO!U38),IF($C$3="Constant Exchange rate",IF('B.Non-Life_DATA'!K147=0,0,'B.Non-Life_DATA'!K147/ECO!U73))))</f>
        <v>0</v>
      </c>
      <c r="M154" s="42">
        <f>IF($C$3="National Currency",IF('B.Non-Life_DATA'!L147=0,0,'B.Non-Life_DATA'!L147),IF($C$3="Current Exchange rate",IF('B.Non-Life_DATA'!L147=0,0,'B.Non-Life_DATA'!L147/ECO!V38),IF($C$3="Constant Exchange rate",IF('B.Non-Life_DATA'!L147=0,0,'B.Non-Life_DATA'!L147/ECO!V73))))</f>
        <v>0</v>
      </c>
      <c r="N154" s="42">
        <f>IF($C$3="National Currency",IF('B.Non-Life_DATA'!M147=0,0,'B.Non-Life_DATA'!M147),IF($C$3="Current Exchange rate",IF('B.Non-Life_DATA'!M147=0,0,'B.Non-Life_DATA'!M147/ECO!W38),IF($C$3="Constant Exchange rate",IF('B.Non-Life_DATA'!M147=0,0,'B.Non-Life_DATA'!M147/ECO!W73))))</f>
        <v>0</v>
      </c>
      <c r="O154" s="42">
        <f>IF($C$3="National Currency",IF('B.Non-Life_DATA'!N147=0,0,'B.Non-Life_DATA'!N147),IF($C$3="Current Exchange rate",IF('B.Non-Life_DATA'!N147=0,0,'B.Non-Life_DATA'!N147/ECO!X38),IF($C$3="Constant Exchange rate",IF('B.Non-Life_DATA'!N147=0,0,'B.Non-Life_DATA'!N147/ECO!X73))))</f>
        <v>0</v>
      </c>
      <c r="P154" s="108">
        <f>IF($C$3="National Currency",IF('B.Non-Life_DATA'!O147=0,0,'B.Non-Life_DATA'!O147),IF($C$3="Current Exchange rate",IF('B.Non-Life_DATA'!O147=0,0,'B.Non-Life_DATA'!O147/ECO!Y38),IF($C$3="Constant Exchange rate",IF('B.Non-Life_DATA'!O147=0,0,'B.Non-Life_DATA'!O147/ECO!Y73))))</f>
        <v>0</v>
      </c>
      <c r="Q154" s="41">
        <f t="shared" si="20"/>
        <v>0</v>
      </c>
      <c r="R154" s="41" t="str">
        <f t="shared" si="21"/>
        <v>-</v>
      </c>
      <c r="S154" s="41" t="str">
        <f t="shared" si="22"/>
        <v>-</v>
      </c>
    </row>
    <row r="155" spans="3:19" ht="15" x14ac:dyDescent="0.25">
      <c r="C155" s="139"/>
      <c r="D155" s="140"/>
      <c r="E155" s="39" t="s">
        <v>2</v>
      </c>
      <c r="F155" s="42">
        <f>IF($C$3="National Currency",IF('B.Non-Life_DATA'!E148=0,0,'B.Non-Life_DATA'!E148),IF($C$3="Current Exchange rate",IF('B.Non-Life_DATA'!E148=0,0,'B.Non-Life_DATA'!E148/ECO!O39),IF($C$3="Constant Exchange rate",IF('B.Non-Life_DATA'!E148=0,0,'B.Non-Life_DATA'!E148/ECO!O74))))</f>
        <v>909.63735875706209</v>
      </c>
      <c r="G155" s="42">
        <f>IF($C$3="National Currency",IF('B.Non-Life_DATA'!F148=0,0,'B.Non-Life_DATA'!F148),IF($C$3="Current Exchange rate",IF('B.Non-Life_DATA'!F148=0,0,'B.Non-Life_DATA'!F148/ECO!P39),IF($C$3="Constant Exchange rate",IF('B.Non-Life_DATA'!F148=0,0,'B.Non-Life_DATA'!F148/ECO!P74))))</f>
        <v>1313.9124293785312</v>
      </c>
      <c r="H155" s="42">
        <f>IF($C$3="National Currency",IF('B.Non-Life_DATA'!G148=0,0,'B.Non-Life_DATA'!G148),IF($C$3="Current Exchange rate",IF('B.Non-Life_DATA'!G148=0,0,'B.Non-Life_DATA'!G148/ECO!Q39),IF($C$3="Constant Exchange rate",IF('B.Non-Life_DATA'!G148=0,0,'B.Non-Life_DATA'!G148/ECO!Q74))))</f>
        <v>1332.2740112994352</v>
      </c>
      <c r="I155" s="42">
        <f>IF($C$3="National Currency",IF('B.Non-Life_DATA'!H148=0,0,'B.Non-Life_DATA'!H148),IF($C$3="Current Exchange rate",IF('B.Non-Life_DATA'!H148=0,0,'B.Non-Life_DATA'!H148/ECO!R39),IF($C$3="Constant Exchange rate",IF('B.Non-Life_DATA'!H148=0,0,'B.Non-Life_DATA'!H148/ECO!R74))))</f>
        <v>1505.2966101694917</v>
      </c>
      <c r="J155" s="42">
        <f>IF($C$3="National Currency",IF('B.Non-Life_DATA'!I148=0,0,'B.Non-Life_DATA'!I148),IF($C$3="Current Exchange rate",IF('B.Non-Life_DATA'!I148=0,0,'B.Non-Life_DATA'!I148/ECO!S39),IF($C$3="Constant Exchange rate",IF('B.Non-Life_DATA'!I148=0,0,'B.Non-Life_DATA'!I148/ECO!S74))))</f>
        <v>1768.0084745762713</v>
      </c>
      <c r="K155" s="42">
        <f>IF($C$3="National Currency",IF('B.Non-Life_DATA'!J148=0,0,'B.Non-Life_DATA'!J148),IF($C$3="Current Exchange rate",IF('B.Non-Life_DATA'!J148=0,0,'B.Non-Life_DATA'!J148/ECO!T39),IF($C$3="Constant Exchange rate",IF('B.Non-Life_DATA'!J148=0,0,'B.Non-Life_DATA'!J148/ECO!T74))))</f>
        <v>1877.1186440677968</v>
      </c>
      <c r="L155" s="42">
        <f>IF($C$3="National Currency",IF('B.Non-Life_DATA'!K148=0,0,'B.Non-Life_DATA'!K148),IF($C$3="Current Exchange rate",IF('B.Non-Life_DATA'!K148=0,0,'B.Non-Life_DATA'!K148/ECO!U39),IF($C$3="Constant Exchange rate",IF('B.Non-Life_DATA'!K148=0,0,'B.Non-Life_DATA'!K148/ECO!U74))))</f>
        <v>2138.4180790960454</v>
      </c>
      <c r="M155" s="42">
        <f>IF($C$3="National Currency",IF('B.Non-Life_DATA'!L148=0,0,'B.Non-Life_DATA'!L148),IF($C$3="Current Exchange rate",IF('B.Non-Life_DATA'!L148=0,0,'B.Non-Life_DATA'!L148/ECO!V39),IF($C$3="Constant Exchange rate",IF('B.Non-Life_DATA'!L148=0,0,'B.Non-Life_DATA'!L148/ECO!V74))))</f>
        <v>2516.2429378531074</v>
      </c>
      <c r="N155" s="42">
        <f>IF($C$3="National Currency",IF('B.Non-Life_DATA'!M148=0,0,'B.Non-Life_DATA'!M148),IF($C$3="Current Exchange rate",IF('B.Non-Life_DATA'!M148=0,0,'B.Non-Life_DATA'!M148/ECO!W39),IF($C$3="Constant Exchange rate",IF('B.Non-Life_DATA'!M148=0,0,'B.Non-Life_DATA'!M148/ECO!W74))))</f>
        <v>3132.768361581921</v>
      </c>
      <c r="O155" s="42">
        <f>IF($C$3="National Currency",IF('B.Non-Life_DATA'!N148=0,0,'B.Non-Life_DATA'!N148),IF($C$3="Current Exchange rate",IF('B.Non-Life_DATA'!N148=0,0,'B.Non-Life_DATA'!N148/ECO!X39),IF($C$3="Constant Exchange rate",IF('B.Non-Life_DATA'!N148=0,0,'B.Non-Life_DATA'!N148/ECO!X74))))</f>
        <v>3460.0988700564972</v>
      </c>
      <c r="P155" s="108">
        <f>IF($C$3="National Currency",IF('B.Non-Life_DATA'!O148=0,0,'B.Non-Life_DATA'!O148),IF($C$3="Current Exchange rate",IF('B.Non-Life_DATA'!O148=0,0,'B.Non-Life_DATA'!O148/ECO!Y39),IF($C$3="Constant Exchange rate",IF('B.Non-Life_DATA'!O148=0,0,'B.Non-Life_DATA'!O148/ECO!Y74))))</f>
        <v>0</v>
      </c>
      <c r="Q155" s="41">
        <f t="shared" si="20"/>
        <v>1.6471167351727184E-2</v>
      </c>
      <c r="R155" s="41">
        <f t="shared" si="21"/>
        <v>0.10448602344454461</v>
      </c>
      <c r="S155" s="41">
        <f t="shared" si="22"/>
        <v>2.8038222998936764</v>
      </c>
    </row>
    <row r="156" spans="3:19" ht="15" x14ac:dyDescent="0.25">
      <c r="C156" s="139"/>
      <c r="D156" s="140"/>
      <c r="E156" s="39" t="s">
        <v>57</v>
      </c>
      <c r="F156" s="43">
        <f>IF($C$3="National Currency",IF('B.Non-Life_DATA'!E149=0,0,'B.Non-Life_DATA'!E149),IF($C$3="Current Exchange rate",IF('B.Non-Life_DATA'!E149=0,0,'B.Non-Life_DATA'!E149/ECO!O40),IF($C$3="Constant Exchange rate",IF('B.Non-Life_DATA'!E149=0,0,'B.Non-Life_DATA'!E149/ECO!O75))))</f>
        <v>62815.509051226087</v>
      </c>
      <c r="G156" s="43">
        <f>IF($C$3="National Currency",IF('B.Non-Life_DATA'!F149=0,0,'B.Non-Life_DATA'!F149),IF($C$3="Current Exchange rate",IF('B.Non-Life_DATA'!F149=0,0,'B.Non-Life_DATA'!F149/ECO!P40),IF($C$3="Constant Exchange rate",IF('B.Non-Life_DATA'!F149=0,0,'B.Non-Life_DATA'!F149/ECO!P75))))</f>
        <v>61801.258184619335</v>
      </c>
      <c r="H156" s="43">
        <f>IF($C$3="National Currency",IF('B.Non-Life_DATA'!G149=0,0,'B.Non-Life_DATA'!G149),IF($C$3="Current Exchange rate",IF('B.Non-Life_DATA'!G149=0,0,'B.Non-Life_DATA'!G149/ECO!Q40),IF($C$3="Constant Exchange rate",IF('B.Non-Life_DATA'!G149=0,0,'B.Non-Life_DATA'!G149/ECO!Q75))))</f>
        <v>41263.320066760818</v>
      </c>
      <c r="I156" s="43">
        <f>IF($C$3="National Currency",IF('B.Non-Life_DATA'!H149=0,0,'B.Non-Life_DATA'!H149),IF($C$3="Current Exchange rate",IF('B.Non-Life_DATA'!H149=0,0,'B.Non-Life_DATA'!H149/ECO!R40),IF($C$3="Constant Exchange rate",IF('B.Non-Life_DATA'!H149=0,0,'B.Non-Life_DATA'!H149/ECO!R75))))</f>
        <v>0</v>
      </c>
      <c r="J156" s="43">
        <f>IF($C$3="National Currency",IF('B.Non-Life_DATA'!I149=0,0,'B.Non-Life_DATA'!I149),IF($C$3="Current Exchange rate",IF('B.Non-Life_DATA'!I149=0,0,'B.Non-Life_DATA'!I149/ECO!S40),IF($C$3="Constant Exchange rate",IF('B.Non-Life_DATA'!I149=0,0,'B.Non-Life_DATA'!I149/ECO!S75))))</f>
        <v>0</v>
      </c>
      <c r="K156" s="43">
        <f>IF($C$3="National Currency",IF('B.Non-Life_DATA'!J149=0,0,'B.Non-Life_DATA'!J149),IF($C$3="Current Exchange rate",IF('B.Non-Life_DATA'!J149=0,0,'B.Non-Life_DATA'!J149/ECO!T40),IF($C$3="Constant Exchange rate",IF('B.Non-Life_DATA'!J149=0,0,'B.Non-Life_DATA'!J149/ECO!T75))))</f>
        <v>0</v>
      </c>
      <c r="L156" s="43">
        <f>IF($C$3="National Currency",IF('B.Non-Life_DATA'!K149=0,0,'B.Non-Life_DATA'!K149),IF($C$3="Current Exchange rate",IF('B.Non-Life_DATA'!K149=0,0,'B.Non-Life_DATA'!K149/ECO!U40),IF($C$3="Constant Exchange rate",IF('B.Non-Life_DATA'!K149=0,0,'B.Non-Life_DATA'!K149/ECO!U75))))</f>
        <v>0</v>
      </c>
      <c r="M156" s="43">
        <f>IF($C$3="National Currency",IF('B.Non-Life_DATA'!L149=0,0,'B.Non-Life_DATA'!L149),IF($C$3="Current Exchange rate",IF('B.Non-Life_DATA'!L149=0,0,'B.Non-Life_DATA'!L149/ECO!V40),IF($C$3="Constant Exchange rate",IF('B.Non-Life_DATA'!L149=0,0,'B.Non-Life_DATA'!L149/ECO!V75))))</f>
        <v>0</v>
      </c>
      <c r="N156" s="43">
        <f>IF($C$3="National Currency",IF('B.Non-Life_DATA'!M149=0,0,'B.Non-Life_DATA'!M149),IF($C$3="Current Exchange rate",IF('B.Non-Life_DATA'!M149=0,0,'B.Non-Life_DATA'!M149/ECO!W40),IF($C$3="Constant Exchange rate",IF('B.Non-Life_DATA'!M149=0,0,'B.Non-Life_DATA'!M149/ECO!W75))))</f>
        <v>0</v>
      </c>
      <c r="O156" s="43">
        <f>IF($C$3="National Currency",IF('B.Non-Life_DATA'!N149=0,0,'B.Non-Life_DATA'!N149),IF($C$3="Current Exchange rate",IF('B.Non-Life_DATA'!N149=0,0,'B.Non-Life_DATA'!N149/ECO!X40),IF($C$3="Constant Exchange rate",IF('B.Non-Life_DATA'!N149=0,0,'B.Non-Life_DATA'!N149/ECO!X75))))</f>
        <v>0</v>
      </c>
      <c r="P156" s="109">
        <f>IF($C$3="National Currency",IF('B.Non-Life_DATA'!O149=0,0,'B.Non-Life_DATA'!O149),IF($C$3="Current Exchange rate",IF('B.Non-Life_DATA'!O149=0,0,'B.Non-Life_DATA'!O149/ECO!Y40),IF($C$3="Constant Exchange rate",IF('B.Non-Life_DATA'!O149=0,0,'B.Non-Life_DATA'!O149/ECO!Y75))))</f>
        <v>0</v>
      </c>
      <c r="Q156" s="41">
        <f t="shared" si="20"/>
        <v>0</v>
      </c>
      <c r="R156" s="41" t="str">
        <f t="shared" si="21"/>
        <v>-</v>
      </c>
      <c r="S156" s="41" t="str">
        <f t="shared" si="22"/>
        <v>-</v>
      </c>
    </row>
    <row r="157" spans="3:19" ht="15.75" thickBot="1" x14ac:dyDescent="0.3">
      <c r="C157" s="150"/>
      <c r="D157" s="151"/>
      <c r="E157" s="44" t="s">
        <v>97</v>
      </c>
      <c r="F157" s="52">
        <f t="shared" ref="F157:O157" si="23">SUM(F125:F156)</f>
        <v>213786.77052383224</v>
      </c>
      <c r="G157" s="52">
        <f t="shared" si="23"/>
        <v>217166.78387168038</v>
      </c>
      <c r="H157" s="52">
        <f t="shared" si="23"/>
        <v>221188.62197874652</v>
      </c>
      <c r="I157" s="52">
        <f t="shared" si="23"/>
        <v>186291.8269554126</v>
      </c>
      <c r="J157" s="52">
        <f t="shared" si="23"/>
        <v>195035.44447028666</v>
      </c>
      <c r="K157" s="52">
        <f t="shared" si="23"/>
        <v>204873.82656708141</v>
      </c>
      <c r="L157" s="52">
        <f t="shared" si="23"/>
        <v>210034.72082659835</v>
      </c>
      <c r="M157" s="52">
        <f t="shared" si="23"/>
        <v>209288.87125532335</v>
      </c>
      <c r="N157" s="52">
        <f t="shared" si="23"/>
        <v>213678.50989036847</v>
      </c>
      <c r="O157" s="52">
        <f t="shared" si="23"/>
        <v>210070.04519893168</v>
      </c>
      <c r="P157" s="96" t="s">
        <v>179</v>
      </c>
      <c r="Q157" s="41">
        <f t="shared" si="20"/>
        <v>1</v>
      </c>
    </row>
    <row r="158" spans="3:19" ht="16.5" thickTop="1" thickBot="1" x14ac:dyDescent="0.3">
      <c r="C158" s="148"/>
      <c r="D158" s="149"/>
      <c r="E158" s="45" t="s">
        <v>98</v>
      </c>
      <c r="F158" s="52">
        <f>F125+F126+F128+F130+F132+F133+F134+F135+F136+F137+F142+F144+F145+F147+F148+F150+F149+F152+F153+F155</f>
        <v>149867.97868815705</v>
      </c>
      <c r="G158" s="52">
        <f t="shared" ref="G158:O158" si="24">G125+G126+G128+G130+G132+G133+G134+G135+G136+G137+G142+G144+G145+G147+G148+G150+G149+G152+G153+G155</f>
        <v>154344.362556323</v>
      </c>
      <c r="H158" s="52">
        <f t="shared" si="24"/>
        <v>179162.09431046236</v>
      </c>
      <c r="I158" s="52">
        <f t="shared" si="24"/>
        <v>185617.70463755543</v>
      </c>
      <c r="J158" s="52">
        <f t="shared" si="24"/>
        <v>193991.97551668991</v>
      </c>
      <c r="K158" s="52">
        <f t="shared" si="24"/>
        <v>203755.17186318713</v>
      </c>
      <c r="L158" s="52">
        <f t="shared" si="24"/>
        <v>209124.88643403098</v>
      </c>
      <c r="M158" s="52">
        <f t="shared" si="24"/>
        <v>208549.45880158793</v>
      </c>
      <c r="N158" s="52">
        <f t="shared" si="24"/>
        <v>212814.55025059651</v>
      </c>
      <c r="O158" s="52">
        <f t="shared" si="24"/>
        <v>209523.05377725195</v>
      </c>
      <c r="P158" s="123" t="s">
        <v>179</v>
      </c>
      <c r="Q158" s="41">
        <f t="shared" si="20"/>
        <v>0.99739614745566529</v>
      </c>
      <c r="R158" s="41">
        <f t="shared" si="21"/>
        <v>-1.5466501089651641E-2</v>
      </c>
      <c r="S158" s="41">
        <f t="shared" si="22"/>
        <v>0.39805084188947548</v>
      </c>
    </row>
    <row r="159" spans="3:19" ht="15.75" thickTop="1" x14ac:dyDescent="0.25">
      <c r="E159" s="45" t="s">
        <v>99</v>
      </c>
      <c r="F159" s="49"/>
      <c r="G159" s="49">
        <f t="shared" ref="G159:O159" si="25">G158/F158-1</f>
        <v>2.9868847951037836E-2</v>
      </c>
      <c r="H159" s="49">
        <f t="shared" si="25"/>
        <v>0.16079454631900103</v>
      </c>
      <c r="I159" s="49">
        <f t="shared" si="25"/>
        <v>3.6032233000728553E-2</v>
      </c>
      <c r="J159" s="49">
        <f t="shared" si="25"/>
        <v>4.5115690313520584E-2</v>
      </c>
      <c r="K159" s="49">
        <f t="shared" si="25"/>
        <v>5.0327836089577138E-2</v>
      </c>
      <c r="L159" s="49">
        <f t="shared" si="25"/>
        <v>2.6353758394164206E-2</v>
      </c>
      <c r="M159" s="49">
        <f t="shared" si="25"/>
        <v>-2.7515980630290482E-3</v>
      </c>
      <c r="N159" s="49">
        <f t="shared" si="25"/>
        <v>2.0451222810730751E-2</v>
      </c>
      <c r="O159" s="50">
        <f t="shared" si="25"/>
        <v>-1.5466501089651641E-2</v>
      </c>
      <c r="P159" s="50"/>
      <c r="S159" s="48"/>
    </row>
    <row r="162" spans="3:19" ht="18.75" x14ac:dyDescent="0.15">
      <c r="C162" s="141" t="s">
        <v>131</v>
      </c>
      <c r="D162" s="142"/>
      <c r="E162" s="155" t="s">
        <v>107</v>
      </c>
      <c r="F162" s="156"/>
      <c r="G162" s="156"/>
      <c r="H162" s="156"/>
      <c r="I162" s="156"/>
      <c r="J162" s="156"/>
      <c r="K162" s="156"/>
      <c r="L162" s="156"/>
      <c r="M162" s="156"/>
      <c r="N162" s="156"/>
      <c r="O162" s="156"/>
      <c r="P162" s="157"/>
    </row>
    <row r="163" spans="3:19" ht="15" x14ac:dyDescent="0.15">
      <c r="C163" s="143" t="s">
        <v>119</v>
      </c>
      <c r="D163" s="144"/>
      <c r="E163" s="35">
        <v>5</v>
      </c>
      <c r="F163" s="36">
        <v>2004</v>
      </c>
      <c r="G163" s="36">
        <f t="shared" ref="G163:P163" si="26">F163+1</f>
        <v>2005</v>
      </c>
      <c r="H163" s="36">
        <f t="shared" si="26"/>
        <v>2006</v>
      </c>
      <c r="I163" s="36">
        <f t="shared" si="26"/>
        <v>2007</v>
      </c>
      <c r="J163" s="36">
        <f t="shared" si="26"/>
        <v>2008</v>
      </c>
      <c r="K163" s="36">
        <f t="shared" si="26"/>
        <v>2009</v>
      </c>
      <c r="L163" s="36">
        <f t="shared" si="26"/>
        <v>2010</v>
      </c>
      <c r="M163" s="36">
        <f t="shared" si="26"/>
        <v>2011</v>
      </c>
      <c r="N163" s="36">
        <f t="shared" si="26"/>
        <v>2012</v>
      </c>
      <c r="O163" s="36">
        <f t="shared" si="26"/>
        <v>2013</v>
      </c>
      <c r="P163" s="37">
        <f t="shared" si="26"/>
        <v>2014</v>
      </c>
      <c r="Q163" s="38" t="s">
        <v>100</v>
      </c>
      <c r="R163" s="38" t="s">
        <v>101</v>
      </c>
      <c r="S163" s="37" t="s">
        <v>102</v>
      </c>
    </row>
    <row r="164" spans="3:19" ht="15" x14ac:dyDescent="0.25">
      <c r="C164" s="139"/>
      <c r="D164" s="140"/>
      <c r="E164" s="39" t="s">
        <v>32</v>
      </c>
      <c r="F164" s="40">
        <f>IF($C$3="National Currency",IF('B.Non-Life_DATA'!E155=0,0,'B.Non-Life_DATA'!E155),IF($C$3="Current Exchange rate",IF('B.Non-Life_DATA'!E155=0,0,'B.Non-Life_DATA'!E155/ECO!O9),IF($C$3="Constant Exchange rate",IF('B.Non-Life_DATA'!E155=0,0,'B.Non-Life_DATA'!E155/ECO!O44))))</f>
        <v>4730</v>
      </c>
      <c r="G164" s="40">
        <f>IF($C$3="National Currency",IF('B.Non-Life_DATA'!F155=0,0,'B.Non-Life_DATA'!F155),IF($C$3="Current Exchange rate",IF('B.Non-Life_DATA'!F155=0,0,'B.Non-Life_DATA'!F155/ECO!P9),IF($C$3="Constant Exchange rate",IF('B.Non-Life_DATA'!F155=0,0,'B.Non-Life_DATA'!F155/ECO!P44))))</f>
        <v>5056</v>
      </c>
      <c r="H164" s="40">
        <f>IF($C$3="National Currency",IF('B.Non-Life_DATA'!G155=0,0,'B.Non-Life_DATA'!G155),IF($C$3="Current Exchange rate",IF('B.Non-Life_DATA'!G155=0,0,'B.Non-Life_DATA'!G155/ECO!Q9),IF($C$3="Constant Exchange rate",IF('B.Non-Life_DATA'!G155=0,0,'B.Non-Life_DATA'!G155/ECO!Q44))))</f>
        <v>5130</v>
      </c>
      <c r="I164" s="40">
        <f>IF($C$3="National Currency",IF('B.Non-Life_DATA'!H155=0,0,'B.Non-Life_DATA'!H155),IF($C$3="Current Exchange rate",IF('B.Non-Life_DATA'!H155=0,0,'B.Non-Life_DATA'!H155/ECO!R9),IF($C$3="Constant Exchange rate",IF('B.Non-Life_DATA'!H155=0,0,'B.Non-Life_DATA'!H155/ECO!R44))))</f>
        <v>5247</v>
      </c>
      <c r="J164" s="40">
        <f>IF($C$3="National Currency",IF('B.Non-Life_DATA'!I155=0,0,'B.Non-Life_DATA'!I155),IF($C$3="Current Exchange rate",IF('B.Non-Life_DATA'!I155=0,0,'B.Non-Life_DATA'!I155/ECO!S9),IF($C$3="Constant Exchange rate",IF('B.Non-Life_DATA'!I155=0,0,'B.Non-Life_DATA'!I155/ECO!S44))))</f>
        <v>5435</v>
      </c>
      <c r="K164" s="40">
        <f>IF($C$3="National Currency",IF('B.Non-Life_DATA'!J155=0,0,'B.Non-Life_DATA'!J155),IF($C$3="Current Exchange rate",IF('B.Non-Life_DATA'!J155=0,0,'B.Non-Life_DATA'!J155/ECO!T9),IF($C$3="Constant Exchange rate",IF('B.Non-Life_DATA'!J155=0,0,'B.Non-Life_DATA'!J155/ECO!T44))))</f>
        <v>5513</v>
      </c>
      <c r="L164" s="40">
        <f>IF($C$3="National Currency",IF('B.Non-Life_DATA'!K155=0,0,'B.Non-Life_DATA'!K155),IF($C$3="Current Exchange rate",IF('B.Non-Life_DATA'!K155=0,0,'B.Non-Life_DATA'!K155/ECO!U9),IF($C$3="Constant Exchange rate",IF('B.Non-Life_DATA'!K155=0,0,'B.Non-Life_DATA'!K155/ECO!U44))))</f>
        <v>5712</v>
      </c>
      <c r="M164" s="40">
        <f>IF($C$3="National Currency",IF('B.Non-Life_DATA'!L155=0,0,'B.Non-Life_DATA'!L155),IF($C$3="Current Exchange rate",IF('B.Non-Life_DATA'!L155=0,0,'B.Non-Life_DATA'!L155/ECO!V9),IF($C$3="Constant Exchange rate",IF('B.Non-Life_DATA'!L155=0,0,'B.Non-Life_DATA'!L155/ECO!V44))))</f>
        <v>5928</v>
      </c>
      <c r="N164" s="40">
        <f>IF($C$3="National Currency",IF('B.Non-Life_DATA'!M155=0,0,'B.Non-Life_DATA'!M155),IF($C$3="Current Exchange rate",IF('B.Non-Life_DATA'!M155=0,0,'B.Non-Life_DATA'!M155/ECO!W9),IF($C$3="Constant Exchange rate",IF('B.Non-Life_DATA'!M155=0,0,'B.Non-Life_DATA'!M155/ECO!W44))))</f>
        <v>6179</v>
      </c>
      <c r="O164" s="40">
        <f>IF($C$3="National Currency",IF('B.Non-Life_DATA'!N155=0,0,'B.Non-Life_DATA'!N155),IF($C$3="Current Exchange rate",IF('B.Non-Life_DATA'!N155=0,0,'B.Non-Life_DATA'!N155/ECO!X9),IF($C$3="Constant Exchange rate",IF('B.Non-Life_DATA'!N155=0,0,'B.Non-Life_DATA'!N155/ECO!X44))))</f>
        <v>8425</v>
      </c>
      <c r="P164" s="107">
        <f>IF($C$3="National Currency",IF('B.Non-Life_DATA'!O155=0,0,'B.Non-Life_DATA'!O155),IF($C$3="Current Exchange rate",IF('B.Non-Life_DATA'!O155=0,0,'B.Non-Life_DATA'!O155/ECO!Y9),IF($C$3="Constant Exchange rate",IF('B.Non-Life_DATA'!O155=0,0,'B.Non-Life_DATA'!O155/ECO!Y44))))</f>
        <v>0</v>
      </c>
      <c r="Q164" s="41">
        <f>O164/$O$196</f>
        <v>3.0139769952908423E-2</v>
      </c>
      <c r="R164" s="41">
        <f>IF(OR(O164=0, N164=0),"-",O164/N164-1)</f>
        <v>0.36348923774073483</v>
      </c>
      <c r="S164" s="41">
        <f>IF(OR(O164=0, F164=0),"-",O164/F164-1)</f>
        <v>0.78118393234672312</v>
      </c>
    </row>
    <row r="165" spans="3:19" ht="15" x14ac:dyDescent="0.25">
      <c r="C165" s="139"/>
      <c r="D165" s="140"/>
      <c r="E165" s="39" t="s">
        <v>31</v>
      </c>
      <c r="F165" s="42">
        <f>IF($C$3="National Currency",IF('B.Non-Life_DATA'!E156=0,0,'B.Non-Life_DATA'!E156),IF($C$3="Current Exchange rate",IF('B.Non-Life_DATA'!E156=0,0,'B.Non-Life_DATA'!E156/ECO!O10),IF($C$3="Constant Exchange rate",IF('B.Non-Life_DATA'!E156=0,0,'B.Non-Life_DATA'!E156/ECO!O45))))</f>
        <v>4498.0941519999997</v>
      </c>
      <c r="G165" s="42">
        <f>IF($C$3="National Currency",IF('B.Non-Life_DATA'!F156=0,0,'B.Non-Life_DATA'!F156),IF($C$3="Current Exchange rate",IF('B.Non-Life_DATA'!F156=0,0,'B.Non-Life_DATA'!F156/ECO!P10),IF($C$3="Constant Exchange rate",IF('B.Non-Life_DATA'!F156=0,0,'B.Non-Life_DATA'!F156/ECO!P45))))</f>
        <v>4547.7995549999996</v>
      </c>
      <c r="H165" s="42">
        <f>IF($C$3="National Currency",IF('B.Non-Life_DATA'!G156=0,0,'B.Non-Life_DATA'!G156),IF($C$3="Current Exchange rate",IF('B.Non-Life_DATA'!G156=0,0,'B.Non-Life_DATA'!G156/ECO!Q10),IF($C$3="Constant Exchange rate",IF('B.Non-Life_DATA'!G156=0,0,'B.Non-Life_DATA'!G156/ECO!Q45))))</f>
        <v>4799.1556090000004</v>
      </c>
      <c r="I165" s="42">
        <f>IF($C$3="National Currency",IF('B.Non-Life_DATA'!H156=0,0,'B.Non-Life_DATA'!H156),IF($C$3="Current Exchange rate",IF('B.Non-Life_DATA'!H156=0,0,'B.Non-Life_DATA'!H156/ECO!R10),IF($C$3="Constant Exchange rate",IF('B.Non-Life_DATA'!H156=0,0,'B.Non-Life_DATA'!H156/ECO!R45))))</f>
        <v>5144.6869459999998</v>
      </c>
      <c r="J165" s="42">
        <f>IF($C$3="National Currency",IF('B.Non-Life_DATA'!I156=0,0,'B.Non-Life_DATA'!I156),IF($C$3="Current Exchange rate",IF('B.Non-Life_DATA'!I156=0,0,'B.Non-Life_DATA'!I156/ECO!S10),IF($C$3="Constant Exchange rate",IF('B.Non-Life_DATA'!I156=0,0,'B.Non-Life_DATA'!I156/ECO!S45))))</f>
        <v>5235.1220039999998</v>
      </c>
      <c r="K165" s="42">
        <f>IF($C$3="National Currency",IF('B.Non-Life_DATA'!J156=0,0,'B.Non-Life_DATA'!J156),IF($C$3="Current Exchange rate",IF('B.Non-Life_DATA'!J156=0,0,'B.Non-Life_DATA'!J156/ECO!T10),IF($C$3="Constant Exchange rate",IF('B.Non-Life_DATA'!J156=0,0,'B.Non-Life_DATA'!J156/ECO!T45))))</f>
        <v>5612.9528330000003</v>
      </c>
      <c r="L165" s="42">
        <f>IF($C$3="National Currency",IF('B.Non-Life_DATA'!K156=0,0,'B.Non-Life_DATA'!K156),IF($C$3="Current Exchange rate",IF('B.Non-Life_DATA'!K156=0,0,'B.Non-Life_DATA'!K156/ECO!U10),IF($C$3="Constant Exchange rate",IF('B.Non-Life_DATA'!K156=0,0,'B.Non-Life_DATA'!K156/ECO!U45))))</f>
        <v>5679.0130159999999</v>
      </c>
      <c r="M165" s="42">
        <f>IF($C$3="National Currency",IF('B.Non-Life_DATA'!L156=0,0,'B.Non-Life_DATA'!L156),IF($C$3="Current Exchange rate",IF('B.Non-Life_DATA'!L156=0,0,'B.Non-Life_DATA'!L156/ECO!V10),IF($C$3="Constant Exchange rate",IF('B.Non-Life_DATA'!L156=0,0,'B.Non-Life_DATA'!L156/ECO!V45))))</f>
        <v>6090.6975849999999</v>
      </c>
      <c r="N165" s="42">
        <f>IF($C$3="National Currency",IF('B.Non-Life_DATA'!M156=0,0,'B.Non-Life_DATA'!M156),IF($C$3="Current Exchange rate",IF('B.Non-Life_DATA'!M156=0,0,'B.Non-Life_DATA'!M156/ECO!W10),IF($C$3="Constant Exchange rate",IF('B.Non-Life_DATA'!M156=0,0,'B.Non-Life_DATA'!M156/ECO!W45))))</f>
        <v>5898.3334580000001</v>
      </c>
      <c r="O165" s="42">
        <f>IF($C$3="National Currency",IF('B.Non-Life_DATA'!N156=0,0,'B.Non-Life_DATA'!N156),IF($C$3="Current Exchange rate",IF('B.Non-Life_DATA'!N156=0,0,'B.Non-Life_DATA'!N156/ECO!X10),IF($C$3="Constant Exchange rate",IF('B.Non-Life_DATA'!N156=0,0,'B.Non-Life_DATA'!N156/ECO!X45))))</f>
        <v>5965.4415300000001</v>
      </c>
      <c r="P165" s="108">
        <f>IF($C$3="National Currency",IF('B.Non-Life_DATA'!O156=0,0,'B.Non-Life_DATA'!O156),IF($C$3="Current Exchange rate",IF('B.Non-Life_DATA'!O156=0,0,'B.Non-Life_DATA'!O156/ECO!Y10),IF($C$3="Constant Exchange rate",IF('B.Non-Life_DATA'!O156=0,0,'B.Non-Life_DATA'!O156/ECO!Y45))))</f>
        <v>6087.0206930000004</v>
      </c>
      <c r="Q165" s="41">
        <f t="shared" ref="Q165:Q197" si="27">O165/$O$196</f>
        <v>2.1340894407326536E-2</v>
      </c>
      <c r="R165" s="41">
        <f t="shared" ref="R165:R195" si="28">IF(OR(O165=0, N165=0),"-",O165/N165-1)</f>
        <v>1.1377463223782414E-2</v>
      </c>
      <c r="S165" s="41">
        <f t="shared" ref="S165:S195" si="29">IF(OR(O165=0, F165=0),"-",O165/F165-1)</f>
        <v>0.32621535441795269</v>
      </c>
    </row>
    <row r="166" spans="3:19" ht="15" x14ac:dyDescent="0.25">
      <c r="C166" s="139"/>
      <c r="D166" s="140"/>
      <c r="E166" s="39" t="s">
        <v>30</v>
      </c>
      <c r="F166" s="42">
        <f>IF($C$3="National Currency",IF('B.Non-Life_DATA'!E157=0,0,'B.Non-Life_DATA'!E157),IF($C$3="Current Exchange rate",IF('B.Non-Life_DATA'!E157=0,0,'B.Non-Life_DATA'!E157/ECO!O11),IF($C$3="Constant Exchange rate",IF('B.Non-Life_DATA'!E157=0,0,'B.Non-Life_DATA'!E157/ECO!O46))))</f>
        <v>0</v>
      </c>
      <c r="G166" s="42">
        <f>IF($C$3="National Currency",IF('B.Non-Life_DATA'!F157=0,0,'B.Non-Life_DATA'!F157),IF($C$3="Current Exchange rate",IF('B.Non-Life_DATA'!F157=0,0,'B.Non-Life_DATA'!F157/ECO!P11),IF($C$3="Constant Exchange rate",IF('B.Non-Life_DATA'!F157=0,0,'B.Non-Life_DATA'!F157/ECO!P46))))</f>
        <v>0</v>
      </c>
      <c r="H166" s="42">
        <f>IF($C$3="National Currency",IF('B.Non-Life_DATA'!G157=0,0,'B.Non-Life_DATA'!G157),IF($C$3="Current Exchange rate",IF('B.Non-Life_DATA'!G157=0,0,'B.Non-Life_DATA'!G157/ECO!Q11),IF($C$3="Constant Exchange rate",IF('B.Non-Life_DATA'!G157=0,0,'B.Non-Life_DATA'!G157/ECO!Q46))))</f>
        <v>0</v>
      </c>
      <c r="I166" s="42">
        <f>IF($C$3="National Currency",IF('B.Non-Life_DATA'!H157=0,0,'B.Non-Life_DATA'!H157),IF($C$3="Current Exchange rate",IF('B.Non-Life_DATA'!H157=0,0,'B.Non-Life_DATA'!H157/ECO!R11),IF($C$3="Constant Exchange rate",IF('B.Non-Life_DATA'!H157=0,0,'B.Non-Life_DATA'!H157/ECO!R46))))</f>
        <v>192.06931529297472</v>
      </c>
      <c r="J166" s="42">
        <f>IF($C$3="National Currency",IF('B.Non-Life_DATA'!I157=0,0,'B.Non-Life_DATA'!I157),IF($C$3="Current Exchange rate",IF('B.Non-Life_DATA'!I157=0,0,'B.Non-Life_DATA'!I157/ECO!S11),IF($C$3="Constant Exchange rate",IF('B.Non-Life_DATA'!I157=0,0,'B.Non-Life_DATA'!I157/ECO!S46))))</f>
        <v>256.41718990694346</v>
      </c>
      <c r="K166" s="42">
        <f>IF($C$3="National Currency",IF('B.Non-Life_DATA'!J157=0,0,'B.Non-Life_DATA'!J157),IF($C$3="Current Exchange rate",IF('B.Non-Life_DATA'!J157=0,0,'B.Non-Life_DATA'!J157/ECO!T11),IF($C$3="Constant Exchange rate",IF('B.Non-Life_DATA'!J157=0,0,'B.Non-Life_DATA'!J157/ECO!T46))))</f>
        <v>298.50830622251766</v>
      </c>
      <c r="L166" s="42">
        <f>IF($C$3="National Currency",IF('B.Non-Life_DATA'!K157=0,0,'B.Non-Life_DATA'!K157),IF($C$3="Current Exchange rate",IF('B.Non-Life_DATA'!K157=0,0,'B.Non-Life_DATA'!K157/ECO!U11),IF($C$3="Constant Exchange rate",IF('B.Non-Life_DATA'!K157=0,0,'B.Non-Life_DATA'!K157/ECO!U46))))</f>
        <v>303.90326209223849</v>
      </c>
      <c r="M166" s="42">
        <f>IF($C$3="National Currency",IF('B.Non-Life_DATA'!L157=0,0,'B.Non-Life_DATA'!L157),IF($C$3="Current Exchange rate",IF('B.Non-Life_DATA'!L157=0,0,'B.Non-Life_DATA'!L157/ECO!V11),IF($C$3="Constant Exchange rate",IF('B.Non-Life_DATA'!L157=0,0,'B.Non-Life_DATA'!L157/ECO!V46))))</f>
        <v>281.30520721543616</v>
      </c>
      <c r="N166" s="42">
        <f>IF($C$3="National Currency",IF('B.Non-Life_DATA'!M157=0,0,'B.Non-Life_DATA'!M157),IF($C$3="Current Exchange rate",IF('B.Non-Life_DATA'!M157=0,0,'B.Non-Life_DATA'!M157/ECO!W11),IF($C$3="Constant Exchange rate",IF('B.Non-Life_DATA'!M157=0,0,'B.Non-Life_DATA'!M157/ECO!W46))))</f>
        <v>307.29113406278759</v>
      </c>
      <c r="O166" s="88">
        <f>IF($C$3="National Currency",IF('B.Non-Life_DATA'!N157=0,0,'B.Non-Life_DATA'!N157),IF($C$3="Current Exchange rate",IF('B.Non-Life_DATA'!N157=0,0,'B.Non-Life_DATA'!N157/ECO!X11),IF($C$3="Constant Exchange rate",IF('B.Non-Life_DATA'!N157=0,0,'B.Non-Life_DATA'!N157/ECO!X46))))</f>
        <v>307.29113406278759</v>
      </c>
      <c r="P166" s="108">
        <f>IF($C$3="National Currency",IF('B.Non-Life_DATA'!O157=0,0,'B.Non-Life_DATA'!O157),IF($C$3="Current Exchange rate",IF('B.Non-Life_DATA'!O157=0,0,'B.Non-Life_DATA'!O157/ECO!Y11),IF($C$3="Constant Exchange rate",IF('B.Non-Life_DATA'!O157=0,0,'B.Non-Life_DATA'!O157/ECO!Y46))))</f>
        <v>0</v>
      </c>
      <c r="Q166" s="41">
        <f t="shared" si="27"/>
        <v>1.0993096841805056E-3</v>
      </c>
      <c r="R166" s="41">
        <f t="shared" si="28"/>
        <v>0</v>
      </c>
      <c r="S166" s="41" t="str">
        <f t="shared" si="29"/>
        <v>-</v>
      </c>
    </row>
    <row r="167" spans="3:19" ht="15" x14ac:dyDescent="0.25">
      <c r="C167" s="139"/>
      <c r="D167" s="140"/>
      <c r="E167" s="39" t="s">
        <v>29</v>
      </c>
      <c r="F167" s="42">
        <f>IF($C$3="National Currency",IF('B.Non-Life_DATA'!E158=0,0,'B.Non-Life_DATA'!E158),IF($C$3="Current Exchange rate",IF('B.Non-Life_DATA'!E158=0,0,'B.Non-Life_DATA'!E158/ECO!O12),IF($C$3="Constant Exchange rate",IF('B.Non-Life_DATA'!E158=0,0,'B.Non-Life_DATA'!E158/ECO!O47))))</f>
        <v>20452.053393213573</v>
      </c>
      <c r="G167" s="42">
        <f>IF($C$3="National Currency",IF('B.Non-Life_DATA'!F158=0,0,'B.Non-Life_DATA'!F158),IF($C$3="Current Exchange rate",IF('B.Non-Life_DATA'!F158=0,0,'B.Non-Life_DATA'!F158/ECO!P12),IF($C$3="Constant Exchange rate",IF('B.Non-Life_DATA'!F158=0,0,'B.Non-Life_DATA'!F158/ECO!P47))))</f>
        <v>20668.586992681307</v>
      </c>
      <c r="H167" s="42">
        <f>IF($C$3="National Currency",IF('B.Non-Life_DATA'!G158=0,0,'B.Non-Life_DATA'!G158),IF($C$3="Current Exchange rate",IF('B.Non-Life_DATA'!G158=0,0,'B.Non-Life_DATA'!G158/ECO!Q12),IF($C$3="Constant Exchange rate",IF('B.Non-Life_DATA'!G158=0,0,'B.Non-Life_DATA'!G158/ECO!Q47))))</f>
        <v>20338.576180971391</v>
      </c>
      <c r="I167" s="42">
        <f>IF($C$3="National Currency",IF('B.Non-Life_DATA'!H158=0,0,'B.Non-Life_DATA'!H158),IF($C$3="Current Exchange rate",IF('B.Non-Life_DATA'!H158=0,0,'B.Non-Life_DATA'!H158/ECO!R12),IF($C$3="Constant Exchange rate",IF('B.Non-Life_DATA'!H158=0,0,'B.Non-Life_DATA'!H158/ECO!R47))))</f>
        <v>20818.528775781771</v>
      </c>
      <c r="J167" s="42">
        <f>IF($C$3="National Currency",IF('B.Non-Life_DATA'!I158=0,0,'B.Non-Life_DATA'!I158),IF($C$3="Current Exchange rate",IF('B.Non-Life_DATA'!I158=0,0,'B.Non-Life_DATA'!I158/ECO!S12),IF($C$3="Constant Exchange rate",IF('B.Non-Life_DATA'!I158=0,0,'B.Non-Life_DATA'!I158/ECO!S47))))</f>
        <v>21665.375629574188</v>
      </c>
      <c r="K167" s="42">
        <f>IF($C$3="National Currency",IF('B.Non-Life_DATA'!J158=0,0,'B.Non-Life_DATA'!J158),IF($C$3="Current Exchange rate",IF('B.Non-Life_DATA'!J158=0,0,'B.Non-Life_DATA'!J158/ECO!T12),IF($C$3="Constant Exchange rate",IF('B.Non-Life_DATA'!J158=0,0,'B.Non-Life_DATA'!J158/ECO!T47))))</f>
        <v>22103.293413173655</v>
      </c>
      <c r="L167" s="42">
        <f>IF($C$3="National Currency",IF('B.Non-Life_DATA'!K158=0,0,'B.Non-Life_DATA'!K158),IF($C$3="Current Exchange rate",IF('B.Non-Life_DATA'!K158=0,0,'B.Non-Life_DATA'!K158/ECO!U12),IF($C$3="Constant Exchange rate",IF('B.Non-Life_DATA'!K158=0,0,'B.Non-Life_DATA'!K158/ECO!U47))))</f>
        <v>20355.38658433134</v>
      </c>
      <c r="M167" s="42">
        <f>IF($C$3="National Currency",IF('B.Non-Life_DATA'!L158=0,0,'B.Non-Life_DATA'!L158),IF($C$3="Current Exchange rate",IF('B.Non-Life_DATA'!L158=0,0,'B.Non-Life_DATA'!L158/ECO!V12),IF($C$3="Constant Exchange rate",IF('B.Non-Life_DATA'!L158=0,0,'B.Non-Life_DATA'!L158/ECO!V47))))</f>
        <v>20135.002628908853</v>
      </c>
      <c r="N167" s="42">
        <f>IF($C$3="National Currency",IF('B.Non-Life_DATA'!M158=0,0,'B.Non-Life_DATA'!M158),IF($C$3="Current Exchange rate",IF('B.Non-Life_DATA'!M158=0,0,'B.Non-Life_DATA'!M158/ECO!W12),IF($C$3="Constant Exchange rate",IF('B.Non-Life_DATA'!M158=0,0,'B.Non-Life_DATA'!M158/ECO!W47))))</f>
        <v>21678.58160179641</v>
      </c>
      <c r="O167" s="42">
        <f>IF($C$3="National Currency",IF('B.Non-Life_DATA'!N158=0,0,'B.Non-Life_DATA'!N158),IF($C$3="Current Exchange rate",IF('B.Non-Life_DATA'!N158=0,0,'B.Non-Life_DATA'!N158/ECO!X12),IF($C$3="Constant Exchange rate",IF('B.Non-Life_DATA'!N158=0,0,'B.Non-Life_DATA'!N158/ECO!X47))))</f>
        <v>21926.430577178977</v>
      </c>
      <c r="P167" s="108">
        <f>IF($C$3="National Currency",IF('B.Non-Life_DATA'!O158=0,0,'B.Non-Life_DATA'!O158),IF($C$3="Current Exchange rate",IF('B.Non-Life_DATA'!O158=0,0,'B.Non-Life_DATA'!O158/ECO!Y12),IF($C$3="Constant Exchange rate",IF('B.Non-Life_DATA'!O158=0,0,'B.Non-Life_DATA'!O158/ECO!Y47))))</f>
        <v>21737.592223053896</v>
      </c>
      <c r="Q167" s="41">
        <f t="shared" si="27"/>
        <v>7.8440068069387706E-2</v>
      </c>
      <c r="R167" s="41">
        <f t="shared" si="28"/>
        <v>1.1432896299914175E-2</v>
      </c>
      <c r="S167" s="41">
        <f t="shared" si="29"/>
        <v>7.2089445280571818E-2</v>
      </c>
    </row>
    <row r="168" spans="3:19" ht="15" x14ac:dyDescent="0.25">
      <c r="C168" s="139"/>
      <c r="D168" s="140"/>
      <c r="E168" s="39" t="s">
        <v>28</v>
      </c>
      <c r="F168" s="42">
        <f>IF($C$3="National Currency",IF('B.Non-Life_DATA'!E159=0,0,'B.Non-Life_DATA'!E159),IF($C$3="Current Exchange rate",IF('B.Non-Life_DATA'!E159=0,0,'B.Non-Life_DATA'!E159/ECO!O13),IF($C$3="Constant Exchange rate",IF('B.Non-Life_DATA'!E159=0,0,'B.Non-Life_DATA'!E159/ECO!O48))))</f>
        <v>94.315444153980209</v>
      </c>
      <c r="G168" s="42">
        <f>IF($C$3="National Currency",IF('B.Non-Life_DATA'!F159=0,0,'B.Non-Life_DATA'!F159),IF($C$3="Current Exchange rate",IF('B.Non-Life_DATA'!F159=0,0,'B.Non-Life_DATA'!F159/ECO!P13),IF($C$3="Constant Exchange rate",IF('B.Non-Life_DATA'!F159=0,0,'B.Non-Life_DATA'!F159/ECO!P48))))</f>
        <v>99.953867445794273</v>
      </c>
      <c r="H168" s="42">
        <f>IF($C$3="National Currency",IF('B.Non-Life_DATA'!G159=0,0,'B.Non-Life_DATA'!G159),IF($C$3="Current Exchange rate",IF('B.Non-Life_DATA'!G159=0,0,'B.Non-Life_DATA'!G159/ECO!Q13),IF($C$3="Constant Exchange rate",IF('B.Non-Life_DATA'!G159=0,0,'B.Non-Life_DATA'!G159/ECO!Q48))))</f>
        <v>108.83865566319818</v>
      </c>
      <c r="I168" s="42">
        <f>IF($C$3="National Currency",IF('B.Non-Life_DATA'!H159=0,0,'B.Non-Life_DATA'!H159),IF($C$3="Current Exchange rate",IF('B.Non-Life_DATA'!H159=0,0,'B.Non-Life_DATA'!H159/ECO!R13),IF($C$3="Constant Exchange rate",IF('B.Non-Life_DATA'!H159=0,0,'B.Non-Life_DATA'!H159/ECO!R48))))</f>
        <v>122.33669930117723</v>
      </c>
      <c r="J168" s="42">
        <f>IF($C$3="National Currency",IF('B.Non-Life_DATA'!I159=0,0,'B.Non-Life_DATA'!I159),IF($C$3="Current Exchange rate",IF('B.Non-Life_DATA'!I159=0,0,'B.Non-Life_DATA'!I159/ECO!S13),IF($C$3="Constant Exchange rate",IF('B.Non-Life_DATA'!I159=0,0,'B.Non-Life_DATA'!I159/ECO!S48))))</f>
        <v>184</v>
      </c>
      <c r="K168" s="42">
        <f>IF($C$3="National Currency",IF('B.Non-Life_DATA'!J159=0,0,'B.Non-Life_DATA'!J159),IF($C$3="Current Exchange rate",IF('B.Non-Life_DATA'!J159=0,0,'B.Non-Life_DATA'!J159/ECO!T13),IF($C$3="Constant Exchange rate",IF('B.Non-Life_DATA'!J159=0,0,'B.Non-Life_DATA'!J159/ECO!T48))))</f>
        <v>197</v>
      </c>
      <c r="L168" s="42">
        <f>IF($C$3="National Currency",IF('B.Non-Life_DATA'!K159=0,0,'B.Non-Life_DATA'!K159),IF($C$3="Current Exchange rate",IF('B.Non-Life_DATA'!K159=0,0,'B.Non-Life_DATA'!K159/ECO!U13),IF($C$3="Constant Exchange rate",IF('B.Non-Life_DATA'!K159=0,0,'B.Non-Life_DATA'!K159/ECO!U48))))</f>
        <v>184</v>
      </c>
      <c r="M168" s="42">
        <f>IF($C$3="National Currency",IF('B.Non-Life_DATA'!L159=0,0,'B.Non-Life_DATA'!L159),IF($C$3="Current Exchange rate",IF('B.Non-Life_DATA'!L159=0,0,'B.Non-Life_DATA'!L159/ECO!V13),IF($C$3="Constant Exchange rate",IF('B.Non-Life_DATA'!L159=0,0,'B.Non-Life_DATA'!L159/ECO!V48))))</f>
        <v>0</v>
      </c>
      <c r="N168" s="42">
        <f>IF($C$3="National Currency",IF('B.Non-Life_DATA'!M159=0,0,'B.Non-Life_DATA'!M159),IF($C$3="Current Exchange rate",IF('B.Non-Life_DATA'!M159=0,0,'B.Non-Life_DATA'!M159/ECO!W13),IF($C$3="Constant Exchange rate",IF('B.Non-Life_DATA'!M159=0,0,'B.Non-Life_DATA'!M159/ECO!W48))))</f>
        <v>0</v>
      </c>
      <c r="O168" s="42">
        <f>IF($C$3="National Currency",IF('B.Non-Life_DATA'!N159=0,0,'B.Non-Life_DATA'!N159),IF($C$3="Current Exchange rate",IF('B.Non-Life_DATA'!N159=0,0,'B.Non-Life_DATA'!N159/ECO!X13),IF($C$3="Constant Exchange rate",IF('B.Non-Life_DATA'!N159=0,0,'B.Non-Life_DATA'!N159/ECO!X48))))</f>
        <v>0</v>
      </c>
      <c r="P168" s="108">
        <f>IF($C$3="National Currency",IF('B.Non-Life_DATA'!O159=0,0,'B.Non-Life_DATA'!O159),IF($C$3="Current Exchange rate",IF('B.Non-Life_DATA'!O159=0,0,'B.Non-Life_DATA'!O159/ECO!Y13),IF($C$3="Constant Exchange rate",IF('B.Non-Life_DATA'!O159=0,0,'B.Non-Life_DATA'!O159/ECO!Y48))))</f>
        <v>0</v>
      </c>
      <c r="Q168" s="41">
        <f t="shared" si="27"/>
        <v>0</v>
      </c>
      <c r="R168" s="41" t="str">
        <f t="shared" si="28"/>
        <v>-</v>
      </c>
      <c r="S168" s="41" t="str">
        <f t="shared" si="29"/>
        <v>-</v>
      </c>
    </row>
    <row r="169" spans="3:19" ht="15" x14ac:dyDescent="0.25">
      <c r="C169" s="139"/>
      <c r="D169" s="140"/>
      <c r="E169" s="39" t="s">
        <v>27</v>
      </c>
      <c r="F169" s="42">
        <f>IF($C$3="National Currency",IF('B.Non-Life_DATA'!E160=0,0,'B.Non-Life_DATA'!E160),IF($C$3="Current Exchange rate",IF('B.Non-Life_DATA'!E160=0,0,'B.Non-Life_DATA'!E160/ECO!O14),IF($C$3="Constant Exchange rate",IF('B.Non-Life_DATA'!E160=0,0,'B.Non-Life_DATA'!E160/ECO!O49))))</f>
        <v>870.56066342166935</v>
      </c>
      <c r="G169" s="42">
        <f>IF($C$3="National Currency",IF('B.Non-Life_DATA'!F160=0,0,'B.Non-Life_DATA'!F160),IF($C$3="Current Exchange rate",IF('B.Non-Life_DATA'!F160=0,0,'B.Non-Life_DATA'!F160/ECO!P14),IF($C$3="Constant Exchange rate",IF('B.Non-Life_DATA'!F160=0,0,'B.Non-Life_DATA'!F160/ECO!P49))))</f>
        <v>864.93600144222103</v>
      </c>
      <c r="H169" s="42">
        <f>IF($C$3="National Currency",IF('B.Non-Life_DATA'!G160=0,0,'B.Non-Life_DATA'!G160),IF($C$3="Current Exchange rate",IF('B.Non-Life_DATA'!G160=0,0,'B.Non-Life_DATA'!G160/ECO!Q14),IF($C$3="Constant Exchange rate",IF('B.Non-Life_DATA'!G160=0,0,'B.Non-Life_DATA'!G160/ECO!Q49))))</f>
        <v>1035.5868036776635</v>
      </c>
      <c r="I169" s="42">
        <f>IF($C$3="National Currency",IF('B.Non-Life_DATA'!H160=0,0,'B.Non-Life_DATA'!H160),IF($C$3="Current Exchange rate",IF('B.Non-Life_DATA'!H160=0,0,'B.Non-Life_DATA'!H160/ECO!R14),IF($C$3="Constant Exchange rate",IF('B.Non-Life_DATA'!H160=0,0,'B.Non-Life_DATA'!H160/ECO!R49))))</f>
        <v>978.33062916892015</v>
      </c>
      <c r="J169" s="42">
        <f>IF($C$3="National Currency",IF('B.Non-Life_DATA'!I160=0,0,'B.Non-Life_DATA'!I160),IF($C$3="Current Exchange rate",IF('B.Non-Life_DATA'!I160=0,0,'B.Non-Life_DATA'!I160/ECO!S14),IF($C$3="Constant Exchange rate",IF('B.Non-Life_DATA'!I160=0,0,'B.Non-Life_DATA'!I160/ECO!S49))))</f>
        <v>1030.4669190553452</v>
      </c>
      <c r="K169" s="42">
        <f>IF($C$3="National Currency",IF('B.Non-Life_DATA'!J160=0,0,'B.Non-Life_DATA'!J160),IF($C$3="Current Exchange rate",IF('B.Non-Life_DATA'!J160=0,0,'B.Non-Life_DATA'!J160/ECO!T14),IF($C$3="Constant Exchange rate",IF('B.Non-Life_DATA'!J160=0,0,'B.Non-Life_DATA'!J160/ECO!T49))))</f>
        <v>1157.0939246439518</v>
      </c>
      <c r="L169" s="42">
        <f>IF($C$3="National Currency",IF('B.Non-Life_DATA'!K160=0,0,'B.Non-Life_DATA'!K160),IF($C$3="Current Exchange rate",IF('B.Non-Life_DATA'!K160=0,0,'B.Non-Life_DATA'!K160/ECO!U14),IF($C$3="Constant Exchange rate",IF('B.Non-Life_DATA'!K160=0,0,'B.Non-Life_DATA'!K160/ECO!U49))))</f>
        <v>1210.9248242293131</v>
      </c>
      <c r="M169" s="42">
        <f>IF($C$3="National Currency",IF('B.Non-Life_DATA'!L160=0,0,'B.Non-Life_DATA'!L160),IF($C$3="Current Exchange rate",IF('B.Non-Life_DATA'!L160=0,0,'B.Non-Life_DATA'!L160/ECO!V14),IF($C$3="Constant Exchange rate",IF('B.Non-Life_DATA'!L160=0,0,'B.Non-Life_DATA'!L160/ECO!V49))))</f>
        <v>1121.7955651703624</v>
      </c>
      <c r="N169" s="42">
        <f>IF($C$3="National Currency",IF('B.Non-Life_DATA'!M160=0,0,'B.Non-Life_DATA'!M160),IF($C$3="Current Exchange rate",IF('B.Non-Life_DATA'!M160=0,0,'B.Non-Life_DATA'!M160/ECO!W14),IF($C$3="Constant Exchange rate",IF('B.Non-Life_DATA'!M160=0,0,'B.Non-Life_DATA'!M160/ECO!W49))))</f>
        <v>1131.6387236343969</v>
      </c>
      <c r="O169" s="42">
        <f>IF($C$3="National Currency",IF('B.Non-Life_DATA'!N160=0,0,'B.Non-Life_DATA'!N160),IF($C$3="Current Exchange rate",IF('B.Non-Life_DATA'!N160=0,0,'B.Non-Life_DATA'!N160/ECO!X14),IF($C$3="Constant Exchange rate",IF('B.Non-Life_DATA'!N160=0,0,'B.Non-Life_DATA'!N160/ECO!X49))))</f>
        <v>1238.5794122949342</v>
      </c>
      <c r="P169" s="108">
        <f>IF($C$3="National Currency",IF('B.Non-Life_DATA'!O160=0,0,'B.Non-Life_DATA'!O160),IF($C$3="Current Exchange rate",IF('B.Non-Life_DATA'!O160=0,0,'B.Non-Life_DATA'!O160/ECO!Y14),IF($C$3="Constant Exchange rate",IF('B.Non-Life_DATA'!O160=0,0,'B.Non-Life_DATA'!O160/ECO!Y49))))</f>
        <v>1246.1510726518839</v>
      </c>
      <c r="Q169" s="41">
        <f t="shared" si="27"/>
        <v>4.4309197097896534E-3</v>
      </c>
      <c r="R169" s="41">
        <f t="shared" si="28"/>
        <v>9.4500732810807397E-2</v>
      </c>
      <c r="S169" s="41">
        <f t="shared" si="29"/>
        <v>0.42273762683785465</v>
      </c>
    </row>
    <row r="170" spans="3:19" ht="15" x14ac:dyDescent="0.25">
      <c r="C170" s="139"/>
      <c r="D170" s="140"/>
      <c r="E170" s="39" t="s">
        <v>26</v>
      </c>
      <c r="F170" s="42">
        <f>IF($C$3="National Currency",IF('B.Non-Life_DATA'!E161=0,0,'B.Non-Life_DATA'!E161),IF($C$3="Current Exchange rate",IF('B.Non-Life_DATA'!E161=0,0,'B.Non-Life_DATA'!E161/ECO!O15),IF($C$3="Constant Exchange rate",IF('B.Non-Life_DATA'!E161=0,0,'B.Non-Life_DATA'!E161/ECO!O50))))</f>
        <v>55943.42</v>
      </c>
      <c r="G170" s="42">
        <f>IF($C$3="National Currency",IF('B.Non-Life_DATA'!F161=0,0,'B.Non-Life_DATA'!F161),IF($C$3="Current Exchange rate",IF('B.Non-Life_DATA'!F161=0,0,'B.Non-Life_DATA'!F161/ECO!P15),IF($C$3="Constant Exchange rate",IF('B.Non-Life_DATA'!F161=0,0,'B.Non-Life_DATA'!F161/ECO!P50))))</f>
        <v>56943.23</v>
      </c>
      <c r="H170" s="42">
        <f>IF($C$3="National Currency",IF('B.Non-Life_DATA'!G161=0,0,'B.Non-Life_DATA'!G161),IF($C$3="Current Exchange rate",IF('B.Non-Life_DATA'!G161=0,0,'B.Non-Life_DATA'!G161/ECO!Q15),IF($C$3="Constant Exchange rate",IF('B.Non-Life_DATA'!G161=0,0,'B.Non-Life_DATA'!G161/ECO!Q50))))</f>
        <v>57725.605000000003</v>
      </c>
      <c r="I170" s="42">
        <f>IF($C$3="National Currency",IF('B.Non-Life_DATA'!H161=0,0,'B.Non-Life_DATA'!H161),IF($C$3="Current Exchange rate",IF('B.Non-Life_DATA'!H161=0,0,'B.Non-Life_DATA'!H161/ECO!R15),IF($C$3="Constant Exchange rate",IF('B.Non-Life_DATA'!H161=0,0,'B.Non-Life_DATA'!H161/ECO!R50))))</f>
        <v>60947.034</v>
      </c>
      <c r="J170" s="42">
        <f>IF($C$3="National Currency",IF('B.Non-Life_DATA'!I161=0,0,'B.Non-Life_DATA'!I161),IF($C$3="Current Exchange rate",IF('B.Non-Life_DATA'!I161=0,0,'B.Non-Life_DATA'!I161/ECO!S15),IF($C$3="Constant Exchange rate",IF('B.Non-Life_DATA'!I161=0,0,'B.Non-Life_DATA'!I161/ECO!S50))))</f>
        <v>62051.177000000003</v>
      </c>
      <c r="K170" s="42">
        <f>IF($C$3="National Currency",IF('B.Non-Life_DATA'!J161=0,0,'B.Non-Life_DATA'!J161),IF($C$3="Current Exchange rate",IF('B.Non-Life_DATA'!J161=0,0,'B.Non-Life_DATA'!J161/ECO!T15),IF($C$3="Constant Exchange rate",IF('B.Non-Life_DATA'!J161=0,0,'B.Non-Life_DATA'!J161/ECO!T50))))</f>
        <v>63018.146000000001</v>
      </c>
      <c r="L170" s="42">
        <f>IF($C$3="National Currency",IF('B.Non-Life_DATA'!K161=0,0,'B.Non-Life_DATA'!K161),IF($C$3="Current Exchange rate",IF('B.Non-Life_DATA'!K161=0,0,'B.Non-Life_DATA'!K161/ECO!U15),IF($C$3="Constant Exchange rate",IF('B.Non-Life_DATA'!K161=0,0,'B.Non-Life_DATA'!K161/ECO!U50))))</f>
        <v>65196.04</v>
      </c>
      <c r="M170" s="42">
        <f>IF($C$3="National Currency",IF('B.Non-Life_DATA'!L161=0,0,'B.Non-Life_DATA'!L161),IF($C$3="Current Exchange rate",IF('B.Non-Life_DATA'!L161=0,0,'B.Non-Life_DATA'!L161/ECO!V15),IF($C$3="Constant Exchange rate",IF('B.Non-Life_DATA'!L161=0,0,'B.Non-Life_DATA'!L161/ECO!V50))))</f>
        <v>66547.683999999994</v>
      </c>
      <c r="N170" s="42">
        <f>IF($C$3="National Currency",IF('B.Non-Life_DATA'!M161=0,0,'B.Non-Life_DATA'!M161),IF($C$3="Current Exchange rate",IF('B.Non-Life_DATA'!M161=0,0,'B.Non-Life_DATA'!M161/ECO!W15),IF($C$3="Constant Exchange rate",IF('B.Non-Life_DATA'!M161=0,0,'B.Non-Life_DATA'!M161/ECO!W50))))</f>
        <v>67535.650999999998</v>
      </c>
      <c r="O170" s="42">
        <f>IF($C$3="National Currency",IF('B.Non-Life_DATA'!N161=0,0,'B.Non-Life_DATA'!N161),IF($C$3="Current Exchange rate",IF('B.Non-Life_DATA'!N161=0,0,'B.Non-Life_DATA'!N161/ECO!X15),IF($C$3="Constant Exchange rate",IF('B.Non-Life_DATA'!N161=0,0,'B.Non-Life_DATA'!N161/ECO!X50))))</f>
        <v>74002</v>
      </c>
      <c r="P170" s="108">
        <f>IF($C$3="National Currency",IF('B.Non-Life_DATA'!O161=0,0,'B.Non-Life_DATA'!O161),IF($C$3="Current Exchange rate",IF('B.Non-Life_DATA'!O161=0,0,'B.Non-Life_DATA'!O161/ECO!Y15),IF($C$3="Constant Exchange rate",IF('B.Non-Life_DATA'!O161=0,0,'B.Non-Life_DATA'!O161/ECO!Y50))))</f>
        <v>70172</v>
      </c>
      <c r="Q170" s="41">
        <f t="shared" si="27"/>
        <v>0.26473629151989664</v>
      </c>
      <c r="R170" s="41">
        <f t="shared" si="28"/>
        <v>9.5747192841896256E-2</v>
      </c>
      <c r="S170" s="41">
        <f t="shared" si="29"/>
        <v>0.32280078693794545</v>
      </c>
    </row>
    <row r="171" spans="3:19" ht="15" x14ac:dyDescent="0.25">
      <c r="C171" s="139"/>
      <c r="D171" s="140"/>
      <c r="E171" s="39" t="s">
        <v>25</v>
      </c>
      <c r="F171" s="42">
        <f>IF($C$3="National Currency",IF('B.Non-Life_DATA'!E162=0,0,'B.Non-Life_DATA'!E162),IF($C$3="Current Exchange rate",IF('B.Non-Life_DATA'!E162=0,0,'B.Non-Life_DATA'!E162/ECO!O16),IF($C$3="Constant Exchange rate",IF('B.Non-Life_DATA'!E162=0,0,'B.Non-Life_DATA'!E162/ECO!O51))))</f>
        <v>3328.2742132620583</v>
      </c>
      <c r="G171" s="42">
        <f>IF($C$3="National Currency",IF('B.Non-Life_DATA'!F162=0,0,'B.Non-Life_DATA'!F162),IF($C$3="Current Exchange rate",IF('B.Non-Life_DATA'!F162=0,0,'B.Non-Life_DATA'!F162/ECO!P16),IF($C$3="Constant Exchange rate",IF('B.Non-Life_DATA'!F162=0,0,'B.Non-Life_DATA'!F162/ECO!P51))))</f>
        <v>3537.1308073549758</v>
      </c>
      <c r="H171" s="42">
        <f>IF($C$3="National Currency",IF('B.Non-Life_DATA'!G162=0,0,'B.Non-Life_DATA'!G162),IF($C$3="Current Exchange rate",IF('B.Non-Life_DATA'!G162=0,0,'B.Non-Life_DATA'!G162/ECO!Q16),IF($C$3="Constant Exchange rate",IF('B.Non-Life_DATA'!G162=0,0,'B.Non-Life_DATA'!G162/ECO!Q51))))</f>
        <v>3593.6765476206469</v>
      </c>
      <c r="I171" s="42">
        <f>IF($C$3="National Currency",IF('B.Non-Life_DATA'!H162=0,0,'B.Non-Life_DATA'!H162),IF($C$3="Current Exchange rate",IF('B.Non-Life_DATA'!H162=0,0,'B.Non-Life_DATA'!H162/ECO!R16),IF($C$3="Constant Exchange rate",IF('B.Non-Life_DATA'!H162=0,0,'B.Non-Life_DATA'!H162/ECO!R51))))</f>
        <v>4594.1735054329583</v>
      </c>
      <c r="J171" s="42">
        <f>IF($C$3="National Currency",IF('B.Non-Life_DATA'!I162=0,0,'B.Non-Life_DATA'!I162),IF($C$3="Current Exchange rate",IF('B.Non-Life_DATA'!I162=0,0,'B.Non-Life_DATA'!I162/ECO!S16),IF($C$3="Constant Exchange rate",IF('B.Non-Life_DATA'!I162=0,0,'B.Non-Life_DATA'!I162/ECO!S51))))</f>
        <v>5088.4450592991552</v>
      </c>
      <c r="K171" s="42">
        <f>IF($C$3="National Currency",IF('B.Non-Life_DATA'!J162=0,0,'B.Non-Life_DATA'!J162),IF($C$3="Current Exchange rate",IF('B.Non-Life_DATA'!J162=0,0,'B.Non-Life_DATA'!J162/ECO!T16),IF($C$3="Constant Exchange rate",IF('B.Non-Life_DATA'!J162=0,0,'B.Non-Life_DATA'!J162/ECO!T51))))</f>
        <v>5193.5392798141111</v>
      </c>
      <c r="L171" s="42">
        <f>IF($C$3="National Currency",IF('B.Non-Life_DATA'!K162=0,0,'B.Non-Life_DATA'!K162),IF($C$3="Current Exchange rate",IF('B.Non-Life_DATA'!K162=0,0,'B.Non-Life_DATA'!K162/ECO!U16),IF($C$3="Constant Exchange rate",IF('B.Non-Life_DATA'!K162=0,0,'B.Non-Life_DATA'!K162/ECO!U51))))</f>
        <v>5295.450149758909</v>
      </c>
      <c r="M171" s="42">
        <f>IF($C$3="National Currency",IF('B.Non-Life_DATA'!L162=0,0,'B.Non-Life_DATA'!L162),IF($C$3="Current Exchange rate",IF('B.Non-Life_DATA'!L162=0,0,'B.Non-Life_DATA'!L162/ECO!V16),IF($C$3="Constant Exchange rate",IF('B.Non-Life_DATA'!L162=0,0,'B.Non-Life_DATA'!L162/ECO!V51))))</f>
        <v>5275.5429599881809</v>
      </c>
      <c r="N171" s="42">
        <f>IF($C$3="National Currency",IF('B.Non-Life_DATA'!M162=0,0,'B.Non-Life_DATA'!M162),IF($C$3="Current Exchange rate",IF('B.Non-Life_DATA'!M162=0,0,'B.Non-Life_DATA'!M162/ECO!W16),IF($C$3="Constant Exchange rate",IF('B.Non-Life_DATA'!M162=0,0,'B.Non-Life_DATA'!M162/ECO!W51))))</f>
        <v>5250.5698897290913</v>
      </c>
      <c r="O171" s="88">
        <f>IF($C$3="National Currency",IF('B.Non-Life_DATA'!N162=0,0,'B.Non-Life_DATA'!N162),IF($C$3="Current Exchange rate",IF('B.Non-Life_DATA'!N162=0,0,'B.Non-Life_DATA'!N162/ECO!X16),IF($C$3="Constant Exchange rate",IF('B.Non-Life_DATA'!N162=0,0,'B.Non-Life_DATA'!N162/ECO!X51))))</f>
        <v>5250.5698897290913</v>
      </c>
      <c r="P171" s="108">
        <f>IF($C$3="National Currency",IF('B.Non-Life_DATA'!O162=0,0,'B.Non-Life_DATA'!O162),IF($C$3="Current Exchange rate",IF('B.Non-Life_DATA'!O162=0,0,'B.Non-Life_DATA'!O162/ECO!Y16),IF($C$3="Constant Exchange rate",IF('B.Non-Life_DATA'!O162=0,0,'B.Non-Life_DATA'!O162/ECO!Y51))))</f>
        <v>0</v>
      </c>
      <c r="Q171" s="41">
        <f t="shared" si="27"/>
        <v>1.8783497756451342E-2</v>
      </c>
      <c r="R171" s="41">
        <f t="shared" si="28"/>
        <v>0</v>
      </c>
      <c r="S171" s="41">
        <f t="shared" si="29"/>
        <v>0.57756529459241324</v>
      </c>
    </row>
    <row r="172" spans="3:19" ht="15" x14ac:dyDescent="0.25">
      <c r="C172" s="139"/>
      <c r="D172" s="140"/>
      <c r="E172" s="39" t="s">
        <v>24</v>
      </c>
      <c r="F172" s="42">
        <f>IF($C$3="National Currency",IF('B.Non-Life_DATA'!E163=0,0,'B.Non-Life_DATA'!E163),IF($C$3="Current Exchange rate",IF('B.Non-Life_DATA'!E163=0,0,'B.Non-Life_DATA'!E163/ECO!O17),IF($C$3="Constant Exchange rate",IF('B.Non-Life_DATA'!E163=0,0,'B.Non-Life_DATA'!E163/ECO!O52))))</f>
        <v>52.381987140976314</v>
      </c>
      <c r="G172" s="42">
        <f>IF($C$3="National Currency",IF('B.Non-Life_DATA'!F163=0,0,'B.Non-Life_DATA'!F163),IF($C$3="Current Exchange rate",IF('B.Non-Life_DATA'!F163=0,0,'B.Non-Life_DATA'!F163/ECO!P17),IF($C$3="Constant Exchange rate",IF('B.Non-Life_DATA'!F163=0,0,'B.Non-Life_DATA'!F163/ECO!P52))))</f>
        <v>69.785129037618404</v>
      </c>
      <c r="H172" s="42">
        <f>IF($C$3="National Currency",IF('B.Non-Life_DATA'!G163=0,0,'B.Non-Life_DATA'!G163),IF($C$3="Current Exchange rate",IF('B.Non-Life_DATA'!G163=0,0,'B.Non-Life_DATA'!G163/ECO!Q17),IF($C$3="Constant Exchange rate",IF('B.Non-Life_DATA'!G163=0,0,'B.Non-Life_DATA'!G163/ECO!Q52))))</f>
        <v>88.965014763590816</v>
      </c>
      <c r="I172" s="42">
        <f>IF($C$3="National Currency",IF('B.Non-Life_DATA'!H163=0,0,'B.Non-Life_DATA'!H163),IF($C$3="Current Exchange rate",IF('B.Non-Life_DATA'!H163=0,0,'B.Non-Life_DATA'!H163/ECO!R17),IF($C$3="Constant Exchange rate",IF('B.Non-Life_DATA'!H163=0,0,'B.Non-Life_DATA'!H163/ECO!R52))))</f>
        <v>115.97407743535337</v>
      </c>
      <c r="J172" s="42">
        <f>IF($C$3="National Currency",IF('B.Non-Life_DATA'!I163=0,0,'B.Non-Life_DATA'!I163),IF($C$3="Current Exchange rate",IF('B.Non-Life_DATA'!I163=0,0,'B.Non-Life_DATA'!I163/ECO!S17),IF($C$3="Constant Exchange rate",IF('B.Non-Life_DATA'!I163=0,0,'B.Non-Life_DATA'!I163/ECO!S52))))</f>
        <v>127.3759155343653</v>
      </c>
      <c r="K172" s="42">
        <f>IF($C$3="National Currency",IF('B.Non-Life_DATA'!J163=0,0,'B.Non-Life_DATA'!J163),IF($C$3="Current Exchange rate",IF('B.Non-Life_DATA'!J163=0,0,'B.Non-Life_DATA'!J163/ECO!T17),IF($C$3="Constant Exchange rate",IF('B.Non-Life_DATA'!J163=0,0,'B.Non-Life_DATA'!J163/ECO!T52))))</f>
        <v>140.5272071887822</v>
      </c>
      <c r="L172" s="42">
        <f>IF($C$3="National Currency",IF('B.Non-Life_DATA'!K163=0,0,'B.Non-Life_DATA'!K163),IF($C$3="Current Exchange rate",IF('B.Non-Life_DATA'!K163=0,0,'B.Non-Life_DATA'!K163/ECO!U17),IF($C$3="Constant Exchange rate",IF('B.Non-Life_DATA'!K163=0,0,'B.Non-Life_DATA'!K163/ECO!U52))))</f>
        <v>138.79213375429805</v>
      </c>
      <c r="M172" s="42">
        <f>IF($C$3="National Currency",IF('B.Non-Life_DATA'!L163=0,0,'B.Non-Life_DATA'!L163),IF($C$3="Current Exchange rate",IF('B.Non-Life_DATA'!L163=0,0,'B.Non-Life_DATA'!L163/ECO!V17),IF($C$3="Constant Exchange rate",IF('B.Non-Life_DATA'!L163=0,0,'B.Non-Life_DATA'!L163/ECO!V52))))</f>
        <v>142.26</v>
      </c>
      <c r="N172" s="42">
        <f>IF($C$3="National Currency",IF('B.Non-Life_DATA'!M163=0,0,'B.Non-Life_DATA'!M163),IF($C$3="Current Exchange rate",IF('B.Non-Life_DATA'!M163=0,0,'B.Non-Life_DATA'!M163/ECO!W17),IF($C$3="Constant Exchange rate",IF('B.Non-Life_DATA'!M163=0,0,'B.Non-Life_DATA'!M163/ECO!W52))))</f>
        <v>141.68099999999998</v>
      </c>
      <c r="O172" s="42">
        <f>IF($C$3="National Currency",IF('B.Non-Life_DATA'!N163=0,0,'B.Non-Life_DATA'!N163),IF($C$3="Current Exchange rate",IF('B.Non-Life_DATA'!N163=0,0,'B.Non-Life_DATA'!N163/ECO!X17),IF($C$3="Constant Exchange rate",IF('B.Non-Life_DATA'!N163=0,0,'B.Non-Life_DATA'!N163/ECO!X52))))</f>
        <v>196.3</v>
      </c>
      <c r="P172" s="108">
        <f>IF($C$3="National Currency",IF('B.Non-Life_DATA'!O163=0,0,'B.Non-Life_DATA'!O163),IF($C$3="Current Exchange rate",IF('B.Non-Life_DATA'!O163=0,0,'B.Non-Life_DATA'!O163/ECO!Y17),IF($C$3="Constant Exchange rate",IF('B.Non-Life_DATA'!O163=0,0,'B.Non-Life_DATA'!O163/ECO!Y52))))</f>
        <v>0</v>
      </c>
      <c r="Q172" s="41">
        <f t="shared" si="27"/>
        <v>7.0224769635085147E-4</v>
      </c>
      <c r="R172" s="41">
        <f t="shared" si="28"/>
        <v>0.38550687812762496</v>
      </c>
      <c r="S172" s="41">
        <f t="shared" si="29"/>
        <v>2.7474714250854078</v>
      </c>
    </row>
    <row r="173" spans="3:19" ht="15" x14ac:dyDescent="0.25">
      <c r="C173" s="139"/>
      <c r="D173" s="140"/>
      <c r="E173" s="39" t="s">
        <v>23</v>
      </c>
      <c r="F173" s="42">
        <f>IF($C$3="National Currency",IF('B.Non-Life_DATA'!E164=0,0,'B.Non-Life_DATA'!E164),IF($C$3="Current Exchange rate",IF('B.Non-Life_DATA'!E164=0,0,'B.Non-Life_DATA'!E164/ECO!O18),IF($C$3="Constant Exchange rate",IF('B.Non-Life_DATA'!E164=0,0,'B.Non-Life_DATA'!E164/ECO!O53))))</f>
        <v>13548.24273745</v>
      </c>
      <c r="G173" s="42">
        <f>IF($C$3="National Currency",IF('B.Non-Life_DATA'!F164=0,0,'B.Non-Life_DATA'!F164),IF($C$3="Current Exchange rate",IF('B.Non-Life_DATA'!F164=0,0,'B.Non-Life_DATA'!F164/ECO!P18),IF($C$3="Constant Exchange rate",IF('B.Non-Life_DATA'!F164=0,0,'B.Non-Life_DATA'!F164/ECO!P53))))</f>
        <v>14517.146220840003</v>
      </c>
      <c r="H173" s="42">
        <f>IF($C$3="National Currency",IF('B.Non-Life_DATA'!G164=0,0,'B.Non-Life_DATA'!G164),IF($C$3="Current Exchange rate",IF('B.Non-Life_DATA'!G164=0,0,'B.Non-Life_DATA'!G164/ECO!Q18),IF($C$3="Constant Exchange rate",IF('B.Non-Life_DATA'!G164=0,0,'B.Non-Life_DATA'!G164/ECO!Q53))))</f>
        <v>15725.899828969999</v>
      </c>
      <c r="I173" s="42">
        <f>IF($C$3="National Currency",IF('B.Non-Life_DATA'!H164=0,0,'B.Non-Life_DATA'!H164),IF($C$3="Current Exchange rate",IF('B.Non-Life_DATA'!H164=0,0,'B.Non-Life_DATA'!H164/ECO!R18),IF($C$3="Constant Exchange rate",IF('B.Non-Life_DATA'!H164=0,0,'B.Non-Life_DATA'!H164/ECO!R53))))</f>
        <v>16966.371159629998</v>
      </c>
      <c r="J173" s="42">
        <f>IF($C$3="National Currency",IF('B.Non-Life_DATA'!I164=0,0,'B.Non-Life_DATA'!I164),IF($C$3="Current Exchange rate",IF('B.Non-Life_DATA'!I164=0,0,'B.Non-Life_DATA'!I164/ECO!S18),IF($C$3="Constant Exchange rate",IF('B.Non-Life_DATA'!I164=0,0,'B.Non-Life_DATA'!I164/ECO!S53))))</f>
        <v>18428.357647059998</v>
      </c>
      <c r="K173" s="42">
        <f>IF($C$3="National Currency",IF('B.Non-Life_DATA'!J164=0,0,'B.Non-Life_DATA'!J164),IF($C$3="Current Exchange rate",IF('B.Non-Life_DATA'!J164=0,0,'B.Non-Life_DATA'!J164/ECO!T18),IF($C$3="Constant Exchange rate",IF('B.Non-Life_DATA'!J164=0,0,'B.Non-Life_DATA'!J164/ECO!T53))))</f>
        <v>19512.535970950012</v>
      </c>
      <c r="L173" s="42">
        <f>IF($C$3="National Currency",IF('B.Non-Life_DATA'!K164=0,0,'B.Non-Life_DATA'!K164),IF($C$3="Current Exchange rate",IF('B.Non-Life_DATA'!K164=0,0,'B.Non-Life_DATA'!K164/ECO!U18),IF($C$3="Constant Exchange rate",IF('B.Non-Life_DATA'!K164=0,0,'B.Non-Life_DATA'!K164/ECO!U53))))</f>
        <v>19512.535970950012</v>
      </c>
      <c r="M173" s="42">
        <f>IF($C$3="National Currency",IF('B.Non-Life_DATA'!L164=0,0,'B.Non-Life_DATA'!L164),IF($C$3="Current Exchange rate",IF('B.Non-Life_DATA'!L164=0,0,'B.Non-Life_DATA'!L164/ECO!V18),IF($C$3="Constant Exchange rate",IF('B.Non-Life_DATA'!L164=0,0,'B.Non-Life_DATA'!L164/ECO!V53))))</f>
        <v>19512.535970950012</v>
      </c>
      <c r="N173" s="42">
        <f>IF($C$3="National Currency",IF('B.Non-Life_DATA'!M164=0,0,'B.Non-Life_DATA'!M164),IF($C$3="Current Exchange rate",IF('B.Non-Life_DATA'!M164=0,0,'B.Non-Life_DATA'!M164/ECO!W18),IF($C$3="Constant Exchange rate",IF('B.Non-Life_DATA'!M164=0,0,'B.Non-Life_DATA'!M164/ECO!W53))))</f>
        <v>19512.535970950012</v>
      </c>
      <c r="O173" s="42">
        <f>IF($C$3="National Currency",IF('B.Non-Life_DATA'!N164=0,0,'B.Non-Life_DATA'!N164),IF($C$3="Current Exchange rate",IF('B.Non-Life_DATA'!N164=0,0,'B.Non-Life_DATA'!N164/ECO!X18),IF($C$3="Constant Exchange rate",IF('B.Non-Life_DATA'!N164=0,0,'B.Non-Life_DATA'!N164/ECO!X53))))</f>
        <v>19512.535970950012</v>
      </c>
      <c r="P173" s="108">
        <f>IF($C$3="National Currency",IF('B.Non-Life_DATA'!O164=0,0,'B.Non-Life_DATA'!O164),IF($C$3="Current Exchange rate",IF('B.Non-Life_DATA'!O164=0,0,'B.Non-Life_DATA'!O164/ECO!Y18),IF($C$3="Constant Exchange rate",IF('B.Non-Life_DATA'!O164=0,0,'B.Non-Life_DATA'!O164/ECO!Y53))))</f>
        <v>18202.272077298574</v>
      </c>
      <c r="Q173" s="41">
        <f t="shared" si="27"/>
        <v>6.9804551378312638E-2</v>
      </c>
      <c r="R173" s="41">
        <f t="shared" si="28"/>
        <v>0</v>
      </c>
      <c r="S173" s="41">
        <f t="shared" si="29"/>
        <v>0.44022633407752099</v>
      </c>
    </row>
    <row r="174" spans="3:19" ht="15" x14ac:dyDescent="0.25">
      <c r="C174" s="139"/>
      <c r="D174" s="140"/>
      <c r="E174" s="39" t="s">
        <v>22</v>
      </c>
      <c r="F174" s="42">
        <f>IF($C$3="National Currency",IF('B.Non-Life_DATA'!E165=0,0,'B.Non-Life_DATA'!E165),IF($C$3="Current Exchange rate",IF('B.Non-Life_DATA'!E165=0,0,'B.Non-Life_DATA'!E165/ECO!O19),IF($C$3="Constant Exchange rate",IF('B.Non-Life_DATA'!E165=0,0,'B.Non-Life_DATA'!E165/ECO!O54))))</f>
        <v>1910</v>
      </c>
      <c r="G174" s="42">
        <f>IF($C$3="National Currency",IF('B.Non-Life_DATA'!F165=0,0,'B.Non-Life_DATA'!F165),IF($C$3="Current Exchange rate",IF('B.Non-Life_DATA'!F165=0,0,'B.Non-Life_DATA'!F165/ECO!P19),IF($C$3="Constant Exchange rate",IF('B.Non-Life_DATA'!F165=0,0,'B.Non-Life_DATA'!F165/ECO!P54))))</f>
        <v>1968</v>
      </c>
      <c r="H174" s="42">
        <f>IF($C$3="National Currency",IF('B.Non-Life_DATA'!G165=0,0,'B.Non-Life_DATA'!G165),IF($C$3="Current Exchange rate",IF('B.Non-Life_DATA'!G165=0,0,'B.Non-Life_DATA'!G165/ECO!Q19),IF($C$3="Constant Exchange rate",IF('B.Non-Life_DATA'!G165=0,0,'B.Non-Life_DATA'!G165/ECO!Q54))))</f>
        <v>2049</v>
      </c>
      <c r="I174" s="42">
        <f>IF($C$3="National Currency",IF('B.Non-Life_DATA'!H165=0,0,'B.Non-Life_DATA'!H165),IF($C$3="Current Exchange rate",IF('B.Non-Life_DATA'!H165=0,0,'B.Non-Life_DATA'!H165/ECO!R19),IF($C$3="Constant Exchange rate",IF('B.Non-Life_DATA'!H165=0,0,'B.Non-Life_DATA'!H165/ECO!R54))))</f>
        <v>2016</v>
      </c>
      <c r="J174" s="42">
        <f>IF($C$3="National Currency",IF('B.Non-Life_DATA'!I165=0,0,'B.Non-Life_DATA'!I165),IF($C$3="Current Exchange rate",IF('B.Non-Life_DATA'!I165=0,0,'B.Non-Life_DATA'!I165/ECO!S19),IF($C$3="Constant Exchange rate",IF('B.Non-Life_DATA'!I165=0,0,'B.Non-Life_DATA'!I165/ECO!S54))))</f>
        <v>2121</v>
      </c>
      <c r="K174" s="42">
        <f>IF($C$3="National Currency",IF('B.Non-Life_DATA'!J165=0,0,'B.Non-Life_DATA'!J165),IF($C$3="Current Exchange rate",IF('B.Non-Life_DATA'!J165=0,0,'B.Non-Life_DATA'!J165/ECO!T19),IF($C$3="Constant Exchange rate",IF('B.Non-Life_DATA'!J165=0,0,'B.Non-Life_DATA'!J165/ECO!T54))))</f>
        <v>2137</v>
      </c>
      <c r="L174" s="42">
        <f>IF($C$3="National Currency",IF('B.Non-Life_DATA'!K165=0,0,'B.Non-Life_DATA'!K165),IF($C$3="Current Exchange rate",IF('B.Non-Life_DATA'!K165=0,0,'B.Non-Life_DATA'!K165/ECO!U19),IF($C$3="Constant Exchange rate",IF('B.Non-Life_DATA'!K165=0,0,'B.Non-Life_DATA'!K165/ECO!U54))))</f>
        <v>2303</v>
      </c>
      <c r="M174" s="42">
        <f>IF($C$3="National Currency",IF('B.Non-Life_DATA'!L165=0,0,'B.Non-Life_DATA'!L165),IF($C$3="Current Exchange rate",IF('B.Non-Life_DATA'!L165=0,0,'B.Non-Life_DATA'!L165/ECO!V19),IF($C$3="Constant Exchange rate",IF('B.Non-Life_DATA'!L165=0,0,'B.Non-Life_DATA'!L165/ECO!V54))))</f>
        <v>2416</v>
      </c>
      <c r="N174" s="42">
        <f>IF($C$3="National Currency",IF('B.Non-Life_DATA'!M165=0,0,'B.Non-Life_DATA'!M165),IF($C$3="Current Exchange rate",IF('B.Non-Life_DATA'!M165=0,0,'B.Non-Life_DATA'!M165/ECO!W19),IF($C$3="Constant Exchange rate",IF('B.Non-Life_DATA'!M165=0,0,'B.Non-Life_DATA'!M165/ECO!W54))))</f>
        <v>2545</v>
      </c>
      <c r="O174" s="42">
        <f>IF($C$3="National Currency",IF('B.Non-Life_DATA'!N165=0,0,'B.Non-Life_DATA'!N165),IF($C$3="Current Exchange rate",IF('B.Non-Life_DATA'!N165=0,0,'B.Non-Life_DATA'!N165/ECO!X19),IF($C$3="Constant Exchange rate",IF('B.Non-Life_DATA'!N165=0,0,'B.Non-Life_DATA'!N165/ECO!X54))))</f>
        <v>2732</v>
      </c>
      <c r="P174" s="108">
        <f>IF($C$3="National Currency",IF('B.Non-Life_DATA'!O165=0,0,'B.Non-Life_DATA'!O165),IF($C$3="Current Exchange rate",IF('B.Non-Life_DATA'!O165=0,0,'B.Non-Life_DATA'!O165/ECO!Y19),IF($C$3="Constant Exchange rate",IF('B.Non-Life_DATA'!O165=0,0,'B.Non-Life_DATA'!O165/ECO!Y54))))</f>
        <v>2803</v>
      </c>
      <c r="Q174" s="41">
        <f t="shared" si="27"/>
        <v>9.7735135325039534E-3</v>
      </c>
      <c r="R174" s="41">
        <f t="shared" si="28"/>
        <v>7.3477406679764323E-2</v>
      </c>
      <c r="S174" s="41">
        <f t="shared" si="29"/>
        <v>0.43036649214659684</v>
      </c>
    </row>
    <row r="175" spans="3:19" ht="15" x14ac:dyDescent="0.25">
      <c r="C175" s="139"/>
      <c r="D175" s="140"/>
      <c r="E175" s="39" t="s">
        <v>21</v>
      </c>
      <c r="F175" s="42">
        <f>IF($C$3="National Currency",IF('B.Non-Life_DATA'!E166=0,0,'B.Non-Life_DATA'!E166),IF($C$3="Current Exchange rate",IF('B.Non-Life_DATA'!E166=0,0,'B.Non-Life_DATA'!E166/ECO!O20),IF($C$3="Constant Exchange rate",IF('B.Non-Life_DATA'!E166=0,0,'B.Non-Life_DATA'!E166/ECO!O55))))</f>
        <v>34994</v>
      </c>
      <c r="G175" s="42">
        <f>IF($C$3="National Currency",IF('B.Non-Life_DATA'!F166=0,0,'B.Non-Life_DATA'!F166),IF($C$3="Current Exchange rate",IF('B.Non-Life_DATA'!F166=0,0,'B.Non-Life_DATA'!F166/ECO!P20),IF($C$3="Constant Exchange rate",IF('B.Non-Life_DATA'!F166=0,0,'B.Non-Life_DATA'!F166/ECO!P55))))</f>
        <v>34775</v>
      </c>
      <c r="H175" s="42">
        <f>IF($C$3="National Currency",IF('B.Non-Life_DATA'!G166=0,0,'B.Non-Life_DATA'!G166),IF($C$3="Current Exchange rate",IF('B.Non-Life_DATA'!G166=0,0,'B.Non-Life_DATA'!G166/ECO!Q20),IF($C$3="Constant Exchange rate",IF('B.Non-Life_DATA'!G166=0,0,'B.Non-Life_DATA'!G166/ECO!Q55))))</f>
        <v>35444</v>
      </c>
      <c r="I175" s="42">
        <f>IF($C$3="National Currency",IF('B.Non-Life_DATA'!H166=0,0,'B.Non-Life_DATA'!H166),IF($C$3="Current Exchange rate",IF('B.Non-Life_DATA'!H166=0,0,'B.Non-Life_DATA'!H166/ECO!R20),IF($C$3="Constant Exchange rate",IF('B.Non-Life_DATA'!H166=0,0,'B.Non-Life_DATA'!H166/ECO!R55))))</f>
        <v>36520</v>
      </c>
      <c r="J175" s="42">
        <f>IF($C$3="National Currency",IF('B.Non-Life_DATA'!I166=0,0,'B.Non-Life_DATA'!I166),IF($C$3="Current Exchange rate",IF('B.Non-Life_DATA'!I166=0,0,'B.Non-Life_DATA'!I166/ECO!S20),IF($C$3="Constant Exchange rate",IF('B.Non-Life_DATA'!I166=0,0,'B.Non-Life_DATA'!I166/ECO!S55))))</f>
        <v>37580</v>
      </c>
      <c r="K175" s="42">
        <f>IF($C$3="National Currency",IF('B.Non-Life_DATA'!J166=0,0,'B.Non-Life_DATA'!J166),IF($C$3="Current Exchange rate",IF('B.Non-Life_DATA'!J166=0,0,'B.Non-Life_DATA'!J166/ECO!T20),IF($C$3="Constant Exchange rate",IF('B.Non-Life_DATA'!J166=0,0,'B.Non-Life_DATA'!J166/ECO!T55))))</f>
        <v>41674</v>
      </c>
      <c r="L175" s="42">
        <f>IF($C$3="National Currency",IF('B.Non-Life_DATA'!K166=0,0,'B.Non-Life_DATA'!K166),IF($C$3="Current Exchange rate",IF('B.Non-Life_DATA'!K166=0,0,'B.Non-Life_DATA'!K166/ECO!U20),IF($C$3="Constant Exchange rate",IF('B.Non-Life_DATA'!K166=0,0,'B.Non-Life_DATA'!K166/ECO!U55))))</f>
        <v>44250</v>
      </c>
      <c r="M175" s="42">
        <f>IF($C$3="National Currency",IF('B.Non-Life_DATA'!L166=0,0,'B.Non-Life_DATA'!L166),IF($C$3="Current Exchange rate",IF('B.Non-Life_DATA'!L166=0,0,'B.Non-Life_DATA'!L166/ECO!V20),IF($C$3="Constant Exchange rate",IF('B.Non-Life_DATA'!L166=0,0,'B.Non-Life_DATA'!L166/ECO!V55))))</f>
        <v>44913</v>
      </c>
      <c r="N175" s="42">
        <f>IF($C$3="National Currency",IF('B.Non-Life_DATA'!M166=0,0,'B.Non-Life_DATA'!M166),IF($C$3="Current Exchange rate",IF('B.Non-Life_DATA'!M166=0,0,'B.Non-Life_DATA'!M166/ECO!W20),IF($C$3="Constant Exchange rate",IF('B.Non-Life_DATA'!M166=0,0,'B.Non-Life_DATA'!M166/ECO!W55))))</f>
        <v>45785</v>
      </c>
      <c r="O175" s="42">
        <f>IF($C$3="National Currency",IF('B.Non-Life_DATA'!N166=0,0,'B.Non-Life_DATA'!N166),IF($C$3="Current Exchange rate",IF('B.Non-Life_DATA'!N166=0,0,'B.Non-Life_DATA'!N166/ECO!X20),IF($C$3="Constant Exchange rate",IF('B.Non-Life_DATA'!N166=0,0,'B.Non-Life_DATA'!N166/ECO!X55))))</f>
        <v>47122.184379414015</v>
      </c>
      <c r="P175" s="108">
        <f>IF($C$3="National Currency",IF('B.Non-Life_DATA'!O166=0,0,'B.Non-Life_DATA'!O166),IF($C$3="Current Exchange rate",IF('B.Non-Life_DATA'!O166=0,0,'B.Non-Life_DATA'!O166/ECO!Y20),IF($C$3="Constant Exchange rate",IF('B.Non-Life_DATA'!O166=0,0,'B.Non-Life_DATA'!O166/ECO!Y55))))</f>
        <v>0</v>
      </c>
      <c r="Q175" s="41">
        <f t="shared" si="27"/>
        <v>0.1685758809346081</v>
      </c>
      <c r="R175" s="41">
        <f t="shared" si="28"/>
        <v>2.9205730685028186E-2</v>
      </c>
      <c r="S175" s="41">
        <f t="shared" si="29"/>
        <v>0.34657896723478343</v>
      </c>
    </row>
    <row r="176" spans="3:19" ht="15" x14ac:dyDescent="0.25">
      <c r="C176" s="139"/>
      <c r="D176" s="140"/>
      <c r="E176" s="39" t="s">
        <v>20</v>
      </c>
      <c r="F176" s="42">
        <f>IF($C$3="National Currency",IF('B.Non-Life_DATA'!E167=0,0,'B.Non-Life_DATA'!E167),IF($C$3="Current Exchange rate",IF('B.Non-Life_DATA'!E167=0,0,'B.Non-Life_DATA'!E167/ECO!O21),IF($C$3="Constant Exchange rate",IF('B.Non-Life_DATA'!E167=0,0,'B.Non-Life_DATA'!E167/ECO!O56))))</f>
        <v>904</v>
      </c>
      <c r="G176" s="42">
        <f>IF($C$3="National Currency",IF('B.Non-Life_DATA'!F167=0,0,'B.Non-Life_DATA'!F167),IF($C$3="Current Exchange rate",IF('B.Non-Life_DATA'!F167=0,0,'B.Non-Life_DATA'!F167/ECO!P21),IF($C$3="Constant Exchange rate",IF('B.Non-Life_DATA'!F167=0,0,'B.Non-Life_DATA'!F167/ECO!P56))))</f>
        <v>971</v>
      </c>
      <c r="H176" s="42">
        <f>IF($C$3="National Currency",IF('B.Non-Life_DATA'!G167=0,0,'B.Non-Life_DATA'!G167),IF($C$3="Current Exchange rate",IF('B.Non-Life_DATA'!G167=0,0,'B.Non-Life_DATA'!G167/ECO!Q21),IF($C$3="Constant Exchange rate",IF('B.Non-Life_DATA'!G167=0,0,'B.Non-Life_DATA'!G167/ECO!Q56))))</f>
        <v>976</v>
      </c>
      <c r="I176" s="42">
        <f>IF($C$3="National Currency",IF('B.Non-Life_DATA'!H167=0,0,'B.Non-Life_DATA'!H167),IF($C$3="Current Exchange rate",IF('B.Non-Life_DATA'!H167=0,0,'B.Non-Life_DATA'!H167/ECO!R21),IF($C$3="Constant Exchange rate",IF('B.Non-Life_DATA'!H167=0,0,'B.Non-Life_DATA'!H167/ECO!R56))))</f>
        <v>1108</v>
      </c>
      <c r="J176" s="42">
        <f>IF($C$3="National Currency",IF('B.Non-Life_DATA'!I167=0,0,'B.Non-Life_DATA'!I167),IF($C$3="Current Exchange rate",IF('B.Non-Life_DATA'!I167=0,0,'B.Non-Life_DATA'!I167/ECO!S21),IF($C$3="Constant Exchange rate",IF('B.Non-Life_DATA'!I167=0,0,'B.Non-Life_DATA'!I167/ECO!S56))))</f>
        <v>1167</v>
      </c>
      <c r="K176" s="42">
        <f>IF($C$3="National Currency",IF('B.Non-Life_DATA'!J167=0,0,'B.Non-Life_DATA'!J167),IF($C$3="Current Exchange rate",IF('B.Non-Life_DATA'!J167=0,0,'B.Non-Life_DATA'!J167/ECO!T21),IF($C$3="Constant Exchange rate",IF('B.Non-Life_DATA'!J167=0,0,'B.Non-Life_DATA'!J167/ECO!T56))))</f>
        <v>1144</v>
      </c>
      <c r="L176" s="42">
        <f>IF($C$3="National Currency",IF('B.Non-Life_DATA'!K167=0,0,'B.Non-Life_DATA'!K167),IF($C$3="Current Exchange rate",IF('B.Non-Life_DATA'!K167=0,0,'B.Non-Life_DATA'!K167/ECO!U21),IF($C$3="Constant Exchange rate",IF('B.Non-Life_DATA'!K167=0,0,'B.Non-Life_DATA'!K167/ECO!U56))))</f>
        <v>1088</v>
      </c>
      <c r="M176" s="42">
        <f>IF($C$3="National Currency",IF('B.Non-Life_DATA'!L167=0,0,'B.Non-Life_DATA'!L167),IF($C$3="Current Exchange rate",IF('B.Non-Life_DATA'!L167=0,0,'B.Non-Life_DATA'!L167/ECO!V21),IF($C$3="Constant Exchange rate",IF('B.Non-Life_DATA'!L167=0,0,'B.Non-Life_DATA'!L167/ECO!V56))))</f>
        <v>939</v>
      </c>
      <c r="N176" s="42">
        <f>IF($C$3="National Currency",IF('B.Non-Life_DATA'!M167=0,0,'B.Non-Life_DATA'!M167),IF($C$3="Current Exchange rate",IF('B.Non-Life_DATA'!M167=0,0,'B.Non-Life_DATA'!M167/ECO!W21),IF($C$3="Constant Exchange rate",IF('B.Non-Life_DATA'!M167=0,0,'B.Non-Life_DATA'!M167/ECO!W56))))</f>
        <v>816</v>
      </c>
      <c r="O176" s="42">
        <f>IF($C$3="National Currency",IF('B.Non-Life_DATA'!N167=0,0,'B.Non-Life_DATA'!N167),IF($C$3="Current Exchange rate",IF('B.Non-Life_DATA'!N167=0,0,'B.Non-Life_DATA'!N167/ECO!X21),IF($C$3="Constant Exchange rate",IF('B.Non-Life_DATA'!N167=0,0,'B.Non-Life_DATA'!N167/ECO!X56))))</f>
        <v>672</v>
      </c>
      <c r="P176" s="108">
        <f>IF($C$3="National Currency",IF('B.Non-Life_DATA'!O167=0,0,'B.Non-Life_DATA'!O167),IF($C$3="Current Exchange rate",IF('B.Non-Life_DATA'!O167=0,0,'B.Non-Life_DATA'!O167/ECO!Y21),IF($C$3="Constant Exchange rate",IF('B.Non-Life_DATA'!O167=0,0,'B.Non-Life_DATA'!O167/ECO!Y56))))</f>
        <v>0</v>
      </c>
      <c r="Q176" s="41">
        <f t="shared" si="27"/>
        <v>2.4040267547008262E-3</v>
      </c>
      <c r="R176" s="41">
        <f t="shared" si="28"/>
        <v>-0.17647058823529416</v>
      </c>
      <c r="S176" s="41">
        <f t="shared" si="29"/>
        <v>-0.25663716814159288</v>
      </c>
    </row>
    <row r="177" spans="3:19" ht="15" x14ac:dyDescent="0.25">
      <c r="C177" s="139"/>
      <c r="D177" s="140"/>
      <c r="E177" s="39" t="s">
        <v>19</v>
      </c>
      <c r="F177" s="42">
        <f>IF($C$3="National Currency",IF('B.Non-Life_DATA'!E168=0,0,'B.Non-Life_DATA'!E168),IF($C$3="Current Exchange rate",IF('B.Non-Life_DATA'!E168=0,0,'B.Non-Life_DATA'!E168/ECO!O22),IF($C$3="Constant Exchange rate",IF('B.Non-Life_DATA'!E168=0,0,'B.Non-Life_DATA'!E168/ECO!O57))))</f>
        <v>0</v>
      </c>
      <c r="G177" s="42">
        <f>IF($C$3="National Currency",IF('B.Non-Life_DATA'!F168=0,0,'B.Non-Life_DATA'!F168),IF($C$3="Current Exchange rate",IF('B.Non-Life_DATA'!F168=0,0,'B.Non-Life_DATA'!F168/ECO!P22),IF($C$3="Constant Exchange rate",IF('B.Non-Life_DATA'!F168=0,0,'B.Non-Life_DATA'!F168/ECO!P57))))</f>
        <v>0</v>
      </c>
      <c r="H177" s="42">
        <f>IF($C$3="National Currency",IF('B.Non-Life_DATA'!G168=0,0,'B.Non-Life_DATA'!G168),IF($C$3="Current Exchange rate",IF('B.Non-Life_DATA'!G168=0,0,'B.Non-Life_DATA'!G168/ECO!Q22),IF($C$3="Constant Exchange rate",IF('B.Non-Life_DATA'!G168=0,0,'B.Non-Life_DATA'!G168/ECO!Q57))))</f>
        <v>410.95207626012012</v>
      </c>
      <c r="I177" s="42">
        <f>IF($C$3="National Currency",IF('B.Non-Life_DATA'!H168=0,0,'B.Non-Life_DATA'!H168),IF($C$3="Current Exchange rate",IF('B.Non-Life_DATA'!H168=0,0,'B.Non-Life_DATA'!H168/ECO!R22),IF($C$3="Constant Exchange rate",IF('B.Non-Life_DATA'!H168=0,0,'B.Non-Life_DATA'!H168/ECO!R57))))</f>
        <v>0</v>
      </c>
      <c r="J177" s="42">
        <f>IF($C$3="National Currency",IF('B.Non-Life_DATA'!I168=0,0,'B.Non-Life_DATA'!I168),IF($C$3="Current Exchange rate",IF('B.Non-Life_DATA'!I168=0,0,'B.Non-Life_DATA'!I168/ECO!S22),IF($C$3="Constant Exchange rate",IF('B.Non-Life_DATA'!I168=0,0,'B.Non-Life_DATA'!I168/ECO!S57))))</f>
        <v>0</v>
      </c>
      <c r="K177" s="42">
        <f>IF($C$3="National Currency",IF('B.Non-Life_DATA'!J168=0,0,'B.Non-Life_DATA'!J168),IF($C$3="Current Exchange rate",IF('B.Non-Life_DATA'!J168=0,0,'B.Non-Life_DATA'!J168/ECO!T22),IF($C$3="Constant Exchange rate",IF('B.Non-Life_DATA'!J168=0,0,'B.Non-Life_DATA'!J168/ECO!T57))))</f>
        <v>0</v>
      </c>
      <c r="L177" s="42">
        <f>IF($C$3="National Currency",IF('B.Non-Life_DATA'!K168=0,0,'B.Non-Life_DATA'!K168),IF($C$3="Current Exchange rate",IF('B.Non-Life_DATA'!K168=0,0,'B.Non-Life_DATA'!K168/ECO!U22),IF($C$3="Constant Exchange rate",IF('B.Non-Life_DATA'!K168=0,0,'B.Non-Life_DATA'!K168/ECO!U57))))</f>
        <v>0</v>
      </c>
      <c r="M177" s="42">
        <f>IF($C$3="National Currency",IF('B.Non-Life_DATA'!L168=0,0,'B.Non-Life_DATA'!L168),IF($C$3="Current Exchange rate",IF('B.Non-Life_DATA'!L168=0,0,'B.Non-Life_DATA'!L168/ECO!V22),IF($C$3="Constant Exchange rate",IF('B.Non-Life_DATA'!L168=0,0,'B.Non-Life_DATA'!L168/ECO!V57))))</f>
        <v>0</v>
      </c>
      <c r="N177" s="42">
        <f>IF($C$3="National Currency",IF('B.Non-Life_DATA'!M168=0,0,'B.Non-Life_DATA'!M168),IF($C$3="Current Exchange rate",IF('B.Non-Life_DATA'!M168=0,0,'B.Non-Life_DATA'!M168/ECO!W22),IF($C$3="Constant Exchange rate",IF('B.Non-Life_DATA'!M168=0,0,'B.Non-Life_DATA'!M168/ECO!W57))))</f>
        <v>0</v>
      </c>
      <c r="O177" s="42">
        <f>IF($C$3="National Currency",IF('B.Non-Life_DATA'!N168=0,0,'B.Non-Life_DATA'!N168),IF($C$3="Current Exchange rate",IF('B.Non-Life_DATA'!N168=0,0,'B.Non-Life_DATA'!N168/ECO!X22),IF($C$3="Constant Exchange rate",IF('B.Non-Life_DATA'!N168=0,0,'B.Non-Life_DATA'!N168/ECO!X57))))</f>
        <v>0</v>
      </c>
      <c r="P177" s="108">
        <f>IF($C$3="National Currency",IF('B.Non-Life_DATA'!O168=0,0,'B.Non-Life_DATA'!O168),IF($C$3="Current Exchange rate",IF('B.Non-Life_DATA'!O168=0,0,'B.Non-Life_DATA'!O168/ECO!Y22),IF($C$3="Constant Exchange rate",IF('B.Non-Life_DATA'!O168=0,0,'B.Non-Life_DATA'!O168/ECO!Y57))))</f>
        <v>0</v>
      </c>
      <c r="Q177" s="41">
        <f t="shared" si="27"/>
        <v>0</v>
      </c>
      <c r="R177" s="41" t="str">
        <f t="shared" si="28"/>
        <v>-</v>
      </c>
      <c r="S177" s="41" t="str">
        <f t="shared" si="29"/>
        <v>-</v>
      </c>
    </row>
    <row r="178" spans="3:19" ht="15" x14ac:dyDescent="0.25">
      <c r="C178" s="139"/>
      <c r="D178" s="140"/>
      <c r="E178" s="39" t="s">
        <v>18</v>
      </c>
      <c r="F178" s="42">
        <f>IF($C$3="National Currency",IF('B.Non-Life_DATA'!E169=0,0,'B.Non-Life_DATA'!E169),IF($C$3="Current Exchange rate",IF('B.Non-Life_DATA'!E169=0,0,'B.Non-Life_DATA'!E169/ECO!O23),IF($C$3="Constant Exchange rate",IF('B.Non-Life_DATA'!E169=0,0,'B.Non-Life_DATA'!E169/ECO!O58))))</f>
        <v>0</v>
      </c>
      <c r="G178" s="42">
        <f>IF($C$3="National Currency",IF('B.Non-Life_DATA'!F169=0,0,'B.Non-Life_DATA'!F169),IF($C$3="Current Exchange rate",IF('B.Non-Life_DATA'!F169=0,0,'B.Non-Life_DATA'!F169/ECO!P23),IF($C$3="Constant Exchange rate",IF('B.Non-Life_DATA'!F169=0,0,'B.Non-Life_DATA'!F169/ECO!P58))))</f>
        <v>0</v>
      </c>
      <c r="H178" s="42">
        <f>IF($C$3="National Currency",IF('B.Non-Life_DATA'!G169=0,0,'B.Non-Life_DATA'!G169),IF($C$3="Current Exchange rate",IF('B.Non-Life_DATA'!G169=0,0,'B.Non-Life_DATA'!G169/ECO!Q23),IF($C$3="Constant Exchange rate",IF('B.Non-Life_DATA'!G169=0,0,'B.Non-Life_DATA'!G169/ECO!Q58))))</f>
        <v>0</v>
      </c>
      <c r="I178" s="42">
        <f>IF($C$3="National Currency",IF('B.Non-Life_DATA'!H169=0,0,'B.Non-Life_DATA'!H169),IF($C$3="Current Exchange rate",IF('B.Non-Life_DATA'!H169=0,0,'B.Non-Life_DATA'!H169/ECO!R23),IF($C$3="Constant Exchange rate",IF('B.Non-Life_DATA'!H169=0,0,'B.Non-Life_DATA'!H169/ECO!R58))))</f>
        <v>0</v>
      </c>
      <c r="J178" s="42">
        <f>IF($C$3="National Currency",IF('B.Non-Life_DATA'!I169=0,0,'B.Non-Life_DATA'!I169),IF($C$3="Current Exchange rate",IF('B.Non-Life_DATA'!I169=0,0,'B.Non-Life_DATA'!I169/ECO!S23),IF($C$3="Constant Exchange rate",IF('B.Non-Life_DATA'!I169=0,0,'B.Non-Life_DATA'!I169/ECO!S58))))</f>
        <v>0</v>
      </c>
      <c r="K178" s="42">
        <f>IF($C$3="National Currency",IF('B.Non-Life_DATA'!J169=0,0,'B.Non-Life_DATA'!J169),IF($C$3="Current Exchange rate",IF('B.Non-Life_DATA'!J169=0,0,'B.Non-Life_DATA'!J169/ECO!T23),IF($C$3="Constant Exchange rate",IF('B.Non-Life_DATA'!J169=0,0,'B.Non-Life_DATA'!J169/ECO!T58))))</f>
        <v>0</v>
      </c>
      <c r="L178" s="42">
        <f>IF($C$3="National Currency",IF('B.Non-Life_DATA'!K169=0,0,'B.Non-Life_DATA'!K169),IF($C$3="Current Exchange rate",IF('B.Non-Life_DATA'!K169=0,0,'B.Non-Life_DATA'!K169/ECO!U23),IF($C$3="Constant Exchange rate",IF('B.Non-Life_DATA'!K169=0,0,'B.Non-Life_DATA'!K169/ECO!U58))))</f>
        <v>0</v>
      </c>
      <c r="M178" s="42">
        <f>IF($C$3="National Currency",IF('B.Non-Life_DATA'!L169=0,0,'B.Non-Life_DATA'!L169),IF($C$3="Current Exchange rate",IF('B.Non-Life_DATA'!L169=0,0,'B.Non-Life_DATA'!L169/ECO!V23),IF($C$3="Constant Exchange rate",IF('B.Non-Life_DATA'!L169=0,0,'B.Non-Life_DATA'!L169/ECO!V58))))</f>
        <v>0</v>
      </c>
      <c r="N178" s="42">
        <f>IF($C$3="National Currency",IF('B.Non-Life_DATA'!M169=0,0,'B.Non-Life_DATA'!M169),IF($C$3="Current Exchange rate",IF('B.Non-Life_DATA'!M169=0,0,'B.Non-Life_DATA'!M169/ECO!W23),IF($C$3="Constant Exchange rate",IF('B.Non-Life_DATA'!M169=0,0,'B.Non-Life_DATA'!M169/ECO!W58))))</f>
        <v>0</v>
      </c>
      <c r="O178" s="42">
        <f>IF($C$3="National Currency",IF('B.Non-Life_DATA'!N169=0,0,'B.Non-Life_DATA'!N169),IF($C$3="Current Exchange rate",IF('B.Non-Life_DATA'!N169=0,0,'B.Non-Life_DATA'!N169/ECO!X23),IF($C$3="Constant Exchange rate",IF('B.Non-Life_DATA'!N169=0,0,'B.Non-Life_DATA'!N169/ECO!X58))))</f>
        <v>0</v>
      </c>
      <c r="P178" s="108">
        <f>IF($C$3="National Currency",IF('B.Non-Life_DATA'!O169=0,0,'B.Non-Life_DATA'!O169),IF($C$3="Current Exchange rate",IF('B.Non-Life_DATA'!O169=0,0,'B.Non-Life_DATA'!O169/ECO!Y23),IF($C$3="Constant Exchange rate",IF('B.Non-Life_DATA'!O169=0,0,'B.Non-Life_DATA'!O169/ECO!Y58))))</f>
        <v>0</v>
      </c>
      <c r="Q178" s="41">
        <f t="shared" si="27"/>
        <v>0</v>
      </c>
      <c r="R178" s="41" t="str">
        <f t="shared" si="28"/>
        <v>-</v>
      </c>
      <c r="S178" s="41" t="str">
        <f t="shared" si="29"/>
        <v>-</v>
      </c>
    </row>
    <row r="179" spans="3:19" ht="15" x14ac:dyDescent="0.25">
      <c r="C179" s="139"/>
      <c r="D179" s="140"/>
      <c r="E179" s="39" t="s">
        <v>17</v>
      </c>
      <c r="F179" s="42">
        <f>IF($C$3="National Currency",IF('B.Non-Life_DATA'!E170=0,0,'B.Non-Life_DATA'!E170),IF($C$3="Current Exchange rate",IF('B.Non-Life_DATA'!E170=0,0,'B.Non-Life_DATA'!E170/ECO!O24),IF($C$3="Constant Exchange rate",IF('B.Non-Life_DATA'!E170=0,0,'B.Non-Life_DATA'!E170/ECO!O59))))</f>
        <v>0</v>
      </c>
      <c r="G179" s="42">
        <f>IF($C$3="National Currency",IF('B.Non-Life_DATA'!F170=0,0,'B.Non-Life_DATA'!F170),IF($C$3="Current Exchange rate",IF('B.Non-Life_DATA'!F170=0,0,'B.Non-Life_DATA'!F170/ECO!P24),IF($C$3="Constant Exchange rate",IF('B.Non-Life_DATA'!F170=0,0,'B.Non-Life_DATA'!F170/ECO!P59))))</f>
        <v>0</v>
      </c>
      <c r="H179" s="42">
        <f>IF($C$3="National Currency",IF('B.Non-Life_DATA'!G170=0,0,'B.Non-Life_DATA'!G170),IF($C$3="Current Exchange rate",IF('B.Non-Life_DATA'!G170=0,0,'B.Non-Life_DATA'!G170/ECO!Q24),IF($C$3="Constant Exchange rate",IF('B.Non-Life_DATA'!G170=0,0,'B.Non-Life_DATA'!G170/ECO!Q59))))</f>
        <v>0</v>
      </c>
      <c r="I179" s="42">
        <f>IF($C$3="National Currency",IF('B.Non-Life_DATA'!H170=0,0,'B.Non-Life_DATA'!H170),IF($C$3="Current Exchange rate",IF('B.Non-Life_DATA'!H170=0,0,'B.Non-Life_DATA'!H170/ECO!R24),IF($C$3="Constant Exchange rate",IF('B.Non-Life_DATA'!H170=0,0,'B.Non-Life_DATA'!H170/ECO!R59))))</f>
        <v>0</v>
      </c>
      <c r="J179" s="42">
        <f>IF($C$3="National Currency",IF('B.Non-Life_DATA'!I170=0,0,'B.Non-Life_DATA'!I170),IF($C$3="Current Exchange rate",IF('B.Non-Life_DATA'!I170=0,0,'B.Non-Life_DATA'!I170/ECO!S24),IF($C$3="Constant Exchange rate",IF('B.Non-Life_DATA'!I170=0,0,'B.Non-Life_DATA'!I170/ECO!S59))))</f>
        <v>0</v>
      </c>
      <c r="K179" s="42">
        <f>IF($C$3="National Currency",IF('B.Non-Life_DATA'!J170=0,0,'B.Non-Life_DATA'!J170),IF($C$3="Current Exchange rate",IF('B.Non-Life_DATA'!J170=0,0,'B.Non-Life_DATA'!J170/ECO!T24),IF($C$3="Constant Exchange rate",IF('B.Non-Life_DATA'!J170=0,0,'B.Non-Life_DATA'!J170/ECO!T59))))</f>
        <v>0</v>
      </c>
      <c r="L179" s="42">
        <f>IF($C$3="National Currency",IF('B.Non-Life_DATA'!K170=0,0,'B.Non-Life_DATA'!K170),IF($C$3="Current Exchange rate",IF('B.Non-Life_DATA'!K170=0,0,'B.Non-Life_DATA'!K170/ECO!U24),IF($C$3="Constant Exchange rate",IF('B.Non-Life_DATA'!K170=0,0,'B.Non-Life_DATA'!K170/ECO!U59))))</f>
        <v>0</v>
      </c>
      <c r="M179" s="42">
        <f>IF($C$3="National Currency",IF('B.Non-Life_DATA'!L170=0,0,'B.Non-Life_DATA'!L170),IF($C$3="Current Exchange rate",IF('B.Non-Life_DATA'!L170=0,0,'B.Non-Life_DATA'!L170/ECO!V24),IF($C$3="Constant Exchange rate",IF('B.Non-Life_DATA'!L170=0,0,'B.Non-Life_DATA'!L170/ECO!V59))))</f>
        <v>0</v>
      </c>
      <c r="N179" s="42">
        <f>IF($C$3="National Currency",IF('B.Non-Life_DATA'!M170=0,0,'B.Non-Life_DATA'!M170),IF($C$3="Current Exchange rate",IF('B.Non-Life_DATA'!M170=0,0,'B.Non-Life_DATA'!M170/ECO!W24),IF($C$3="Constant Exchange rate",IF('B.Non-Life_DATA'!M170=0,0,'B.Non-Life_DATA'!M170/ECO!W59))))</f>
        <v>0</v>
      </c>
      <c r="O179" s="42">
        <f>IF($C$3="National Currency",IF('B.Non-Life_DATA'!N170=0,0,'B.Non-Life_DATA'!N170),IF($C$3="Current Exchange rate",IF('B.Non-Life_DATA'!N170=0,0,'B.Non-Life_DATA'!N170/ECO!X24),IF($C$3="Constant Exchange rate",IF('B.Non-Life_DATA'!N170=0,0,'B.Non-Life_DATA'!N170/ECO!X59))))</f>
        <v>0</v>
      </c>
      <c r="P179" s="108">
        <f>IF($C$3="National Currency",IF('B.Non-Life_DATA'!O170=0,0,'B.Non-Life_DATA'!O170),IF($C$3="Current Exchange rate",IF('B.Non-Life_DATA'!O170=0,0,'B.Non-Life_DATA'!O170/ECO!Y24),IF($C$3="Constant Exchange rate",IF('B.Non-Life_DATA'!O170=0,0,'B.Non-Life_DATA'!O170/ECO!Y59))))</f>
        <v>0</v>
      </c>
      <c r="Q179" s="41">
        <f t="shared" si="27"/>
        <v>0</v>
      </c>
      <c r="R179" s="41" t="str">
        <f t="shared" si="28"/>
        <v>-</v>
      </c>
      <c r="S179" s="41" t="str">
        <f t="shared" si="29"/>
        <v>-</v>
      </c>
    </row>
    <row r="180" spans="3:19" ht="15" x14ac:dyDescent="0.25">
      <c r="C180" s="139"/>
      <c r="D180" s="140"/>
      <c r="E180" s="39" t="s">
        <v>16</v>
      </c>
      <c r="F180" s="42">
        <f>IF($C$3="National Currency",IF('B.Non-Life_DATA'!E171=0,0,'B.Non-Life_DATA'!E171),IF($C$3="Current Exchange rate",IF('B.Non-Life_DATA'!E171=0,0,'B.Non-Life_DATA'!E171/ECO!O25),IF($C$3="Constant Exchange rate",IF('B.Non-Life_DATA'!E171=0,0,'B.Non-Life_DATA'!E171/ECO!O60))))</f>
        <v>0</v>
      </c>
      <c r="G180" s="42">
        <f>IF($C$3="National Currency",IF('B.Non-Life_DATA'!F171=0,0,'B.Non-Life_DATA'!F171),IF($C$3="Current Exchange rate",IF('B.Non-Life_DATA'!F171=0,0,'B.Non-Life_DATA'!F171/ECO!P25),IF($C$3="Constant Exchange rate",IF('B.Non-Life_DATA'!F171=0,0,'B.Non-Life_DATA'!F171/ECO!P60))))</f>
        <v>0</v>
      </c>
      <c r="H180" s="42">
        <f>IF($C$3="National Currency",IF('B.Non-Life_DATA'!G171=0,0,'B.Non-Life_DATA'!G171),IF($C$3="Current Exchange rate",IF('B.Non-Life_DATA'!G171=0,0,'B.Non-Life_DATA'!G171/ECO!Q25),IF($C$3="Constant Exchange rate",IF('B.Non-Life_DATA'!G171=0,0,'B.Non-Life_DATA'!G171/ECO!Q60))))</f>
        <v>0</v>
      </c>
      <c r="I180" s="42">
        <f>IF($C$3="National Currency",IF('B.Non-Life_DATA'!H171=0,0,'B.Non-Life_DATA'!H171),IF($C$3="Current Exchange rate",IF('B.Non-Life_DATA'!H171=0,0,'B.Non-Life_DATA'!H171/ECO!R25),IF($C$3="Constant Exchange rate",IF('B.Non-Life_DATA'!H171=0,0,'B.Non-Life_DATA'!H171/ECO!R60))))</f>
        <v>151.86915887850466</v>
      </c>
      <c r="J180" s="42">
        <f>IF($C$3="National Currency",IF('B.Non-Life_DATA'!I171=0,0,'B.Non-Life_DATA'!I171),IF($C$3="Current Exchange rate",IF('B.Non-Life_DATA'!I171=0,0,'B.Non-Life_DATA'!I171/ECO!S25),IF($C$3="Constant Exchange rate",IF('B.Non-Life_DATA'!I171=0,0,'B.Non-Life_DATA'!I171/ECO!S60))))</f>
        <v>223.53322949117339</v>
      </c>
      <c r="K180" s="42">
        <f>IF($C$3="National Currency",IF('B.Non-Life_DATA'!J171=0,0,'B.Non-Life_DATA'!J171),IF($C$3="Current Exchange rate",IF('B.Non-Life_DATA'!J171=0,0,'B.Non-Life_DATA'!J171/ECO!T25),IF($C$3="Constant Exchange rate",IF('B.Non-Life_DATA'!J171=0,0,'B.Non-Life_DATA'!J171/ECO!T60))))</f>
        <v>202.32995846313602</v>
      </c>
      <c r="L180" s="42">
        <f>IF($C$3="National Currency",IF('B.Non-Life_DATA'!K171=0,0,'B.Non-Life_DATA'!K171),IF($C$3="Current Exchange rate",IF('B.Non-Life_DATA'!K171=0,0,'B.Non-Life_DATA'!K171/ECO!U25),IF($C$3="Constant Exchange rate",IF('B.Non-Life_DATA'!K171=0,0,'B.Non-Life_DATA'!K171/ECO!U60))))</f>
        <v>185.93587746625127</v>
      </c>
      <c r="M180" s="42">
        <f>IF($C$3="National Currency",IF('B.Non-Life_DATA'!L171=0,0,'B.Non-Life_DATA'!L171),IF($C$3="Current Exchange rate",IF('B.Non-Life_DATA'!L171=0,0,'B.Non-Life_DATA'!L171/ECO!V25),IF($C$3="Constant Exchange rate",IF('B.Non-Life_DATA'!L171=0,0,'B.Non-Life_DATA'!L171/ECO!V60))))</f>
        <v>182.01583592938732</v>
      </c>
      <c r="N180" s="42">
        <f>IF($C$3="National Currency",IF('B.Non-Life_DATA'!M171=0,0,'B.Non-Life_DATA'!M171),IF($C$3="Current Exchange rate",IF('B.Non-Life_DATA'!M171=0,0,'B.Non-Life_DATA'!M171/ECO!W25),IF($C$3="Constant Exchange rate",IF('B.Non-Life_DATA'!M171=0,0,'B.Non-Life_DATA'!M171/ECO!W60))))</f>
        <v>189.73909657320871</v>
      </c>
      <c r="O180" s="42">
        <f>IF($C$3="National Currency",IF('B.Non-Life_DATA'!N171=0,0,'B.Non-Life_DATA'!N171),IF($C$3="Current Exchange rate",IF('B.Non-Life_DATA'!N171=0,0,'B.Non-Life_DATA'!N171/ECO!X25),IF($C$3="Constant Exchange rate",IF('B.Non-Life_DATA'!N171=0,0,'B.Non-Life_DATA'!N171/ECO!X60))))</f>
        <v>189.73909657320871</v>
      </c>
      <c r="P180" s="108">
        <f>IF($C$3="National Currency",IF('B.Non-Life_DATA'!O171=0,0,'B.Non-Life_DATA'!O171),IF($C$3="Current Exchange rate",IF('B.Non-Life_DATA'!O171=0,0,'B.Non-Life_DATA'!O171/ECO!Y25),IF($C$3="Constant Exchange rate",IF('B.Non-Life_DATA'!O171=0,0,'B.Non-Life_DATA'!O171/ECO!Y60))))</f>
        <v>0</v>
      </c>
      <c r="Q180" s="41">
        <f t="shared" si="27"/>
        <v>6.7877658418862734E-4</v>
      </c>
      <c r="R180" s="41">
        <f t="shared" si="28"/>
        <v>0</v>
      </c>
      <c r="S180" s="41" t="str">
        <f t="shared" si="29"/>
        <v>-</v>
      </c>
    </row>
    <row r="181" spans="3:19" ht="15" x14ac:dyDescent="0.25">
      <c r="C181" s="139"/>
      <c r="D181" s="140"/>
      <c r="E181" s="39" t="s">
        <v>15</v>
      </c>
      <c r="F181" s="42">
        <f>IF($C$3="National Currency",IF('B.Non-Life_DATA'!E172=0,0,'B.Non-Life_DATA'!E172),IF($C$3="Current Exchange rate",IF('B.Non-Life_DATA'!E172=0,0,'B.Non-Life_DATA'!E172/ECO!O26),IF($C$3="Constant Exchange rate",IF('B.Non-Life_DATA'!E172=0,0,'B.Non-Life_DATA'!E172/ECO!O61))))</f>
        <v>22859</v>
      </c>
      <c r="G181" s="42">
        <f>IF($C$3="National Currency",IF('B.Non-Life_DATA'!F172=0,0,'B.Non-Life_DATA'!F172),IF($C$3="Current Exchange rate",IF('B.Non-Life_DATA'!F172=0,0,'B.Non-Life_DATA'!F172/ECO!P26),IF($C$3="Constant Exchange rate",IF('B.Non-Life_DATA'!F172=0,0,'B.Non-Life_DATA'!F172/ECO!P61))))</f>
        <v>23616</v>
      </c>
      <c r="H181" s="42">
        <f>IF($C$3="National Currency",IF('B.Non-Life_DATA'!G172=0,0,'B.Non-Life_DATA'!G172),IF($C$3="Current Exchange rate",IF('B.Non-Life_DATA'!G172=0,0,'B.Non-Life_DATA'!G172/ECO!Q26),IF($C$3="Constant Exchange rate",IF('B.Non-Life_DATA'!G172=0,0,'B.Non-Life_DATA'!G172/ECO!Q61))))</f>
        <v>24236</v>
      </c>
      <c r="I181" s="42">
        <f>IF($C$3="National Currency",IF('B.Non-Life_DATA'!H172=0,0,'B.Non-Life_DATA'!H172),IF($C$3="Current Exchange rate",IF('B.Non-Life_DATA'!H172=0,0,'B.Non-Life_DATA'!H172/ECO!R26),IF($C$3="Constant Exchange rate",IF('B.Non-Life_DATA'!H172=0,0,'B.Non-Life_DATA'!H172/ECO!R61))))</f>
        <v>24962</v>
      </c>
      <c r="J181" s="42">
        <f>IF($C$3="National Currency",IF('B.Non-Life_DATA'!I172=0,0,'B.Non-Life_DATA'!I172),IF($C$3="Current Exchange rate",IF('B.Non-Life_DATA'!I172=0,0,'B.Non-Life_DATA'!I172/ECO!S26),IF($C$3="Constant Exchange rate",IF('B.Non-Life_DATA'!I172=0,0,'B.Non-Life_DATA'!I172/ECO!S61))))</f>
        <v>26728</v>
      </c>
      <c r="K181" s="42">
        <f>IF($C$3="National Currency",IF('B.Non-Life_DATA'!J172=0,0,'B.Non-Life_DATA'!J172),IF($C$3="Current Exchange rate",IF('B.Non-Life_DATA'!J172=0,0,'B.Non-Life_DATA'!J172/ECO!T26),IF($C$3="Constant Exchange rate",IF('B.Non-Life_DATA'!J172=0,0,'B.Non-Life_DATA'!J172/ECO!T61))))</f>
        <v>27261</v>
      </c>
      <c r="L181" s="42">
        <f>IF($C$3="National Currency",IF('B.Non-Life_DATA'!K172=0,0,'B.Non-Life_DATA'!K172),IF($C$3="Current Exchange rate",IF('B.Non-Life_DATA'!K172=0,0,'B.Non-Life_DATA'!K172/ECO!U26),IF($C$3="Constant Exchange rate",IF('B.Non-Life_DATA'!K172=0,0,'B.Non-Life_DATA'!K172/ECO!U61))))</f>
        <v>26198</v>
      </c>
      <c r="M181" s="42">
        <f>IF($C$3="National Currency",IF('B.Non-Life_DATA'!L172=0,0,'B.Non-Life_DATA'!L172),IF($C$3="Current Exchange rate",IF('B.Non-Life_DATA'!L172=0,0,'B.Non-Life_DATA'!L172/ECO!V26),IF($C$3="Constant Exchange rate",IF('B.Non-Life_DATA'!L172=0,0,'B.Non-Life_DATA'!L172/ECO!V61))))</f>
        <v>25166</v>
      </c>
      <c r="N181" s="42">
        <f>IF($C$3="National Currency",IF('B.Non-Life_DATA'!M172=0,0,'B.Non-Life_DATA'!M172),IF($C$3="Current Exchange rate",IF('B.Non-Life_DATA'!M172=0,0,'B.Non-Life_DATA'!M172/ECO!W26),IF($C$3="Constant Exchange rate",IF('B.Non-Life_DATA'!M172=0,0,'B.Non-Life_DATA'!M172/ECO!W61))))</f>
        <v>23794</v>
      </c>
      <c r="O181" s="42">
        <f>IF($C$3="National Currency",IF('B.Non-Life_DATA'!N172=0,0,'B.Non-Life_DATA'!N172),IF($C$3="Current Exchange rate",IF('B.Non-Life_DATA'!N172=0,0,'B.Non-Life_DATA'!N172/ECO!X26),IF($C$3="Constant Exchange rate",IF('B.Non-Life_DATA'!N172=0,0,'B.Non-Life_DATA'!N172/ECO!X61))))</f>
        <v>22585</v>
      </c>
      <c r="P181" s="108">
        <f>IF($C$3="National Currency",IF('B.Non-Life_DATA'!O172=0,0,'B.Non-Life_DATA'!O172),IF($C$3="Current Exchange rate",IF('B.Non-Life_DATA'!O172=0,0,'B.Non-Life_DATA'!O172/ECO!Y26),IF($C$3="Constant Exchange rate",IF('B.Non-Life_DATA'!O172=0,0,'B.Non-Life_DATA'!O172/ECO!Y61))))</f>
        <v>21318</v>
      </c>
      <c r="Q181" s="41">
        <f t="shared" si="27"/>
        <v>8.0796047998390116E-2</v>
      </c>
      <c r="R181" s="41">
        <f t="shared" si="28"/>
        <v>-5.0811128856014132E-2</v>
      </c>
      <c r="S181" s="41">
        <f t="shared" si="29"/>
        <v>-1.1986526094754812E-2</v>
      </c>
    </row>
    <row r="182" spans="3:19" ht="15" x14ac:dyDescent="0.25">
      <c r="C182" s="139"/>
      <c r="D182" s="140"/>
      <c r="E182" s="39" t="s">
        <v>14</v>
      </c>
      <c r="F182" s="42">
        <f>IF($C$3="National Currency",IF('B.Non-Life_DATA'!E173=0,0,'B.Non-Life_DATA'!E173),IF($C$3="Current Exchange rate",IF('B.Non-Life_DATA'!E173=0,0,'B.Non-Life_DATA'!E173/ECO!O27),IF($C$3="Constant Exchange rate",IF('B.Non-Life_DATA'!E173=0,0,'B.Non-Life_DATA'!E173/ECO!O62))))</f>
        <v>0</v>
      </c>
      <c r="G182" s="42">
        <f>IF($C$3="National Currency",IF('B.Non-Life_DATA'!F173=0,0,'B.Non-Life_DATA'!F173),IF($C$3="Current Exchange rate",IF('B.Non-Life_DATA'!F173=0,0,'B.Non-Life_DATA'!F173/ECO!P27),IF($C$3="Constant Exchange rate",IF('B.Non-Life_DATA'!F173=0,0,'B.Non-Life_DATA'!F173/ECO!P62))))</f>
        <v>0</v>
      </c>
      <c r="H182" s="42">
        <f>IF($C$3="National Currency",IF('B.Non-Life_DATA'!G173=0,0,'B.Non-Life_DATA'!G173),IF($C$3="Current Exchange rate",IF('B.Non-Life_DATA'!G173=0,0,'B.Non-Life_DATA'!G173/ECO!Q27),IF($C$3="Constant Exchange rate",IF('B.Non-Life_DATA'!G173=0,0,'B.Non-Life_DATA'!G173/ECO!Q62))))</f>
        <v>0</v>
      </c>
      <c r="I182" s="42">
        <f>IF($C$3="National Currency",IF('B.Non-Life_DATA'!H173=0,0,'B.Non-Life_DATA'!H173),IF($C$3="Current Exchange rate",IF('B.Non-Life_DATA'!H173=0,0,'B.Non-Life_DATA'!H173/ECO!R27),IF($C$3="Constant Exchange rate",IF('B.Non-Life_DATA'!H173=0,0,'B.Non-Life_DATA'!H173/ECO!R62))))</f>
        <v>0</v>
      </c>
      <c r="J182" s="42">
        <f>IF($C$3="National Currency",IF('B.Non-Life_DATA'!I173=0,0,'B.Non-Life_DATA'!I173),IF($C$3="Current Exchange rate",IF('B.Non-Life_DATA'!I173=0,0,'B.Non-Life_DATA'!I173/ECO!S27),IF($C$3="Constant Exchange rate",IF('B.Non-Life_DATA'!I173=0,0,'B.Non-Life_DATA'!I173/ECO!S62))))</f>
        <v>0</v>
      </c>
      <c r="K182" s="42">
        <f>IF($C$3="National Currency",IF('B.Non-Life_DATA'!J173=0,0,'B.Non-Life_DATA'!J173),IF($C$3="Current Exchange rate",IF('B.Non-Life_DATA'!J173=0,0,'B.Non-Life_DATA'!J173/ECO!T27),IF($C$3="Constant Exchange rate",IF('B.Non-Life_DATA'!J173=0,0,'B.Non-Life_DATA'!J173/ECO!T62))))</f>
        <v>0</v>
      </c>
      <c r="L182" s="42">
        <f>IF($C$3="National Currency",IF('B.Non-Life_DATA'!K173=0,0,'B.Non-Life_DATA'!K173),IF($C$3="Current Exchange rate",IF('B.Non-Life_DATA'!K173=0,0,'B.Non-Life_DATA'!K173/ECO!U27),IF($C$3="Constant Exchange rate",IF('B.Non-Life_DATA'!K173=0,0,'B.Non-Life_DATA'!K173/ECO!U62))))</f>
        <v>0</v>
      </c>
      <c r="M182" s="42">
        <f>IF($C$3="National Currency",IF('B.Non-Life_DATA'!L173=0,0,'B.Non-Life_DATA'!L173),IF($C$3="Current Exchange rate",IF('B.Non-Life_DATA'!L173=0,0,'B.Non-Life_DATA'!L173/ECO!V27),IF($C$3="Constant Exchange rate",IF('B.Non-Life_DATA'!L173=0,0,'B.Non-Life_DATA'!L173/ECO!V62))))</f>
        <v>0</v>
      </c>
      <c r="N182" s="42">
        <f>IF($C$3="National Currency",IF('B.Non-Life_DATA'!M173=0,0,'B.Non-Life_DATA'!M173),IF($C$3="Current Exchange rate",IF('B.Non-Life_DATA'!M173=0,0,'B.Non-Life_DATA'!M173/ECO!W27),IF($C$3="Constant Exchange rate",IF('B.Non-Life_DATA'!M173=0,0,'B.Non-Life_DATA'!M173/ECO!W62))))</f>
        <v>0</v>
      </c>
      <c r="O182" s="42">
        <f>IF($C$3="National Currency",IF('B.Non-Life_DATA'!N173=0,0,'B.Non-Life_DATA'!N173),IF($C$3="Current Exchange rate",IF('B.Non-Life_DATA'!N173=0,0,'B.Non-Life_DATA'!N173/ECO!X27),IF($C$3="Constant Exchange rate",IF('B.Non-Life_DATA'!N173=0,0,'B.Non-Life_DATA'!N173/ECO!X62))))</f>
        <v>0</v>
      </c>
      <c r="P182" s="108">
        <f>IF($C$3="National Currency",IF('B.Non-Life_DATA'!O173=0,0,'B.Non-Life_DATA'!O173),IF($C$3="Current Exchange rate",IF('B.Non-Life_DATA'!O173=0,0,'B.Non-Life_DATA'!O173/ECO!Y27),IF($C$3="Constant Exchange rate",IF('B.Non-Life_DATA'!O173=0,0,'B.Non-Life_DATA'!O173/ECO!Y62))))</f>
        <v>0</v>
      </c>
      <c r="Q182" s="41">
        <f t="shared" si="27"/>
        <v>0</v>
      </c>
      <c r="R182" s="41" t="str">
        <f t="shared" si="28"/>
        <v>-</v>
      </c>
      <c r="S182" s="41" t="str">
        <f t="shared" si="29"/>
        <v>-</v>
      </c>
    </row>
    <row r="183" spans="3:19" ht="15" x14ac:dyDescent="0.25">
      <c r="C183" s="139"/>
      <c r="D183" s="140"/>
      <c r="E183" s="39" t="s">
        <v>13</v>
      </c>
      <c r="F183" s="42">
        <f>IF($C$3="National Currency",IF('B.Non-Life_DATA'!E174=0,0,'B.Non-Life_DATA'!E174),IF($C$3="Current Exchange rate",IF('B.Non-Life_DATA'!E174=0,0,'B.Non-Life_DATA'!E174/ECO!O28),IF($C$3="Constant Exchange rate",IF('B.Non-Life_DATA'!E174=0,0,'B.Non-Life_DATA'!E174/ECO!O63))))</f>
        <v>436</v>
      </c>
      <c r="G183" s="42">
        <f>IF($C$3="National Currency",IF('B.Non-Life_DATA'!F174=0,0,'B.Non-Life_DATA'!F174),IF($C$3="Current Exchange rate",IF('B.Non-Life_DATA'!F174=0,0,'B.Non-Life_DATA'!F174/ECO!P28),IF($C$3="Constant Exchange rate",IF('B.Non-Life_DATA'!F174=0,0,'B.Non-Life_DATA'!F174/ECO!P63))))</f>
        <v>487</v>
      </c>
      <c r="H183" s="42">
        <f>IF($C$3="National Currency",IF('B.Non-Life_DATA'!G174=0,0,'B.Non-Life_DATA'!G174),IF($C$3="Current Exchange rate",IF('B.Non-Life_DATA'!G174=0,0,'B.Non-Life_DATA'!G174/ECO!Q28),IF($C$3="Constant Exchange rate",IF('B.Non-Life_DATA'!G174=0,0,'B.Non-Life_DATA'!G174/ECO!Q63))))</f>
        <v>485</v>
      </c>
      <c r="I183" s="42">
        <f>IF($C$3="National Currency",IF('B.Non-Life_DATA'!H174=0,0,'B.Non-Life_DATA'!H174),IF($C$3="Current Exchange rate",IF('B.Non-Life_DATA'!H174=0,0,'B.Non-Life_DATA'!H174/ECO!R28),IF($C$3="Constant Exchange rate",IF('B.Non-Life_DATA'!H174=0,0,'B.Non-Life_DATA'!H174/ECO!R63))))</f>
        <v>560</v>
      </c>
      <c r="J183" s="42">
        <f>IF($C$3="National Currency",IF('B.Non-Life_DATA'!I174=0,0,'B.Non-Life_DATA'!I174),IF($C$3="Current Exchange rate",IF('B.Non-Life_DATA'!I174=0,0,'B.Non-Life_DATA'!I174/ECO!S28),IF($C$3="Constant Exchange rate",IF('B.Non-Life_DATA'!I174=0,0,'B.Non-Life_DATA'!I174/ECO!S63))))</f>
        <v>687</v>
      </c>
      <c r="K183" s="42">
        <f>IF($C$3="National Currency",IF('B.Non-Life_DATA'!J174=0,0,'B.Non-Life_DATA'!J174),IF($C$3="Current Exchange rate",IF('B.Non-Life_DATA'!J174=0,0,'B.Non-Life_DATA'!J174/ECO!T28),IF($C$3="Constant Exchange rate",IF('B.Non-Life_DATA'!J174=0,0,'B.Non-Life_DATA'!J174/ECO!T63))))</f>
        <v>743</v>
      </c>
      <c r="L183" s="42">
        <f>IF($C$3="National Currency",IF('B.Non-Life_DATA'!K174=0,0,'B.Non-Life_DATA'!K174),IF($C$3="Current Exchange rate",IF('B.Non-Life_DATA'!K174=0,0,'B.Non-Life_DATA'!K174/ECO!U28),IF($C$3="Constant Exchange rate",IF('B.Non-Life_DATA'!K174=0,0,'B.Non-Life_DATA'!K174/ECO!U63))))</f>
        <v>589</v>
      </c>
      <c r="M183" s="42">
        <f>IF($C$3="National Currency",IF('B.Non-Life_DATA'!L174=0,0,'B.Non-Life_DATA'!L174),IF($C$3="Current Exchange rate",IF('B.Non-Life_DATA'!L174=0,0,'B.Non-Life_DATA'!L174/ECO!V28),IF($C$3="Constant Exchange rate",IF('B.Non-Life_DATA'!L174=0,0,'B.Non-Life_DATA'!L174/ECO!V63))))</f>
        <v>770</v>
      </c>
      <c r="N183" s="42">
        <f>IF($C$3="National Currency",IF('B.Non-Life_DATA'!M174=0,0,'B.Non-Life_DATA'!M174),IF($C$3="Current Exchange rate",IF('B.Non-Life_DATA'!M174=0,0,'B.Non-Life_DATA'!M174/ECO!W28),IF($C$3="Constant Exchange rate",IF('B.Non-Life_DATA'!M174=0,0,'B.Non-Life_DATA'!M174/ECO!W63))))</f>
        <v>951</v>
      </c>
      <c r="O183" s="88">
        <f>IF($C$3="National Currency",IF('B.Non-Life_DATA'!N174=0,0,'B.Non-Life_DATA'!N174),IF($C$3="Current Exchange rate",IF('B.Non-Life_DATA'!N174=0,0,'B.Non-Life_DATA'!N174/ECO!X28),IF($C$3="Constant Exchange rate",IF('B.Non-Life_DATA'!N174=0,0,'B.Non-Life_DATA'!N174/ECO!X63))))</f>
        <v>951</v>
      </c>
      <c r="P183" s="108">
        <f>IF($C$3="National Currency",IF('B.Non-Life_DATA'!O174=0,0,'B.Non-Life_DATA'!O174),IF($C$3="Current Exchange rate",IF('B.Non-Life_DATA'!O174=0,0,'B.Non-Life_DATA'!O174/ECO!Y28),IF($C$3="Constant Exchange rate",IF('B.Non-Life_DATA'!O174=0,0,'B.Non-Life_DATA'!O174/ECO!Y63))))</f>
        <v>0</v>
      </c>
      <c r="Q183" s="41">
        <f t="shared" si="27"/>
        <v>3.40212714839358E-3</v>
      </c>
      <c r="R183" s="41">
        <f t="shared" si="28"/>
        <v>0</v>
      </c>
      <c r="S183" s="41">
        <f t="shared" si="29"/>
        <v>1.1811926605504586</v>
      </c>
    </row>
    <row r="184" spans="3:19" ht="15" x14ac:dyDescent="0.25">
      <c r="C184" s="139"/>
      <c r="D184" s="140"/>
      <c r="E184" s="39" t="s">
        <v>12</v>
      </c>
      <c r="F184" s="42">
        <f>IF($C$3="National Currency",IF('B.Non-Life_DATA'!E175=0,0,'B.Non-Life_DATA'!E175),IF($C$3="Current Exchange rate",IF('B.Non-Life_DATA'!E175=0,0,'B.Non-Life_DATA'!E175/ECO!O29),IF($C$3="Constant Exchange rate",IF('B.Non-Life_DATA'!E175=0,0,'B.Non-Life_DATA'!E175/ECO!O64))))</f>
        <v>58.992601024473537</v>
      </c>
      <c r="G184" s="42">
        <f>IF($C$3="National Currency",IF('B.Non-Life_DATA'!F175=0,0,'B.Non-Life_DATA'!F175),IF($C$3="Current Exchange rate",IF('B.Non-Life_DATA'!F175=0,0,'B.Non-Life_DATA'!F175/ECO!P29),IF($C$3="Constant Exchange rate",IF('B.Non-Life_DATA'!F175=0,0,'B.Non-Life_DATA'!F175/ECO!P64))))</f>
        <v>76.906659077973814</v>
      </c>
      <c r="H184" s="42">
        <f>IF($C$3="National Currency",IF('B.Non-Life_DATA'!G175=0,0,'B.Non-Life_DATA'!G175),IF($C$3="Current Exchange rate",IF('B.Non-Life_DATA'!G175=0,0,'B.Non-Life_DATA'!G175/ECO!Q29),IF($C$3="Constant Exchange rate",IF('B.Non-Life_DATA'!G175=0,0,'B.Non-Life_DATA'!G175/ECO!Q64))))</f>
        <v>106.64484917472966</v>
      </c>
      <c r="I184" s="42">
        <f>IF($C$3="National Currency",IF('B.Non-Life_DATA'!H175=0,0,'B.Non-Life_DATA'!H175),IF($C$3="Current Exchange rate",IF('B.Non-Life_DATA'!H175=0,0,'B.Non-Life_DATA'!H175/ECO!R29),IF($C$3="Constant Exchange rate",IF('B.Non-Life_DATA'!H175=0,0,'B.Non-Life_DATA'!H175/ECO!R64))))</f>
        <v>149.61582242458738</v>
      </c>
      <c r="J184" s="42">
        <f>IF($C$3="National Currency",IF('B.Non-Life_DATA'!I175=0,0,'B.Non-Life_DATA'!I175),IF($C$3="Current Exchange rate",IF('B.Non-Life_DATA'!I175=0,0,'B.Non-Life_DATA'!I175/ECO!S29),IF($C$3="Constant Exchange rate",IF('B.Non-Life_DATA'!I175=0,0,'B.Non-Life_DATA'!I175/ECO!S64))))</f>
        <v>205.97609561752986</v>
      </c>
      <c r="K184" s="42">
        <f>IF($C$3="National Currency",IF('B.Non-Life_DATA'!J175=0,0,'B.Non-Life_DATA'!J175),IF($C$3="Current Exchange rate",IF('B.Non-Life_DATA'!J175=0,0,'B.Non-Life_DATA'!J175/ECO!T29),IF($C$3="Constant Exchange rate",IF('B.Non-Life_DATA'!J175=0,0,'B.Non-Life_DATA'!J175/ECO!T64))))</f>
        <v>173.77632327831532</v>
      </c>
      <c r="L184" s="42">
        <f>IF($C$3="National Currency",IF('B.Non-Life_DATA'!K175=0,0,'B.Non-Life_DATA'!K175),IF($C$3="Current Exchange rate",IF('B.Non-Life_DATA'!K175=0,0,'B.Non-Life_DATA'!K175/ECO!U29),IF($C$3="Constant Exchange rate",IF('B.Non-Life_DATA'!K175=0,0,'B.Non-Life_DATA'!K175/ECO!U64))))</f>
        <v>126.99203187250997</v>
      </c>
      <c r="M184" s="42">
        <f>IF($C$3="National Currency",IF('B.Non-Life_DATA'!L175=0,0,'B.Non-Life_DATA'!L175),IF($C$3="Current Exchange rate",IF('B.Non-Life_DATA'!L175=0,0,'B.Non-Life_DATA'!L175/ECO!V29),IF($C$3="Constant Exchange rate",IF('B.Non-Life_DATA'!L175=0,0,'B.Non-Life_DATA'!L175/ECO!V64))))</f>
        <v>149.81502561183837</v>
      </c>
      <c r="N184" s="42">
        <f>IF($C$3="National Currency",IF('B.Non-Life_DATA'!M175=0,0,'B.Non-Life_DATA'!M175),IF($C$3="Current Exchange rate",IF('B.Non-Life_DATA'!M175=0,0,'B.Non-Life_DATA'!M175/ECO!W29),IF($C$3="Constant Exchange rate",IF('B.Non-Life_DATA'!M175=0,0,'B.Non-Life_DATA'!M175/ECO!W64))))</f>
        <v>157.986624928856</v>
      </c>
      <c r="O184" s="42">
        <f>IF($C$3="National Currency",IF('B.Non-Life_DATA'!N175=0,0,'B.Non-Life_DATA'!N175),IF($C$3="Current Exchange rate",IF('B.Non-Life_DATA'!N175=0,0,'B.Non-Life_DATA'!N175/ECO!X29),IF($C$3="Constant Exchange rate",IF('B.Non-Life_DATA'!N175=0,0,'B.Non-Life_DATA'!N175/ECO!X64))))</f>
        <v>160.67159931701764</v>
      </c>
      <c r="P184" s="108">
        <f>IF($C$3="National Currency",IF('B.Non-Life_DATA'!O175=0,0,'B.Non-Life_DATA'!O175),IF($C$3="Current Exchange rate",IF('B.Non-Life_DATA'!O175=0,0,'B.Non-Life_DATA'!O175/ECO!Y29),IF($C$3="Constant Exchange rate",IF('B.Non-Life_DATA'!O175=0,0,'B.Non-Life_DATA'!O175/ECO!Y64))))</f>
        <v>0</v>
      </c>
      <c r="Q184" s="41">
        <f t="shared" si="27"/>
        <v>5.7478991589089495E-4</v>
      </c>
      <c r="R184" s="41">
        <f t="shared" si="28"/>
        <v>1.6994947448055964E-2</v>
      </c>
      <c r="S184" s="41">
        <f t="shared" si="29"/>
        <v>1.723589001447178</v>
      </c>
    </row>
    <row r="185" spans="3:19" ht="15" x14ac:dyDescent="0.25">
      <c r="C185" s="139"/>
      <c r="D185" s="140"/>
      <c r="E185" s="39" t="s">
        <v>11</v>
      </c>
      <c r="F185" s="42">
        <f>IF($C$3="National Currency",IF('B.Non-Life_DATA'!E176=0,0,'B.Non-Life_DATA'!E176),IF($C$3="Current Exchange rate",IF('B.Non-Life_DATA'!E176=0,0,'B.Non-Life_DATA'!E176/ECO!O30),IF($C$3="Constant Exchange rate",IF('B.Non-Life_DATA'!E176=0,0,'B.Non-Life_DATA'!E176/ECO!O65))))</f>
        <v>144.18821337060331</v>
      </c>
      <c r="G185" s="42">
        <f>IF($C$3="National Currency",IF('B.Non-Life_DATA'!F176=0,0,'B.Non-Life_DATA'!F176),IF($C$3="Current Exchange rate",IF('B.Non-Life_DATA'!F176=0,0,'B.Non-Life_DATA'!F176/ECO!P30),IF($C$3="Constant Exchange rate",IF('B.Non-Life_DATA'!F176=0,0,'B.Non-Life_DATA'!F176/ECO!P65))))</f>
        <v>125.48334498020031</v>
      </c>
      <c r="H185" s="42">
        <f>IF($C$3="National Currency",IF('B.Non-Life_DATA'!G176=0,0,'B.Non-Life_DATA'!G176),IF($C$3="Current Exchange rate",IF('B.Non-Life_DATA'!G176=0,0,'B.Non-Life_DATA'!G176/ECO!Q30),IF($C$3="Constant Exchange rate",IF('B.Non-Life_DATA'!G176=0,0,'B.Non-Life_DATA'!G176/ECO!Q65))))</f>
        <v>132.40158397391102</v>
      </c>
      <c r="I185" s="42">
        <f>IF($C$3="National Currency",IF('B.Non-Life_DATA'!H176=0,0,'B.Non-Life_DATA'!H176),IF($C$3="Current Exchange rate",IF('B.Non-Life_DATA'!H176=0,0,'B.Non-Life_DATA'!H176/ECO!R30),IF($C$3="Constant Exchange rate",IF('B.Non-Life_DATA'!H176=0,0,'B.Non-Life_DATA'!H176/ECO!R65))))</f>
        <v>132.54134637782437</v>
      </c>
      <c r="J185" s="88">
        <f>IF($C$3="National Currency",IF('B.Non-Life_DATA'!I176=0,0,'B.Non-Life_DATA'!I176),IF($C$3="Current Exchange rate",IF('B.Non-Life_DATA'!I176=0,0,'B.Non-Life_DATA'!I176/ECO!S30),IF($C$3="Constant Exchange rate",IF('B.Non-Life_DATA'!I176=0,0,'B.Non-Life_DATA'!I176/ECO!S65))))</f>
        <v>158.49423091854959</v>
      </c>
      <c r="K185" s="88">
        <f>IF($C$3="National Currency",IF('B.Non-Life_DATA'!J176=0,0,'B.Non-Life_DATA'!J176),IF($C$3="Current Exchange rate",IF('B.Non-Life_DATA'!J176=0,0,'B.Non-Life_DATA'!J176/ECO!T30),IF($C$3="Constant Exchange rate",IF('B.Non-Life_DATA'!J176=0,0,'B.Non-Life_DATA'!J176/ECO!T65))))</f>
        <v>184.44711545927481</v>
      </c>
      <c r="L185" s="42">
        <f>IF($C$3="National Currency",IF('B.Non-Life_DATA'!K176=0,0,'B.Non-Life_DATA'!K176),IF($C$3="Current Exchange rate",IF('B.Non-Life_DATA'!K176=0,0,'B.Non-Life_DATA'!K176/ECO!U30),IF($C$3="Constant Exchange rate",IF('B.Non-Life_DATA'!K176=0,0,'B.Non-Life_DATA'!K176/ECO!U65))))</f>
        <v>210.4</v>
      </c>
      <c r="M185" s="42">
        <f>IF($C$3="National Currency",IF('B.Non-Life_DATA'!L176=0,0,'B.Non-Life_DATA'!L176),IF($C$3="Current Exchange rate",IF('B.Non-Life_DATA'!L176=0,0,'B.Non-Life_DATA'!L176/ECO!V30),IF($C$3="Constant Exchange rate",IF('B.Non-Life_DATA'!L176=0,0,'B.Non-Life_DATA'!L176/ECO!V65))))</f>
        <v>214.9</v>
      </c>
      <c r="N185" s="42">
        <f>IF($C$3="National Currency",IF('B.Non-Life_DATA'!M176=0,0,'B.Non-Life_DATA'!M176),IF($C$3="Current Exchange rate",IF('B.Non-Life_DATA'!M176=0,0,'B.Non-Life_DATA'!M176/ECO!W30),IF($C$3="Constant Exchange rate",IF('B.Non-Life_DATA'!M176=0,0,'B.Non-Life_DATA'!M176/ECO!W65))))</f>
        <v>320.43310636313061</v>
      </c>
      <c r="O185" s="42">
        <f>IF($C$3="National Currency",IF('B.Non-Life_DATA'!N176=0,0,'B.Non-Life_DATA'!N176),IF($C$3="Current Exchange rate",IF('B.Non-Life_DATA'!N176=0,0,'B.Non-Life_DATA'!N176/ECO!X30),IF($C$3="Constant Exchange rate",IF('B.Non-Life_DATA'!N176=0,0,'B.Non-Life_DATA'!N176/ECO!X65))))</f>
        <v>45.107268999999995</v>
      </c>
      <c r="P185" s="108">
        <f>IF($C$3="National Currency",IF('B.Non-Life_DATA'!O176=0,0,'B.Non-Life_DATA'!O176),IF($C$3="Current Exchange rate",IF('B.Non-Life_DATA'!O176=0,0,'B.Non-Life_DATA'!O176/ECO!Y30),IF($C$3="Constant Exchange rate",IF('B.Non-Life_DATA'!O176=0,0,'B.Non-Life_DATA'!O176/ECO!Y65))))</f>
        <v>0</v>
      </c>
      <c r="Q185" s="41">
        <f t="shared" si="27"/>
        <v>1.6136768081471305E-4</v>
      </c>
      <c r="R185" s="41">
        <f t="shared" si="28"/>
        <v>-0.85923031015127938</v>
      </c>
      <c r="S185" s="41">
        <f t="shared" si="29"/>
        <v>-0.68716396475444275</v>
      </c>
    </row>
    <row r="186" spans="3:19" ht="15" x14ac:dyDescent="0.25">
      <c r="C186" s="139"/>
      <c r="D186" s="140"/>
      <c r="E186" s="39" t="s">
        <v>10</v>
      </c>
      <c r="F186" s="42">
        <f>IF($C$3="National Currency",IF('B.Non-Life_DATA'!E177=0,0,'B.Non-Life_DATA'!E177),IF($C$3="Current Exchange rate",IF('B.Non-Life_DATA'!E177=0,0,'B.Non-Life_DATA'!E177/ECO!O31),IF($C$3="Constant Exchange rate",IF('B.Non-Life_DATA'!E177=0,0,'B.Non-Life_DATA'!E177/ECO!O66))))</f>
        <v>13574</v>
      </c>
      <c r="G186" s="42">
        <f>IF($C$3="National Currency",IF('B.Non-Life_DATA'!F177=0,0,'B.Non-Life_DATA'!F177),IF($C$3="Current Exchange rate",IF('B.Non-Life_DATA'!F177=0,0,'B.Non-Life_DATA'!F177/ECO!P31),IF($C$3="Constant Exchange rate",IF('B.Non-Life_DATA'!F177=0,0,'B.Non-Life_DATA'!F177/ECO!P66))))</f>
        <v>13390</v>
      </c>
      <c r="H186" s="42">
        <f>IF($C$3="National Currency",IF('B.Non-Life_DATA'!G177=0,0,'B.Non-Life_DATA'!G177),IF($C$3="Current Exchange rate",IF('B.Non-Life_DATA'!G177=0,0,'B.Non-Life_DATA'!G177/ECO!Q31),IF($C$3="Constant Exchange rate",IF('B.Non-Life_DATA'!G177=0,0,'B.Non-Life_DATA'!G177/ECO!Q66))))</f>
        <v>34538</v>
      </c>
      <c r="I186" s="42">
        <f>IF($C$3="National Currency",IF('B.Non-Life_DATA'!H177=0,0,'B.Non-Life_DATA'!H177),IF($C$3="Current Exchange rate",IF('B.Non-Life_DATA'!H177=0,0,'B.Non-Life_DATA'!H177/ECO!R31),IF($C$3="Constant Exchange rate",IF('B.Non-Life_DATA'!H177=0,0,'B.Non-Life_DATA'!H177/ECO!R66))))</f>
        <v>37029</v>
      </c>
      <c r="J186" s="42">
        <f>IF($C$3="National Currency",IF('B.Non-Life_DATA'!I177=0,0,'B.Non-Life_DATA'!I177),IF($C$3="Current Exchange rate",IF('B.Non-Life_DATA'!I177=0,0,'B.Non-Life_DATA'!I177/ECO!S31),IF($C$3="Constant Exchange rate",IF('B.Non-Life_DATA'!I177=0,0,'B.Non-Life_DATA'!I177/ECO!S66))))</f>
        <v>38803</v>
      </c>
      <c r="K186" s="42">
        <f>IF($C$3="National Currency",IF('B.Non-Life_DATA'!J177=0,0,'B.Non-Life_DATA'!J177),IF($C$3="Current Exchange rate",IF('B.Non-Life_DATA'!J177=0,0,'B.Non-Life_DATA'!J177/ECO!T31),IF($C$3="Constant Exchange rate",IF('B.Non-Life_DATA'!J177=0,0,'B.Non-Life_DATA'!J177/ECO!T66))))</f>
        <v>42091</v>
      </c>
      <c r="L186" s="42">
        <f>IF($C$3="National Currency",IF('B.Non-Life_DATA'!K177=0,0,'B.Non-Life_DATA'!K177),IF($C$3="Current Exchange rate",IF('B.Non-Life_DATA'!K177=0,0,'B.Non-Life_DATA'!K177/ECO!U31),IF($C$3="Constant Exchange rate",IF('B.Non-Life_DATA'!K177=0,0,'B.Non-Life_DATA'!K177/ECO!U66))))</f>
        <v>42564</v>
      </c>
      <c r="M186" s="42">
        <f>IF($C$3="National Currency",IF('B.Non-Life_DATA'!L177=0,0,'B.Non-Life_DATA'!L177),IF($C$3="Current Exchange rate",IF('B.Non-Life_DATA'!L177=0,0,'B.Non-Life_DATA'!L177/ECO!V31),IF($C$3="Constant Exchange rate",IF('B.Non-Life_DATA'!L177=0,0,'B.Non-Life_DATA'!L177/ECO!V66))))</f>
        <v>43829</v>
      </c>
      <c r="N186" s="42">
        <f>IF($C$3="National Currency",IF('B.Non-Life_DATA'!M177=0,0,'B.Non-Life_DATA'!M177),IF($C$3="Current Exchange rate",IF('B.Non-Life_DATA'!M177=0,0,'B.Non-Life_DATA'!M177/ECO!W31),IF($C$3="Constant Exchange rate",IF('B.Non-Life_DATA'!M177=0,0,'B.Non-Life_DATA'!M177/ECO!W66))))</f>
        <v>40949</v>
      </c>
      <c r="O186" s="42">
        <f>IF($C$3="National Currency",IF('B.Non-Life_DATA'!N177=0,0,'B.Non-Life_DATA'!N177),IF($C$3="Current Exchange rate",IF('B.Non-Life_DATA'!N177=0,0,'B.Non-Life_DATA'!N177/ECO!X31),IF($C$3="Constant Exchange rate",IF('B.Non-Life_DATA'!N177=0,0,'B.Non-Life_DATA'!N177/ECO!X66))))</f>
        <v>47258</v>
      </c>
      <c r="P186" s="108">
        <f>IF($C$3="National Currency",IF('B.Non-Life_DATA'!O177=0,0,'B.Non-Life_DATA'!O177),IF($C$3="Current Exchange rate",IF('B.Non-Life_DATA'!O177=0,0,'B.Non-Life_DATA'!O177/ECO!Y31),IF($C$3="Constant Exchange rate",IF('B.Non-Life_DATA'!O177=0,0,'B.Non-Life_DATA'!O177/ECO!Y66))))</f>
        <v>47591</v>
      </c>
      <c r="Q186" s="41">
        <f t="shared" si="27"/>
        <v>0.16906175055602923</v>
      </c>
      <c r="R186" s="41">
        <f t="shared" si="28"/>
        <v>0.15406969645168389</v>
      </c>
      <c r="S186" s="41">
        <f t="shared" si="29"/>
        <v>2.4815087667599824</v>
      </c>
    </row>
    <row r="187" spans="3:19" ht="15" x14ac:dyDescent="0.25">
      <c r="C187" s="139"/>
      <c r="D187" s="140"/>
      <c r="E187" s="39" t="s">
        <v>9</v>
      </c>
      <c r="F187" s="42">
        <f>IF($C$3="National Currency",IF('B.Non-Life_DATA'!E178=0,0,'B.Non-Life_DATA'!E178),IF($C$3="Current Exchange rate",IF('B.Non-Life_DATA'!E178=0,0,'B.Non-Life_DATA'!E178/ECO!O32),IF($C$3="Constant Exchange rate",IF('B.Non-Life_DATA'!E178=0,0,'B.Non-Life_DATA'!E178/ECO!O67))))</f>
        <v>2485.4014598540148</v>
      </c>
      <c r="G187" s="42">
        <f>IF($C$3="National Currency",IF('B.Non-Life_DATA'!F178=0,0,'B.Non-Life_DATA'!F178),IF($C$3="Current Exchange rate",IF('B.Non-Life_DATA'!F178=0,0,'B.Non-Life_DATA'!F178/ECO!P32),IF($C$3="Constant Exchange rate",IF('B.Non-Life_DATA'!F178=0,0,'B.Non-Life_DATA'!F178/ECO!P67))))</f>
        <v>2556.5140455651403</v>
      </c>
      <c r="H187" s="42">
        <f>IF($C$3="National Currency",IF('B.Non-Life_DATA'!G178=0,0,'B.Non-Life_DATA'!G178),IF($C$3="Current Exchange rate",IF('B.Non-Life_DATA'!G178=0,0,'B.Non-Life_DATA'!G178/ECO!Q32),IF($C$3="Constant Exchange rate",IF('B.Non-Life_DATA'!G178=0,0,'B.Non-Life_DATA'!G178/ECO!Q67))))</f>
        <v>3009.1793850917938</v>
      </c>
      <c r="I187" s="42">
        <f>IF($C$3="National Currency",IF('B.Non-Life_DATA'!H178=0,0,'B.Non-Life_DATA'!H178),IF($C$3="Current Exchange rate",IF('B.Non-Life_DATA'!H178=0,0,'B.Non-Life_DATA'!H178/ECO!R32),IF($C$3="Constant Exchange rate",IF('B.Non-Life_DATA'!H178=0,0,'B.Non-Life_DATA'!H178/ECO!R67))))</f>
        <v>2794.1827029418273</v>
      </c>
      <c r="J187" s="42">
        <f>IF($C$3="National Currency",IF('B.Non-Life_DATA'!I178=0,0,'B.Non-Life_DATA'!I178),IF($C$3="Current Exchange rate",IF('B.Non-Life_DATA'!I178=0,0,'B.Non-Life_DATA'!I178/ECO!S32),IF($C$3="Constant Exchange rate",IF('B.Non-Life_DATA'!I178=0,0,'B.Non-Life_DATA'!I178/ECO!S67))))</f>
        <v>3442.1588144215884</v>
      </c>
      <c r="K187" s="42">
        <f>IF($C$3="National Currency",IF('B.Non-Life_DATA'!J178=0,0,'B.Non-Life_DATA'!J178),IF($C$3="Current Exchange rate",IF('B.Non-Life_DATA'!J178=0,0,'B.Non-Life_DATA'!J178/ECO!T32),IF($C$3="Constant Exchange rate",IF('B.Non-Life_DATA'!J178=0,0,'B.Non-Life_DATA'!J178/ECO!T67))))</f>
        <v>3696.7485069674854</v>
      </c>
      <c r="L187" s="42">
        <f>IF($C$3="National Currency",IF('B.Non-Life_DATA'!K178=0,0,'B.Non-Life_DATA'!K178),IF($C$3="Current Exchange rate",IF('B.Non-Life_DATA'!K178=0,0,'B.Non-Life_DATA'!K178/ECO!U32),IF($C$3="Constant Exchange rate",IF('B.Non-Life_DATA'!K178=0,0,'B.Non-Life_DATA'!K178/ECO!U67))))</f>
        <v>3747.5116124751162</v>
      </c>
      <c r="M187" s="42">
        <f>IF($C$3="National Currency",IF('B.Non-Life_DATA'!L178=0,0,'B.Non-Life_DATA'!L178),IF($C$3="Current Exchange rate",IF('B.Non-Life_DATA'!L178=0,0,'B.Non-Life_DATA'!L178/ECO!V32),IF($C$3="Constant Exchange rate",IF('B.Non-Life_DATA'!L178=0,0,'B.Non-Life_DATA'!L178/ECO!V67))))</f>
        <v>4104.8440610484404</v>
      </c>
      <c r="N187" s="42">
        <f>IF($C$3="National Currency",IF('B.Non-Life_DATA'!M178=0,0,'B.Non-Life_DATA'!M178),IF($C$3="Current Exchange rate",IF('B.Non-Life_DATA'!M178=0,0,'B.Non-Life_DATA'!M178/ECO!W32),IF($C$3="Constant Exchange rate",IF('B.Non-Life_DATA'!M178=0,0,'B.Non-Life_DATA'!M178/ECO!W67))))</f>
        <v>4403.0081840300818</v>
      </c>
      <c r="O187" s="88">
        <f>IF($C$3="National Currency",IF('B.Non-Life_DATA'!N178=0,0,'B.Non-Life_DATA'!N178),IF($C$3="Current Exchange rate",IF('B.Non-Life_DATA'!N178=0,0,'B.Non-Life_DATA'!N178/ECO!X32),IF($C$3="Constant Exchange rate",IF('B.Non-Life_DATA'!N178=0,0,'B.Non-Life_DATA'!N178/ECO!X67))))</f>
        <v>4403.0081840300818</v>
      </c>
      <c r="P187" s="108">
        <f>IF($C$3="National Currency",IF('B.Non-Life_DATA'!O178=0,0,'B.Non-Life_DATA'!O178),IF($C$3="Current Exchange rate",IF('B.Non-Life_DATA'!O178=0,0,'B.Non-Life_DATA'!O178/ECO!Y32),IF($C$3="Constant Exchange rate",IF('B.Non-Life_DATA'!O178=0,0,'B.Non-Life_DATA'!O178/ECO!Y67))))</f>
        <v>0</v>
      </c>
      <c r="Q187" s="41">
        <f t="shared" si="27"/>
        <v>1.5751412910081867E-2</v>
      </c>
      <c r="R187" s="41">
        <f t="shared" si="28"/>
        <v>0</v>
      </c>
      <c r="S187" s="41">
        <f t="shared" si="29"/>
        <v>0.7715480799181238</v>
      </c>
    </row>
    <row r="188" spans="3:19" ht="15" x14ac:dyDescent="0.25">
      <c r="C188" s="139"/>
      <c r="D188" s="140"/>
      <c r="E188" s="39" t="s">
        <v>8</v>
      </c>
      <c r="F188" s="42">
        <f>IF($C$3="National Currency",IF('B.Non-Life_DATA'!E179=0,0,'B.Non-Life_DATA'!E179),IF($C$3="Current Exchange rate",IF('B.Non-Life_DATA'!E179=0,0,'B.Non-Life_DATA'!E179/ECO!O33),IF($C$3="Constant Exchange rate",IF('B.Non-Life_DATA'!E179=0,0,'B.Non-Life_DATA'!E179/ECO!O68))))</f>
        <v>1623.373584199195</v>
      </c>
      <c r="G188" s="42">
        <f>IF($C$3="National Currency",IF('B.Non-Life_DATA'!F179=0,0,'B.Non-Life_DATA'!F179),IF($C$3="Current Exchange rate",IF('B.Non-Life_DATA'!F179=0,0,'B.Non-Life_DATA'!F179/ECO!P33),IF($C$3="Constant Exchange rate",IF('B.Non-Life_DATA'!F179=0,0,'B.Non-Life_DATA'!F179/ECO!P68))))</f>
        <v>1670.410933258448</v>
      </c>
      <c r="H188" s="42">
        <f>IF($C$3="National Currency",IF('B.Non-Life_DATA'!G179=0,0,'B.Non-Life_DATA'!G179),IF($C$3="Current Exchange rate",IF('B.Non-Life_DATA'!G179=0,0,'B.Non-Life_DATA'!G179/ECO!Q33),IF($C$3="Constant Exchange rate",IF('B.Non-Life_DATA'!G179=0,0,'B.Non-Life_DATA'!G179/ECO!Q68))))</f>
        <v>1708.0876158382475</v>
      </c>
      <c r="I188" s="42">
        <f>IF($C$3="National Currency",IF('B.Non-Life_DATA'!H179=0,0,'B.Non-Life_DATA'!H179),IF($C$3="Current Exchange rate",IF('B.Non-Life_DATA'!H179=0,0,'B.Non-Life_DATA'!H179/ECO!R33),IF($C$3="Constant Exchange rate",IF('B.Non-Life_DATA'!H179=0,0,'B.Non-Life_DATA'!H179/ECO!R68))))</f>
        <v>1913.0862117382758</v>
      </c>
      <c r="J188" s="42">
        <f>IF($C$3="National Currency",IF('B.Non-Life_DATA'!I179=0,0,'B.Non-Life_DATA'!I179),IF($C$3="Current Exchange rate",IF('B.Non-Life_DATA'!I179=0,0,'B.Non-Life_DATA'!I179/ECO!S33),IF($C$3="Constant Exchange rate",IF('B.Non-Life_DATA'!I179=0,0,'B.Non-Life_DATA'!I179/ECO!S68))))</f>
        <v>2194.6082561078347</v>
      </c>
      <c r="K188" s="42">
        <f>IF($C$3="National Currency",IF('B.Non-Life_DATA'!J179=0,0,'B.Non-Life_DATA'!J179),IF($C$3="Current Exchange rate",IF('B.Non-Life_DATA'!J179=0,0,'B.Non-Life_DATA'!J179/ECO!T33),IF($C$3="Constant Exchange rate",IF('B.Non-Life_DATA'!J179=0,0,'B.Non-Life_DATA'!J179/ECO!T68))))</f>
        <v>2652.8128802770757</v>
      </c>
      <c r="L188" s="42">
        <f>IF($C$3="National Currency",IF('B.Non-Life_DATA'!K179=0,0,'B.Non-Life_DATA'!K179),IF($C$3="Current Exchange rate",IF('B.Non-Life_DATA'!K179=0,0,'B.Non-Life_DATA'!K179/ECO!U33),IF($C$3="Constant Exchange rate",IF('B.Non-Life_DATA'!K179=0,0,'B.Non-Life_DATA'!K179/ECO!U68))))</f>
        <v>2819.1987269493588</v>
      </c>
      <c r="M188" s="42">
        <f>IF($C$3="National Currency",IF('B.Non-Life_DATA'!L179=0,0,'B.Non-Life_DATA'!L179),IF($C$3="Current Exchange rate",IF('B.Non-Life_DATA'!L179=0,0,'B.Non-Life_DATA'!L179/ECO!V33),IF($C$3="Constant Exchange rate",IF('B.Non-Life_DATA'!L179=0,0,'B.Non-Life_DATA'!L179/ECO!V68))))</f>
        <v>2759.7584948048302</v>
      </c>
      <c r="N188" s="42">
        <f>IF($C$3="National Currency",IF('B.Non-Life_DATA'!M179=0,0,'B.Non-Life_DATA'!M179),IF($C$3="Current Exchange rate",IF('B.Non-Life_DATA'!M179=0,0,'B.Non-Life_DATA'!M179/ECO!W33),IF($C$3="Constant Exchange rate",IF('B.Non-Life_DATA'!M179=0,0,'B.Non-Life_DATA'!M179/ECO!W68))))</f>
        <v>2740.1010951979779</v>
      </c>
      <c r="O188" s="88">
        <f>IF($C$3="National Currency",IF('B.Non-Life_DATA'!N179=0,0,'B.Non-Life_DATA'!N179),IF($C$3="Current Exchange rate",IF('B.Non-Life_DATA'!N179=0,0,'B.Non-Life_DATA'!N179/ECO!X33),IF($C$3="Constant Exchange rate",IF('B.Non-Life_DATA'!N179=0,0,'B.Non-Life_DATA'!N179/ECO!X68))))</f>
        <v>2740.1010951979779</v>
      </c>
      <c r="P188" s="108">
        <f>IF($C$3="National Currency",IF('B.Non-Life_DATA'!O179=0,0,'B.Non-Life_DATA'!O179),IF($C$3="Current Exchange rate",IF('B.Non-Life_DATA'!O179=0,0,'B.Non-Life_DATA'!O179/ECO!Y33),IF($C$3="Constant Exchange rate",IF('B.Non-Life_DATA'!O179=0,0,'B.Non-Life_DATA'!O179/ECO!Y68))))</f>
        <v>0</v>
      </c>
      <c r="Q188" s="41">
        <f t="shared" si="27"/>
        <v>9.8024945586919262E-3</v>
      </c>
      <c r="R188" s="41">
        <f t="shared" si="28"/>
        <v>0</v>
      </c>
      <c r="S188" s="41">
        <f t="shared" si="29"/>
        <v>0.6879054346259188</v>
      </c>
    </row>
    <row r="189" spans="3:19" ht="15" x14ac:dyDescent="0.25">
      <c r="C189" s="139"/>
      <c r="D189" s="140"/>
      <c r="E189" s="39" t="s">
        <v>7</v>
      </c>
      <c r="F189" s="42">
        <f>IF($C$3="National Currency",IF('B.Non-Life_DATA'!E180=0,0,'B.Non-Life_DATA'!E180),IF($C$3="Current Exchange rate",IF('B.Non-Life_DATA'!E180=0,0,'B.Non-Life_DATA'!E180/ECO!O34),IF($C$3="Constant Exchange rate",IF('B.Non-Life_DATA'!E180=0,0,'B.Non-Life_DATA'!E180/ECO!O69))))</f>
        <v>2765.5390000000002</v>
      </c>
      <c r="G189" s="42">
        <f>IF($C$3="National Currency",IF('B.Non-Life_DATA'!F180=0,0,'B.Non-Life_DATA'!F180),IF($C$3="Current Exchange rate",IF('B.Non-Life_DATA'!F180=0,0,'B.Non-Life_DATA'!F180/ECO!P34),IF($C$3="Constant Exchange rate",IF('B.Non-Life_DATA'!F180=0,0,'B.Non-Life_DATA'!F180/ECO!P69))))</f>
        <v>2671.3850000000002</v>
      </c>
      <c r="H189" s="42">
        <f>IF($C$3="National Currency",IF('B.Non-Life_DATA'!G180=0,0,'B.Non-Life_DATA'!G180),IF($C$3="Current Exchange rate",IF('B.Non-Life_DATA'!G180=0,0,'B.Non-Life_DATA'!G180/ECO!Q34),IF($C$3="Constant Exchange rate",IF('B.Non-Life_DATA'!G180=0,0,'B.Non-Life_DATA'!G180/ECO!Q69))))</f>
        <v>2519.7840000000001</v>
      </c>
      <c r="I189" s="42">
        <f>IF($C$3="National Currency",IF('B.Non-Life_DATA'!H180=0,0,'B.Non-Life_DATA'!H180),IF($C$3="Current Exchange rate",IF('B.Non-Life_DATA'!H180=0,0,'B.Non-Life_DATA'!H180/ECO!R34),IF($C$3="Constant Exchange rate",IF('B.Non-Life_DATA'!H180=0,0,'B.Non-Life_DATA'!H180/ECO!R69))))</f>
        <v>2654.5349999999999</v>
      </c>
      <c r="J189" s="42">
        <f>IF($C$3="National Currency",IF('B.Non-Life_DATA'!I180=0,0,'B.Non-Life_DATA'!I180),IF($C$3="Current Exchange rate",IF('B.Non-Life_DATA'!I180=0,0,'B.Non-Life_DATA'!I180/ECO!S34),IF($C$3="Constant Exchange rate",IF('B.Non-Life_DATA'!I180=0,0,'B.Non-Life_DATA'!I180/ECO!S69))))</f>
        <v>2809.3020000000001</v>
      </c>
      <c r="K189" s="42">
        <f>IF($C$3="National Currency",IF('B.Non-Life_DATA'!J180=0,0,'B.Non-Life_DATA'!J180),IF($C$3="Current Exchange rate",IF('B.Non-Life_DATA'!J180=0,0,'B.Non-Life_DATA'!J180/ECO!T34),IF($C$3="Constant Exchange rate",IF('B.Non-Life_DATA'!J180=0,0,'B.Non-Life_DATA'!J180/ECO!T69))))</f>
        <v>3113.319</v>
      </c>
      <c r="L189" s="42">
        <f>IF($C$3="National Currency",IF('B.Non-Life_DATA'!K180=0,0,'B.Non-Life_DATA'!K180),IF($C$3="Current Exchange rate",IF('B.Non-Life_DATA'!K180=0,0,'B.Non-Life_DATA'!K180/ECO!U34),IF($C$3="Constant Exchange rate",IF('B.Non-Life_DATA'!K180=0,0,'B.Non-Life_DATA'!K180/ECO!U69))))</f>
        <v>2813.6521743534699</v>
      </c>
      <c r="M189" s="42">
        <f>IF($C$3="National Currency",IF('B.Non-Life_DATA'!L180=0,0,'B.Non-Life_DATA'!L180),IF($C$3="Current Exchange rate",IF('B.Non-Life_DATA'!L180=0,0,'B.Non-Life_DATA'!L180/ECO!V34),IF($C$3="Constant Exchange rate",IF('B.Non-Life_DATA'!L180=0,0,'B.Non-Life_DATA'!L180/ECO!V69))))</f>
        <v>2936.6807682597555</v>
      </c>
      <c r="N189" s="42">
        <f>IF($C$3="National Currency",IF('B.Non-Life_DATA'!M180=0,0,'B.Non-Life_DATA'!M180),IF($C$3="Current Exchange rate",IF('B.Non-Life_DATA'!M180=0,0,'B.Non-Life_DATA'!M180/ECO!W34),IF($C$3="Constant Exchange rate",IF('B.Non-Life_DATA'!M180=0,0,'B.Non-Life_DATA'!M180/ECO!W69))))</f>
        <v>2813.6521743534699</v>
      </c>
      <c r="O189" s="42">
        <f>IF($C$3="National Currency",IF('B.Non-Life_DATA'!N180=0,0,'B.Non-Life_DATA'!N180),IF($C$3="Current Exchange rate",IF('B.Non-Life_DATA'!N180=0,0,'B.Non-Life_DATA'!N180/ECO!X34),IF($C$3="Constant Exchange rate",IF('B.Non-Life_DATA'!N180=0,0,'B.Non-Life_DATA'!N180/ECO!X69))))</f>
        <v>2802.2542047833699</v>
      </c>
      <c r="P189" s="108">
        <f>IF($C$3="National Currency",IF('B.Non-Life_DATA'!O180=0,0,'B.Non-Life_DATA'!O180),IF($C$3="Current Exchange rate",IF('B.Non-Life_DATA'!O180=0,0,'B.Non-Life_DATA'!O180/ECO!Y34),IF($C$3="Constant Exchange rate",IF('B.Non-Life_DATA'!O180=0,0,'B.Non-Life_DATA'!O180/ECO!Y69))))</f>
        <v>2745.477289269922</v>
      </c>
      <c r="Q189" s="41">
        <f t="shared" si="27"/>
        <v>1.0024842383589447E-2</v>
      </c>
      <c r="R189" s="41">
        <f t="shared" si="28"/>
        <v>-4.0509518816834733E-3</v>
      </c>
      <c r="S189" s="41">
        <f t="shared" si="29"/>
        <v>1.3275967102025943E-2</v>
      </c>
    </row>
    <row r="190" spans="3:19" ht="15" x14ac:dyDescent="0.25">
      <c r="C190" s="139"/>
      <c r="D190" s="140"/>
      <c r="E190" s="39" t="s">
        <v>6</v>
      </c>
      <c r="F190" s="42">
        <f>IF($C$3="National Currency",IF('B.Non-Life_DATA'!E181=0,0,'B.Non-Life_DATA'!E181),IF($C$3="Current Exchange rate",IF('B.Non-Life_DATA'!E181=0,0,'B.Non-Life_DATA'!E181/ECO!O35),IF($C$3="Constant Exchange rate",IF('B.Non-Life_DATA'!E181=0,0,'B.Non-Life_DATA'!E181/ECO!O70))))</f>
        <v>165.76830469795661</v>
      </c>
      <c r="G190" s="42">
        <f>IF($C$3="National Currency",IF('B.Non-Life_DATA'!F181=0,0,'B.Non-Life_DATA'!F181),IF($C$3="Current Exchange rate",IF('B.Non-Life_DATA'!F181=0,0,'B.Non-Life_DATA'!F181/ECO!P35),IF($C$3="Constant Exchange rate",IF('B.Non-Life_DATA'!F181=0,0,'B.Non-Life_DATA'!F181/ECO!P70))))</f>
        <v>149.88956122066563</v>
      </c>
      <c r="H190" s="42">
        <f>IF($C$3="National Currency",IF('B.Non-Life_DATA'!G181=0,0,'B.Non-Life_DATA'!G181),IF($C$3="Current Exchange rate",IF('B.Non-Life_DATA'!G181=0,0,'B.Non-Life_DATA'!G181/ECO!Q35),IF($C$3="Constant Exchange rate",IF('B.Non-Life_DATA'!G181=0,0,'B.Non-Life_DATA'!G181/ECO!Q70))))</f>
        <v>134.01081774337467</v>
      </c>
      <c r="I190" s="42">
        <f>IF($C$3="National Currency",IF('B.Non-Life_DATA'!H181=0,0,'B.Non-Life_DATA'!H181),IF($C$3="Current Exchange rate",IF('B.Non-Life_DATA'!H181=0,0,'B.Non-Life_DATA'!H181/ECO!R35),IF($C$3="Constant Exchange rate",IF('B.Non-Life_DATA'!H181=0,0,'B.Non-Life_DATA'!H181/ECO!R70))))</f>
        <v>118.13207426608368</v>
      </c>
      <c r="J190" s="42">
        <f>IF($C$3="National Currency",IF('B.Non-Life_DATA'!I181=0,0,'B.Non-Life_DATA'!I181),IF($C$3="Current Exchange rate",IF('B.Non-Life_DATA'!I181=0,0,'B.Non-Life_DATA'!I181/ECO!S35),IF($C$3="Constant Exchange rate",IF('B.Non-Life_DATA'!I181=0,0,'B.Non-Life_DATA'!I181/ECO!S70))))</f>
        <v>102.2533307887927</v>
      </c>
      <c r="K190" s="42">
        <f>IF($C$3="National Currency",IF('B.Non-Life_DATA'!J181=0,0,'B.Non-Life_DATA'!J181),IF($C$3="Current Exchange rate",IF('B.Non-Life_DATA'!J181=0,0,'B.Non-Life_DATA'!J181/ECO!T35),IF($C$3="Constant Exchange rate",IF('B.Non-Life_DATA'!J181=0,0,'B.Non-Life_DATA'!J181/ECO!T70))))</f>
        <v>86.374587311501742</v>
      </c>
      <c r="L190" s="42">
        <f>IF($C$3="National Currency",IF('B.Non-Life_DATA'!K181=0,0,'B.Non-Life_DATA'!K181),IF($C$3="Current Exchange rate",IF('B.Non-Life_DATA'!K181=0,0,'B.Non-Life_DATA'!K181/ECO!U35),IF($C$3="Constant Exchange rate",IF('B.Non-Life_DATA'!K181=0,0,'B.Non-Life_DATA'!K181/ECO!U70))))</f>
        <v>0</v>
      </c>
      <c r="M190" s="42">
        <f>IF($C$3="National Currency",IF('B.Non-Life_DATA'!L181=0,0,'B.Non-Life_DATA'!L181),IF($C$3="Current Exchange rate",IF('B.Non-Life_DATA'!L181=0,0,'B.Non-Life_DATA'!L181/ECO!V35),IF($C$3="Constant Exchange rate",IF('B.Non-Life_DATA'!L181=0,0,'B.Non-Life_DATA'!L181/ECO!V70))))</f>
        <v>0</v>
      </c>
      <c r="N190" s="42">
        <f>IF($C$3="National Currency",IF('B.Non-Life_DATA'!M181=0,0,'B.Non-Life_DATA'!M181),IF($C$3="Current Exchange rate",IF('B.Non-Life_DATA'!M181=0,0,'B.Non-Life_DATA'!M181/ECO!W35),IF($C$3="Constant Exchange rate",IF('B.Non-Life_DATA'!M181=0,0,'B.Non-Life_DATA'!M181/ECO!W70))))</f>
        <v>0</v>
      </c>
      <c r="O190" s="42">
        <f>IF($C$3="National Currency",IF('B.Non-Life_DATA'!N181=0,0,'B.Non-Life_DATA'!N181),IF($C$3="Current Exchange rate",IF('B.Non-Life_DATA'!N181=0,0,'B.Non-Life_DATA'!N181/ECO!X35),IF($C$3="Constant Exchange rate",IF('B.Non-Life_DATA'!N181=0,0,'B.Non-Life_DATA'!N181/ECO!X70))))</f>
        <v>0</v>
      </c>
      <c r="P190" s="108">
        <f>IF($C$3="National Currency",IF('B.Non-Life_DATA'!O181=0,0,'B.Non-Life_DATA'!O181),IF($C$3="Current Exchange rate",IF('B.Non-Life_DATA'!O181=0,0,'B.Non-Life_DATA'!O181/ECO!Y35),IF($C$3="Constant Exchange rate",IF('B.Non-Life_DATA'!O181=0,0,'B.Non-Life_DATA'!O181/ECO!Y70))))</f>
        <v>0</v>
      </c>
      <c r="Q190" s="41">
        <f t="shared" si="27"/>
        <v>0</v>
      </c>
      <c r="R190" s="41" t="str">
        <f t="shared" si="28"/>
        <v>-</v>
      </c>
      <c r="S190" s="41" t="str">
        <f t="shared" si="29"/>
        <v>-</v>
      </c>
    </row>
    <row r="191" spans="3:19" ht="15" x14ac:dyDescent="0.25">
      <c r="C191" s="139"/>
      <c r="D191" s="140"/>
      <c r="E191" s="39" t="s">
        <v>5</v>
      </c>
      <c r="F191" s="42">
        <f>IF($C$3="National Currency",IF('B.Non-Life_DATA'!E182=0,0,'B.Non-Life_DATA'!E182),IF($C$3="Current Exchange rate",IF('B.Non-Life_DATA'!E182=0,0,'B.Non-Life_DATA'!E182/ECO!O36),IF($C$3="Constant Exchange rate",IF('B.Non-Life_DATA'!E182=0,0,'B.Non-Life_DATA'!E182/ECO!O71))))</f>
        <v>5531.8854466091771</v>
      </c>
      <c r="G191" s="42">
        <f>IF($C$3="National Currency",IF('B.Non-Life_DATA'!F182=0,0,'B.Non-Life_DATA'!F182),IF($C$3="Current Exchange rate",IF('B.Non-Life_DATA'!F182=0,0,'B.Non-Life_DATA'!F182/ECO!P36),IF($C$3="Constant Exchange rate",IF('B.Non-Life_DATA'!F182=0,0,'B.Non-Life_DATA'!F182/ECO!P71))))</f>
        <v>5868.5191099755129</v>
      </c>
      <c r="H191" s="42">
        <f>IF($C$3="National Currency",IF('B.Non-Life_DATA'!G182=0,0,'B.Non-Life_DATA'!G182),IF($C$3="Current Exchange rate",IF('B.Non-Life_DATA'!G182=0,0,'B.Non-Life_DATA'!G182/ECO!Q36),IF($C$3="Constant Exchange rate",IF('B.Non-Life_DATA'!G182=0,0,'B.Non-Life_DATA'!G182/ECO!Q71))))</f>
        <v>6012.5625465772382</v>
      </c>
      <c r="I191" s="42">
        <f>IF($C$3="National Currency",IF('B.Non-Life_DATA'!H182=0,0,'B.Non-Life_DATA'!H182),IF($C$3="Current Exchange rate",IF('B.Non-Life_DATA'!H182=0,0,'B.Non-Life_DATA'!H182/ECO!R36),IF($C$3="Constant Exchange rate",IF('B.Non-Life_DATA'!H182=0,0,'B.Non-Life_DATA'!H182/ECO!R71))))</f>
        <v>6183.1150857021184</v>
      </c>
      <c r="J191" s="42">
        <f>IF($C$3="National Currency",IF('B.Non-Life_DATA'!I182=0,0,'B.Non-Life_DATA'!I182),IF($C$3="Current Exchange rate",IF('B.Non-Life_DATA'!I182=0,0,'B.Non-Life_DATA'!I182/ECO!S36),IF($C$3="Constant Exchange rate",IF('B.Non-Life_DATA'!I182=0,0,'B.Non-Life_DATA'!I182/ECO!S71))))</f>
        <v>6797.7217076546358</v>
      </c>
      <c r="K191" s="42">
        <f>IF($C$3="National Currency",IF('B.Non-Life_DATA'!J182=0,0,'B.Non-Life_DATA'!J182),IF($C$3="Current Exchange rate",IF('B.Non-Life_DATA'!J182=0,0,'B.Non-Life_DATA'!J182/ECO!T36),IF($C$3="Constant Exchange rate",IF('B.Non-Life_DATA'!J182=0,0,'B.Non-Life_DATA'!J182/ECO!T71))))</f>
        <v>7171.7236239753001</v>
      </c>
      <c r="L191" s="42">
        <f>IF($C$3="National Currency",IF('B.Non-Life_DATA'!K182=0,0,'B.Non-Life_DATA'!K182),IF($C$3="Current Exchange rate",IF('B.Non-Life_DATA'!K182=0,0,'B.Non-Life_DATA'!K182/ECO!U36),IF($C$3="Constant Exchange rate",IF('B.Non-Life_DATA'!K182=0,0,'B.Non-Life_DATA'!K182/ECO!U71))))</f>
        <v>7085.382731821569</v>
      </c>
      <c r="M191" s="42">
        <f>IF($C$3="National Currency",IF('B.Non-Life_DATA'!L182=0,0,'B.Non-Life_DATA'!L182),IF($C$3="Current Exchange rate",IF('B.Non-Life_DATA'!L182=0,0,'B.Non-Life_DATA'!L182/ECO!V36),IF($C$3="Constant Exchange rate",IF('B.Non-Life_DATA'!L182=0,0,'B.Non-Life_DATA'!L182/ECO!V71))))</f>
        <v>7188.6511231768336</v>
      </c>
      <c r="N191" s="42">
        <f>IF($C$3="National Currency",IF('B.Non-Life_DATA'!M182=0,0,'B.Non-Life_DATA'!M182),IF($C$3="Current Exchange rate",IF('B.Non-Life_DATA'!M182=0,0,'B.Non-Life_DATA'!M182/ECO!W36),IF($C$3="Constant Exchange rate",IF('B.Non-Life_DATA'!M182=0,0,'B.Non-Life_DATA'!M182/ECO!W71))))</f>
        <v>7278.3988076226969</v>
      </c>
      <c r="O191" s="42">
        <f>IF($C$3="National Currency",IF('B.Non-Life_DATA'!N182=0,0,'B.Non-Life_DATA'!N182),IF($C$3="Current Exchange rate",IF('B.Non-Life_DATA'!N182=0,0,'B.Non-Life_DATA'!N182/ECO!X36),IF($C$3="Constant Exchange rate",IF('B.Non-Life_DATA'!N182=0,0,'B.Non-Life_DATA'!N182/ECO!X71))))</f>
        <v>7259.1291387203228</v>
      </c>
      <c r="P191" s="108">
        <f>IF($C$3="National Currency",IF('B.Non-Life_DATA'!O182=0,0,'B.Non-Life_DATA'!O182),IF($C$3="Current Exchange rate",IF('B.Non-Life_DATA'!O182=0,0,'B.Non-Life_DATA'!O182/ECO!Y36),IF($C$3="Constant Exchange rate",IF('B.Non-Life_DATA'!O182=0,0,'B.Non-Life_DATA'!O182/ECO!Y71))))</f>
        <v>0</v>
      </c>
      <c r="Q191" s="41">
        <f t="shared" si="27"/>
        <v>2.5968959323380985E-2</v>
      </c>
      <c r="R191" s="41">
        <f t="shared" si="28"/>
        <v>-2.6475148465611165E-3</v>
      </c>
      <c r="S191" s="41">
        <f t="shared" si="29"/>
        <v>0.31223417563172373</v>
      </c>
    </row>
    <row r="192" spans="3:19" ht="15" x14ac:dyDescent="0.25">
      <c r="C192" s="139"/>
      <c r="D192" s="140"/>
      <c r="E192" s="39" t="s">
        <v>4</v>
      </c>
      <c r="F192" s="42">
        <f>IF($C$3="National Currency",IF('B.Non-Life_DATA'!E183=0,0,'B.Non-Life_DATA'!E183),IF($C$3="Current Exchange rate",IF('B.Non-Life_DATA'!E183=0,0,'B.Non-Life_DATA'!E183/ECO!O37),IF($C$3="Constant Exchange rate",IF('B.Non-Life_DATA'!E183=0,0,'B.Non-Life_DATA'!E183/ECO!O72))))</f>
        <v>678.97262560507431</v>
      </c>
      <c r="G192" s="42">
        <f>IF($C$3="National Currency",IF('B.Non-Life_DATA'!F183=0,0,'B.Non-Life_DATA'!F183),IF($C$3="Current Exchange rate",IF('B.Non-Life_DATA'!F183=0,0,'B.Non-Life_DATA'!F183/ECO!P37),IF($C$3="Constant Exchange rate",IF('B.Non-Life_DATA'!F183=0,0,'B.Non-Life_DATA'!F183/ECO!P72))))</f>
        <v>688.9250542480388</v>
      </c>
      <c r="H192" s="42">
        <f>IF($C$3="National Currency",IF('B.Non-Life_DATA'!G183=0,0,'B.Non-Life_DATA'!G183),IF($C$3="Current Exchange rate",IF('B.Non-Life_DATA'!G183=0,0,'B.Non-Life_DATA'!G183/ECO!Q37),IF($C$3="Constant Exchange rate",IF('B.Non-Life_DATA'!G183=0,0,'B.Non-Life_DATA'!G183/ECO!Q72))))</f>
        <v>694.94241362043067</v>
      </c>
      <c r="I192" s="42">
        <f>IF($C$3="National Currency",IF('B.Non-Life_DATA'!H183=0,0,'B.Non-Life_DATA'!H183),IF($C$3="Current Exchange rate",IF('B.Non-Life_DATA'!H183=0,0,'B.Non-Life_DATA'!H183/ECO!R37),IF($C$3="Constant Exchange rate",IF('B.Non-Life_DATA'!H183=0,0,'B.Non-Life_DATA'!H183/ECO!R72))))</f>
        <v>1006</v>
      </c>
      <c r="J192" s="42">
        <f>IF($C$3="National Currency",IF('B.Non-Life_DATA'!I183=0,0,'B.Non-Life_DATA'!I183),IF($C$3="Current Exchange rate",IF('B.Non-Life_DATA'!I183=0,0,'B.Non-Life_DATA'!I183/ECO!S37),IF($C$3="Constant Exchange rate",IF('B.Non-Life_DATA'!I183=0,0,'B.Non-Life_DATA'!I183/ECO!S72))))</f>
        <v>872</v>
      </c>
      <c r="K192" s="42">
        <f>IF($C$3="National Currency",IF('B.Non-Life_DATA'!J183=0,0,'B.Non-Life_DATA'!J183),IF($C$3="Current Exchange rate",IF('B.Non-Life_DATA'!J183=0,0,'B.Non-Life_DATA'!J183/ECO!T37),IF($C$3="Constant Exchange rate",IF('B.Non-Life_DATA'!J183=0,0,'B.Non-Life_DATA'!J183/ECO!T72))))</f>
        <v>923</v>
      </c>
      <c r="L192" s="42">
        <f>IF($C$3="National Currency",IF('B.Non-Life_DATA'!K183=0,0,'B.Non-Life_DATA'!K183),IF($C$3="Current Exchange rate",IF('B.Non-Life_DATA'!K183=0,0,'B.Non-Life_DATA'!K183/ECO!U37),IF($C$3="Constant Exchange rate",IF('B.Non-Life_DATA'!K183=0,0,'B.Non-Life_DATA'!K183/ECO!U72))))</f>
        <v>902</v>
      </c>
      <c r="M192" s="42">
        <f>IF($C$3="National Currency",IF('B.Non-Life_DATA'!L183=0,0,'B.Non-Life_DATA'!L183),IF($C$3="Current Exchange rate",IF('B.Non-Life_DATA'!L183=0,0,'B.Non-Life_DATA'!L183/ECO!V37),IF($C$3="Constant Exchange rate",IF('B.Non-Life_DATA'!L183=0,0,'B.Non-Life_DATA'!L183/ECO!V72))))</f>
        <v>873</v>
      </c>
      <c r="N192" s="42">
        <f>IF($C$3="National Currency",IF('B.Non-Life_DATA'!M183=0,0,'B.Non-Life_DATA'!M183),IF($C$3="Current Exchange rate",IF('B.Non-Life_DATA'!M183=0,0,'B.Non-Life_DATA'!M183/ECO!W37),IF($C$3="Constant Exchange rate",IF('B.Non-Life_DATA'!M183=0,0,'B.Non-Life_DATA'!M183/ECO!W72))))</f>
        <v>886</v>
      </c>
      <c r="O192" s="42">
        <f>IF($C$3="National Currency",IF('B.Non-Life_DATA'!N183=0,0,'B.Non-Life_DATA'!N183),IF($C$3="Current Exchange rate",IF('B.Non-Life_DATA'!N183=0,0,'B.Non-Life_DATA'!N183/ECO!X37),IF($C$3="Constant Exchange rate",IF('B.Non-Life_DATA'!N183=0,0,'B.Non-Life_DATA'!N183/ECO!X72))))</f>
        <v>894</v>
      </c>
      <c r="P192" s="108">
        <f>IF($C$3="National Currency",IF('B.Non-Life_DATA'!O183=0,0,'B.Non-Life_DATA'!O183),IF($C$3="Current Exchange rate",IF('B.Non-Life_DATA'!O183=0,0,'B.Non-Life_DATA'!O183/ECO!Y37),IF($C$3="Constant Exchange rate",IF('B.Non-Life_DATA'!O183=0,0,'B.Non-Life_DATA'!O183/ECO!Y72))))</f>
        <v>0</v>
      </c>
      <c r="Q192" s="41">
        <f t="shared" si="27"/>
        <v>3.1982141647359207E-3</v>
      </c>
      <c r="R192" s="41">
        <f t="shared" si="28"/>
        <v>9.0293453724605843E-3</v>
      </c>
      <c r="S192" s="41">
        <f t="shared" si="29"/>
        <v>0.31669520432182607</v>
      </c>
    </row>
    <row r="193" spans="3:19" ht="15" x14ac:dyDescent="0.25">
      <c r="C193" s="139"/>
      <c r="D193" s="140"/>
      <c r="E193" s="39" t="s">
        <v>3</v>
      </c>
      <c r="F193" s="42">
        <f>IF($C$3="National Currency",IF('B.Non-Life_DATA'!E184=0,0,'B.Non-Life_DATA'!E184),IF($C$3="Current Exchange rate",IF('B.Non-Life_DATA'!E184=0,0,'B.Non-Life_DATA'!E184/ECO!O38),IF($C$3="Constant Exchange rate",IF('B.Non-Life_DATA'!E184=0,0,'B.Non-Life_DATA'!E184/ECO!O73))))</f>
        <v>247.59344088163047</v>
      </c>
      <c r="G193" s="42">
        <f>IF($C$3="National Currency",IF('B.Non-Life_DATA'!F184=0,0,'B.Non-Life_DATA'!F184),IF($C$3="Current Exchange rate",IF('B.Non-Life_DATA'!F184=0,0,'B.Non-Life_DATA'!F184/ECO!P38),IF($C$3="Constant Exchange rate",IF('B.Non-Life_DATA'!F184=0,0,'B.Non-Life_DATA'!F184/ECO!P73))))</f>
        <v>237.96720440815241</v>
      </c>
      <c r="H193" s="42">
        <f>IF($C$3="National Currency",IF('B.Non-Life_DATA'!G184=0,0,'B.Non-Life_DATA'!G184),IF($C$3="Current Exchange rate",IF('B.Non-Life_DATA'!G184=0,0,'B.Non-Life_DATA'!G184/ECO!Q38),IF($C$3="Constant Exchange rate",IF('B.Non-Life_DATA'!G184=0,0,'B.Non-Life_DATA'!G184/ECO!Q73))))</f>
        <v>0</v>
      </c>
      <c r="I193" s="42">
        <f>IF($C$3="National Currency",IF('B.Non-Life_DATA'!H184=0,0,'B.Non-Life_DATA'!H184),IF($C$3="Current Exchange rate",IF('B.Non-Life_DATA'!H184=0,0,'B.Non-Life_DATA'!H184/ECO!R38),IF($C$3="Constant Exchange rate",IF('B.Non-Life_DATA'!H184=0,0,'B.Non-Life_DATA'!H184/ECO!R73))))</f>
        <v>0</v>
      </c>
      <c r="J193" s="42">
        <f>IF($C$3="National Currency",IF('B.Non-Life_DATA'!I184=0,0,'B.Non-Life_DATA'!I184),IF($C$3="Current Exchange rate",IF('B.Non-Life_DATA'!I184=0,0,'B.Non-Life_DATA'!I184/ECO!S38),IF($C$3="Constant Exchange rate",IF('B.Non-Life_DATA'!I184=0,0,'B.Non-Life_DATA'!I184/ECO!S73))))</f>
        <v>0</v>
      </c>
      <c r="K193" s="42">
        <f>IF($C$3="National Currency",IF('B.Non-Life_DATA'!J184=0,0,'B.Non-Life_DATA'!J184),IF($C$3="Current Exchange rate",IF('B.Non-Life_DATA'!J184=0,0,'B.Non-Life_DATA'!J184/ECO!T38),IF($C$3="Constant Exchange rate",IF('B.Non-Life_DATA'!J184=0,0,'B.Non-Life_DATA'!J184/ECO!T73))))</f>
        <v>0</v>
      </c>
      <c r="L193" s="42">
        <f>IF($C$3="National Currency",IF('B.Non-Life_DATA'!K184=0,0,'B.Non-Life_DATA'!K184),IF($C$3="Current Exchange rate",IF('B.Non-Life_DATA'!K184=0,0,'B.Non-Life_DATA'!K184/ECO!U38),IF($C$3="Constant Exchange rate",IF('B.Non-Life_DATA'!K184=0,0,'B.Non-Life_DATA'!K184/ECO!U73))))</f>
        <v>0</v>
      </c>
      <c r="M193" s="42">
        <f>IF($C$3="National Currency",IF('B.Non-Life_DATA'!L184=0,0,'B.Non-Life_DATA'!L184),IF($C$3="Current Exchange rate",IF('B.Non-Life_DATA'!L184=0,0,'B.Non-Life_DATA'!L184/ECO!V38),IF($C$3="Constant Exchange rate",IF('B.Non-Life_DATA'!L184=0,0,'B.Non-Life_DATA'!L184/ECO!V73))))</f>
        <v>0</v>
      </c>
      <c r="N193" s="42">
        <f>IF($C$3="National Currency",IF('B.Non-Life_DATA'!M184=0,0,'B.Non-Life_DATA'!M184),IF($C$3="Current Exchange rate",IF('B.Non-Life_DATA'!M184=0,0,'B.Non-Life_DATA'!M184/ECO!W38),IF($C$3="Constant Exchange rate",IF('B.Non-Life_DATA'!M184=0,0,'B.Non-Life_DATA'!M184/ECO!W73))))</f>
        <v>0</v>
      </c>
      <c r="O193" s="42">
        <f>IF($C$3="National Currency",IF('B.Non-Life_DATA'!N184=0,0,'B.Non-Life_DATA'!N184),IF($C$3="Current Exchange rate",IF('B.Non-Life_DATA'!N184=0,0,'B.Non-Life_DATA'!N184/ECO!X38),IF($C$3="Constant Exchange rate",IF('B.Non-Life_DATA'!N184=0,0,'B.Non-Life_DATA'!N184/ECO!X73))))</f>
        <v>0</v>
      </c>
      <c r="P193" s="108">
        <f>IF($C$3="National Currency",IF('B.Non-Life_DATA'!O184=0,0,'B.Non-Life_DATA'!O184),IF($C$3="Current Exchange rate",IF('B.Non-Life_DATA'!O184=0,0,'B.Non-Life_DATA'!O184/ECO!Y38),IF($C$3="Constant Exchange rate",IF('B.Non-Life_DATA'!O184=0,0,'B.Non-Life_DATA'!O184/ECO!Y73))))</f>
        <v>0</v>
      </c>
      <c r="Q193" s="41">
        <f t="shared" si="27"/>
        <v>0</v>
      </c>
      <c r="R193" s="41" t="str">
        <f t="shared" si="28"/>
        <v>-</v>
      </c>
      <c r="S193" s="41" t="str">
        <f t="shared" si="29"/>
        <v>-</v>
      </c>
    </row>
    <row r="194" spans="3:19" ht="15" x14ac:dyDescent="0.25">
      <c r="C194" s="139"/>
      <c r="D194" s="140"/>
      <c r="E194" s="39" t="s">
        <v>2</v>
      </c>
      <c r="F194" s="42">
        <f>IF($C$3="National Currency",IF('B.Non-Life_DATA'!E185=0,0,'B.Non-Life_DATA'!E185),IF($C$3="Current Exchange rate",IF('B.Non-Life_DATA'!E185=0,0,'B.Non-Life_DATA'!E185/ECO!O39),IF($C$3="Constant Exchange rate",IF('B.Non-Life_DATA'!E185=0,0,'B.Non-Life_DATA'!E185/ECO!O74))))</f>
        <v>671.8499293785311</v>
      </c>
      <c r="G194" s="42">
        <f>IF($C$3="National Currency",IF('B.Non-Life_DATA'!F185=0,0,'B.Non-Life_DATA'!F185),IF($C$3="Current Exchange rate",IF('B.Non-Life_DATA'!F185=0,0,'B.Non-Life_DATA'!F185/ECO!P39),IF($C$3="Constant Exchange rate",IF('B.Non-Life_DATA'!F185=0,0,'B.Non-Life_DATA'!F185/ECO!P74))))</f>
        <v>974.92937853107355</v>
      </c>
      <c r="H194" s="42">
        <f>IF($C$3="National Currency",IF('B.Non-Life_DATA'!G185=0,0,'B.Non-Life_DATA'!G185),IF($C$3="Current Exchange rate",IF('B.Non-Life_DATA'!G185=0,0,'B.Non-Life_DATA'!G185/ECO!Q39),IF($C$3="Constant Exchange rate",IF('B.Non-Life_DATA'!G185=0,0,'B.Non-Life_DATA'!G185/ECO!Q74))))</f>
        <v>1212.2175141242938</v>
      </c>
      <c r="I194" s="42">
        <f>IF($C$3="National Currency",IF('B.Non-Life_DATA'!H185=0,0,'B.Non-Life_DATA'!H185),IF($C$3="Current Exchange rate",IF('B.Non-Life_DATA'!H185=0,0,'B.Non-Life_DATA'!H185/ECO!R39),IF($C$3="Constant Exchange rate",IF('B.Non-Life_DATA'!H185=0,0,'B.Non-Life_DATA'!H185/ECO!R74))))</f>
        <v>1390.8898305084747</v>
      </c>
      <c r="J194" s="42">
        <f>IF($C$3="National Currency",IF('B.Non-Life_DATA'!I185=0,0,'B.Non-Life_DATA'!I185),IF($C$3="Current Exchange rate",IF('B.Non-Life_DATA'!I185=0,0,'B.Non-Life_DATA'!I185/ECO!S39),IF($C$3="Constant Exchange rate",IF('B.Non-Life_DATA'!I185=0,0,'B.Non-Life_DATA'!I185/ECO!S74))))</f>
        <v>1579.0960451977403</v>
      </c>
      <c r="K194" s="42">
        <f>IF($C$3="National Currency",IF('B.Non-Life_DATA'!J185=0,0,'B.Non-Life_DATA'!J185),IF($C$3="Current Exchange rate",IF('B.Non-Life_DATA'!J185=0,0,'B.Non-Life_DATA'!J185/ECO!T39),IF($C$3="Constant Exchange rate",IF('B.Non-Life_DATA'!J185=0,0,'B.Non-Life_DATA'!J185/ECO!T74))))</f>
        <v>1842.8672316384182</v>
      </c>
      <c r="L194" s="42">
        <f>IF($C$3="National Currency",IF('B.Non-Life_DATA'!K185=0,0,'B.Non-Life_DATA'!K185),IF($C$3="Current Exchange rate",IF('B.Non-Life_DATA'!K185=0,0,'B.Non-Life_DATA'!K185/ECO!U39),IF($C$3="Constant Exchange rate",IF('B.Non-Life_DATA'!K185=0,0,'B.Non-Life_DATA'!K185/ECO!U74))))</f>
        <v>1996.1158192090397</v>
      </c>
      <c r="M194" s="42">
        <f>IF($C$3="National Currency",IF('B.Non-Life_DATA'!L185=0,0,'B.Non-Life_DATA'!L185),IF($C$3="Current Exchange rate",IF('B.Non-Life_DATA'!L185=0,0,'B.Non-Life_DATA'!L185/ECO!V39),IF($C$3="Constant Exchange rate",IF('B.Non-Life_DATA'!L185=0,0,'B.Non-Life_DATA'!L185/ECO!V74))))</f>
        <v>2438.2062146892658</v>
      </c>
      <c r="N194" s="42">
        <f>IF($C$3="National Currency",IF('B.Non-Life_DATA'!M185=0,0,'B.Non-Life_DATA'!M185),IF($C$3="Current Exchange rate",IF('B.Non-Life_DATA'!M185=0,0,'B.Non-Life_DATA'!M185/ECO!W39),IF($C$3="Constant Exchange rate",IF('B.Non-Life_DATA'!M185=0,0,'B.Non-Life_DATA'!M185/ECO!W74))))</f>
        <v>2803.3192090395482</v>
      </c>
      <c r="O194" s="42">
        <f>IF($C$3="National Currency",IF('B.Non-Life_DATA'!N185=0,0,'B.Non-Life_DATA'!N185),IF($C$3="Current Exchange rate",IF('B.Non-Life_DATA'!N185=0,0,'B.Non-Life_DATA'!N185/ECO!X39),IF($C$3="Constant Exchange rate",IF('B.Non-Life_DATA'!N185=0,0,'B.Non-Life_DATA'!N185/ECO!X74))))</f>
        <v>2892.6553672316386</v>
      </c>
      <c r="P194" s="108">
        <f>IF($C$3="National Currency",IF('B.Non-Life_DATA'!O185=0,0,'B.Non-Life_DATA'!O185),IF($C$3="Current Exchange rate",IF('B.Non-Life_DATA'!O185=0,0,'B.Non-Life_DATA'!O185/ECO!Y39),IF($C$3="Constant Exchange rate",IF('B.Non-Life_DATA'!O185=0,0,'B.Non-Life_DATA'!O185/ECO!Y74))))</f>
        <v>0</v>
      </c>
      <c r="Q194" s="41">
        <f t="shared" si="27"/>
        <v>1.034824537939554E-2</v>
      </c>
      <c r="R194" s="41">
        <f t="shared" si="28"/>
        <v>3.1867993450056753E-2</v>
      </c>
      <c r="S194" s="41">
        <f t="shared" si="29"/>
        <v>3.3055081808334457</v>
      </c>
    </row>
    <row r="195" spans="3:19" ht="15" x14ac:dyDescent="0.25">
      <c r="C195" s="139"/>
      <c r="D195" s="140"/>
      <c r="E195" s="39" t="s">
        <v>57</v>
      </c>
      <c r="F195" s="43">
        <f>IF($C$3="National Currency",IF('B.Non-Life_DATA'!E186=0,0,'B.Non-Life_DATA'!E186),IF($C$3="Current Exchange rate",IF('B.Non-Life_DATA'!E186=0,0,'B.Non-Life_DATA'!E186/ECO!O40),IF($C$3="Constant Exchange rate",IF('B.Non-Life_DATA'!E186=0,0,'B.Non-Life_DATA'!E186/ECO!O75))))</f>
        <v>58761.073308512001</v>
      </c>
      <c r="G195" s="43">
        <f>IF($C$3="National Currency",IF('B.Non-Life_DATA'!F186=0,0,'B.Non-Life_DATA'!F186),IF($C$3="Current Exchange rate",IF('B.Non-Life_DATA'!F186=0,0,'B.Non-Life_DATA'!F186/ECO!P40),IF($C$3="Constant Exchange rate",IF('B.Non-Life_DATA'!F186=0,0,'B.Non-Life_DATA'!F186/ECO!P75))))</f>
        <v>60229.811272307095</v>
      </c>
      <c r="H195" s="43">
        <f>IF($C$3="National Currency",IF('B.Non-Life_DATA'!G186=0,0,'B.Non-Life_DATA'!G186),IF($C$3="Current Exchange rate",IF('B.Non-Life_DATA'!G186=0,0,'B.Non-Life_DATA'!G186/ECO!Q40),IF($C$3="Constant Exchange rate",IF('B.Non-Life_DATA'!G186=0,0,'B.Non-Life_DATA'!G186/ECO!Q75))))</f>
        <v>52186.416741558605</v>
      </c>
      <c r="I195" s="43">
        <f>IF($C$3="National Currency",IF('B.Non-Life_DATA'!H186=0,0,'B.Non-Life_DATA'!H186),IF($C$3="Current Exchange rate",IF('B.Non-Life_DATA'!H186=0,0,'B.Non-Life_DATA'!H186/ECO!R40),IF($C$3="Constant Exchange rate",IF('B.Non-Life_DATA'!H186=0,0,'B.Non-Life_DATA'!H186/ECO!R75))))</f>
        <v>0</v>
      </c>
      <c r="J195" s="43">
        <f>IF($C$3="National Currency",IF('B.Non-Life_DATA'!I186=0,0,'B.Non-Life_DATA'!I186),IF($C$3="Current Exchange rate",IF('B.Non-Life_DATA'!I186=0,0,'B.Non-Life_DATA'!I186/ECO!S40),IF($C$3="Constant Exchange rate",IF('B.Non-Life_DATA'!I186=0,0,'B.Non-Life_DATA'!I186/ECO!S75))))</f>
        <v>0</v>
      </c>
      <c r="K195" s="43">
        <f>IF($C$3="National Currency",IF('B.Non-Life_DATA'!J186=0,0,'B.Non-Life_DATA'!J186),IF($C$3="Current Exchange rate",IF('B.Non-Life_DATA'!J186=0,0,'B.Non-Life_DATA'!J186/ECO!T40),IF($C$3="Constant Exchange rate",IF('B.Non-Life_DATA'!J186=0,0,'B.Non-Life_DATA'!J186/ECO!T75))))</f>
        <v>0</v>
      </c>
      <c r="L195" s="43">
        <f>IF($C$3="National Currency",IF('B.Non-Life_DATA'!K186=0,0,'B.Non-Life_DATA'!K186),IF($C$3="Current Exchange rate",IF('B.Non-Life_DATA'!K186=0,0,'B.Non-Life_DATA'!K186/ECO!U40),IF($C$3="Constant Exchange rate",IF('B.Non-Life_DATA'!K186=0,0,'B.Non-Life_DATA'!K186/ECO!U75))))</f>
        <v>0</v>
      </c>
      <c r="M195" s="43">
        <f>IF($C$3="National Currency",IF('B.Non-Life_DATA'!L186=0,0,'B.Non-Life_DATA'!L186),IF($C$3="Current Exchange rate",IF('B.Non-Life_DATA'!L186=0,0,'B.Non-Life_DATA'!L186/ECO!V40),IF($C$3="Constant Exchange rate",IF('B.Non-Life_DATA'!L186=0,0,'B.Non-Life_DATA'!L186/ECO!V75))))</f>
        <v>0</v>
      </c>
      <c r="N195" s="43">
        <f>IF($C$3="National Currency",IF('B.Non-Life_DATA'!M186=0,0,'B.Non-Life_DATA'!M186),IF($C$3="Current Exchange rate",IF('B.Non-Life_DATA'!M186=0,0,'B.Non-Life_DATA'!M186/ECO!W40),IF($C$3="Constant Exchange rate",IF('B.Non-Life_DATA'!M186=0,0,'B.Non-Life_DATA'!M186/ECO!W75))))</f>
        <v>0</v>
      </c>
      <c r="O195" s="43">
        <f>IF($C$3="National Currency",IF('B.Non-Life_DATA'!N186=0,0,'B.Non-Life_DATA'!N186),IF($C$3="Current Exchange rate",IF('B.Non-Life_DATA'!N186=0,0,'B.Non-Life_DATA'!N186/ECO!X40),IF($C$3="Constant Exchange rate",IF('B.Non-Life_DATA'!N186=0,0,'B.Non-Life_DATA'!N186/ECO!X75))))</f>
        <v>0</v>
      </c>
      <c r="P195" s="109">
        <f>IF($C$3="National Currency",IF('B.Non-Life_DATA'!O186=0,0,'B.Non-Life_DATA'!O186),IF($C$3="Current Exchange rate",IF('B.Non-Life_DATA'!O186=0,0,'B.Non-Life_DATA'!O186/ECO!Y40),IF($C$3="Constant Exchange rate",IF('B.Non-Life_DATA'!O186=0,0,'B.Non-Life_DATA'!O186/ECO!Y75))))</f>
        <v>0</v>
      </c>
      <c r="Q195" s="41">
        <f t="shared" si="27"/>
        <v>0</v>
      </c>
      <c r="R195" s="41" t="str">
        <f t="shared" si="28"/>
        <v>-</v>
      </c>
      <c r="S195" s="41" t="str">
        <f t="shared" si="29"/>
        <v>-</v>
      </c>
    </row>
    <row r="196" spans="3:19" ht="15.75" thickBot="1" x14ac:dyDescent="0.3">
      <c r="C196" s="150"/>
      <c r="D196" s="151"/>
      <c r="E196" s="44" t="s">
        <v>97</v>
      </c>
      <c r="F196" s="52">
        <f t="shared" ref="F196:O196" si="30">SUM(F164:F195)</f>
        <v>251328.98050477495</v>
      </c>
      <c r="G196" s="52">
        <f t="shared" si="30"/>
        <v>256762.31013737418</v>
      </c>
      <c r="H196" s="52">
        <f t="shared" si="30"/>
        <v>274401.5031846292</v>
      </c>
      <c r="I196" s="52">
        <f t="shared" si="30"/>
        <v>233815.47234088086</v>
      </c>
      <c r="J196" s="52">
        <f t="shared" si="30"/>
        <v>244972.8810746278</v>
      </c>
      <c r="K196" s="52">
        <f t="shared" si="30"/>
        <v>257843.99616236356</v>
      </c>
      <c r="L196" s="52">
        <f t="shared" si="30"/>
        <v>260467.23491526346</v>
      </c>
      <c r="M196" s="52">
        <f t="shared" si="30"/>
        <v>263915.69544075313</v>
      </c>
      <c r="N196" s="52">
        <f t="shared" si="30"/>
        <v>264067.92107628169</v>
      </c>
      <c r="O196" s="52">
        <f t="shared" si="30"/>
        <v>279530.99884848343</v>
      </c>
      <c r="P196" s="96" t="s">
        <v>179</v>
      </c>
      <c r="Q196" s="41">
        <f t="shared" si="27"/>
        <v>1</v>
      </c>
    </row>
    <row r="197" spans="3:19" ht="16.5" thickTop="1" thickBot="1" x14ac:dyDescent="0.3">
      <c r="C197" s="150"/>
      <c r="D197" s="151"/>
      <c r="E197" s="45" t="s">
        <v>98</v>
      </c>
      <c r="F197" s="52">
        <f>F164+F165+F167+F169+F171+F172+F173+F174+F175+F176+F181+F183+F184+F186+F187+F189+F188+F191+F192+F194+F170+F185</f>
        <v>192060.23000652934</v>
      </c>
      <c r="G197" s="52">
        <f t="shared" ref="G197:O197" si="31">G164+G165+G167+G169+G171+G172+G173+G174+G175+G176+G181+G183+G184+G186+G187+G189+G188+G191+G192+G194+G170+G185</f>
        <v>196044.68823199254</v>
      </c>
      <c r="H197" s="52">
        <f t="shared" si="31"/>
        <v>221561.28489340394</v>
      </c>
      <c r="I197" s="52">
        <f t="shared" si="31"/>
        <v>233231.06509314213</v>
      </c>
      <c r="J197" s="52">
        <f t="shared" si="31"/>
        <v>244206.67732444094</v>
      </c>
      <c r="K197" s="52">
        <f t="shared" si="31"/>
        <v>257059.78331036636</v>
      </c>
      <c r="L197" s="52">
        <f t="shared" si="31"/>
        <v>259793.39577570496</v>
      </c>
      <c r="M197" s="52">
        <f t="shared" si="31"/>
        <v>263452.37439760834</v>
      </c>
      <c r="N197" s="52">
        <f t="shared" si="31"/>
        <v>263570.89084564568</v>
      </c>
      <c r="O197" s="52">
        <f t="shared" si="31"/>
        <v>279033.96861784736</v>
      </c>
      <c r="P197" s="123" t="s">
        <v>179</v>
      </c>
      <c r="Q197" s="41">
        <f t="shared" si="27"/>
        <v>0.99822191373163061</v>
      </c>
      <c r="R197" s="41">
        <f t="shared" ref="R197" si="32">IF(OR(O197=0, N197=0),"-",O197/N197-1)</f>
        <v>5.8667623433641181E-2</v>
      </c>
      <c r="S197" s="41">
        <f t="shared" ref="S197" si="33">IF(OR(O197=0, F197=0),"-",O197/F197-1)</f>
        <v>0.45284616502001085</v>
      </c>
    </row>
    <row r="198" spans="3:19" ht="15.75" thickTop="1" x14ac:dyDescent="0.25">
      <c r="E198" s="45" t="s">
        <v>99</v>
      </c>
      <c r="F198" s="49"/>
      <c r="G198" s="49">
        <f t="shared" ref="G198:O198" si="34">G197/F197-1</f>
        <v>2.0745878651336369E-2</v>
      </c>
      <c r="H198" s="49">
        <f t="shared" si="34"/>
        <v>0.13015704170069609</v>
      </c>
      <c r="I198" s="49">
        <f t="shared" si="34"/>
        <v>5.2670664937480627E-2</v>
      </c>
      <c r="J198" s="49">
        <f t="shared" si="34"/>
        <v>4.7058963723017211E-2</v>
      </c>
      <c r="K198" s="49">
        <f t="shared" si="34"/>
        <v>5.2632082491542276E-2</v>
      </c>
      <c r="L198" s="49">
        <f t="shared" si="34"/>
        <v>1.0634150663848096E-2</v>
      </c>
      <c r="M198" s="49">
        <f t="shared" si="34"/>
        <v>1.4084186439683011E-2</v>
      </c>
      <c r="N198" s="49">
        <f t="shared" si="34"/>
        <v>4.4985909999240015E-4</v>
      </c>
      <c r="O198" s="50">
        <f t="shared" si="34"/>
        <v>5.8667623433641181E-2</v>
      </c>
      <c r="P198" s="50"/>
      <c r="S198" s="48"/>
    </row>
    <row r="201" spans="3:19" ht="18.75" x14ac:dyDescent="0.15">
      <c r="C201" s="141" t="s">
        <v>132</v>
      </c>
      <c r="D201" s="142"/>
      <c r="E201" s="155" t="s">
        <v>108</v>
      </c>
      <c r="F201" s="156"/>
      <c r="G201" s="156"/>
      <c r="H201" s="156"/>
      <c r="I201" s="156"/>
      <c r="J201" s="156"/>
      <c r="K201" s="156"/>
      <c r="L201" s="156"/>
      <c r="M201" s="156"/>
      <c r="N201" s="156"/>
      <c r="O201" s="156"/>
      <c r="P201" s="157"/>
    </row>
    <row r="202" spans="3:19" ht="15" x14ac:dyDescent="0.15">
      <c r="C202" s="143" t="s">
        <v>119</v>
      </c>
      <c r="D202" s="144"/>
      <c r="E202" s="35">
        <v>6</v>
      </c>
      <c r="F202" s="36">
        <v>2004</v>
      </c>
      <c r="G202" s="36">
        <f t="shared" ref="G202:P202" si="35">F202+1</f>
        <v>2005</v>
      </c>
      <c r="H202" s="36">
        <f t="shared" si="35"/>
        <v>2006</v>
      </c>
      <c r="I202" s="36">
        <f t="shared" si="35"/>
        <v>2007</v>
      </c>
      <c r="J202" s="36">
        <f t="shared" si="35"/>
        <v>2008</v>
      </c>
      <c r="K202" s="36">
        <f t="shared" si="35"/>
        <v>2009</v>
      </c>
      <c r="L202" s="36">
        <f t="shared" si="35"/>
        <v>2010</v>
      </c>
      <c r="M202" s="36">
        <f t="shared" si="35"/>
        <v>2011</v>
      </c>
      <c r="N202" s="36">
        <f t="shared" si="35"/>
        <v>2012</v>
      </c>
      <c r="O202" s="36">
        <f t="shared" si="35"/>
        <v>2013</v>
      </c>
      <c r="P202" s="37">
        <f t="shared" si="35"/>
        <v>2014</v>
      </c>
      <c r="Q202" s="38" t="s">
        <v>100</v>
      </c>
      <c r="R202" s="38" t="s">
        <v>101</v>
      </c>
      <c r="S202" s="37" t="s">
        <v>102</v>
      </c>
    </row>
    <row r="203" spans="3:19" ht="15" x14ac:dyDescent="0.25">
      <c r="C203" s="139"/>
      <c r="D203" s="140"/>
      <c r="E203" s="39" t="s">
        <v>32</v>
      </c>
      <c r="F203" s="40">
        <f>IF($C$3="National Currency",IF('B.Non-Life_DATA'!E193=0,0,'B.Non-Life_DATA'!E193),IF($C$3="Current Exchange rate",IF('B.Non-Life_DATA'!E193=0,0,'B.Non-Life_DATA'!E193/ECO!O9),IF($C$3="Constant Exchange rate",IF('B.Non-Life_DATA'!E193=0,0,'B.Non-Life_DATA'!E193/ECO!O44))))</f>
        <v>0</v>
      </c>
      <c r="G203" s="40">
        <f>IF($C$3="National Currency",IF('B.Non-Life_DATA'!F193=0,0,'B.Non-Life_DATA'!F193),IF($C$3="Current Exchange rate",IF('B.Non-Life_DATA'!F193=0,0,'B.Non-Life_DATA'!F193/ECO!P9),IF($C$3="Constant Exchange rate",IF('B.Non-Life_DATA'!F193=0,0,'B.Non-Life_DATA'!F193/ECO!P44))))</f>
        <v>0</v>
      </c>
      <c r="H203" s="40">
        <f>IF($C$3="National Currency",IF('B.Non-Life_DATA'!G193=0,0,'B.Non-Life_DATA'!G193),IF($C$3="Current Exchange rate",IF('B.Non-Life_DATA'!G193=0,0,'B.Non-Life_DATA'!G193/ECO!Q9),IF($C$3="Constant Exchange rate",IF('B.Non-Life_DATA'!G193=0,0,'B.Non-Life_DATA'!G193/ECO!Q44))))</f>
        <v>0</v>
      </c>
      <c r="I203" s="40">
        <f>IF($C$3="National Currency",IF('B.Non-Life_DATA'!H193=0,0,'B.Non-Life_DATA'!H193),IF($C$3="Current Exchange rate",IF('B.Non-Life_DATA'!H193=0,0,'B.Non-Life_DATA'!H193/ECO!R9),IF($C$3="Constant Exchange rate",IF('B.Non-Life_DATA'!H193=0,0,'B.Non-Life_DATA'!H193/ECO!R44))))</f>
        <v>0</v>
      </c>
      <c r="J203" s="40">
        <f>IF($C$3="National Currency",IF('B.Non-Life_DATA'!I193=0,0,'B.Non-Life_DATA'!I193),IF($C$3="Current Exchange rate",IF('B.Non-Life_DATA'!I193=0,0,'B.Non-Life_DATA'!I193/ECO!S9),IF($C$3="Constant Exchange rate",IF('B.Non-Life_DATA'!I193=0,0,'B.Non-Life_DATA'!I193/ECO!S44))))</f>
        <v>0</v>
      </c>
      <c r="K203" s="40">
        <f>IF($C$3="National Currency",IF('B.Non-Life_DATA'!J193=0,0,'B.Non-Life_DATA'!J193),IF($C$3="Current Exchange rate",IF('B.Non-Life_DATA'!J193=0,0,'B.Non-Life_DATA'!J193/ECO!T9),IF($C$3="Constant Exchange rate",IF('B.Non-Life_DATA'!J193=0,0,'B.Non-Life_DATA'!J193/ECO!T44))))</f>
        <v>0</v>
      </c>
      <c r="L203" s="40">
        <f>IF($C$3="National Currency",IF('B.Non-Life_DATA'!K193=0,0,'B.Non-Life_DATA'!K193),IF($C$3="Current Exchange rate",IF('B.Non-Life_DATA'!K193=0,0,'B.Non-Life_DATA'!K193/ECO!U9),IF($C$3="Constant Exchange rate",IF('B.Non-Life_DATA'!K193=0,0,'B.Non-Life_DATA'!K193/ECO!U44))))</f>
        <v>0</v>
      </c>
      <c r="M203" s="40">
        <f>IF($C$3="National Currency",IF('B.Non-Life_DATA'!L193=0,0,'B.Non-Life_DATA'!L193),IF($C$3="Current Exchange rate",IF('B.Non-Life_DATA'!L193=0,0,'B.Non-Life_DATA'!L193/ECO!V9),IF($C$3="Constant Exchange rate",IF('B.Non-Life_DATA'!L193=0,0,'B.Non-Life_DATA'!L193/ECO!V44))))</f>
        <v>0</v>
      </c>
      <c r="N203" s="40">
        <f>IF($C$3="National Currency",IF('B.Non-Life_DATA'!M193=0,0,'B.Non-Life_DATA'!M193),IF($C$3="Current Exchange rate",IF('B.Non-Life_DATA'!M193=0,0,'B.Non-Life_DATA'!M193/ECO!W9),IF($C$3="Constant Exchange rate",IF('B.Non-Life_DATA'!M193=0,0,'B.Non-Life_DATA'!M193/ECO!W44))))</f>
        <v>0</v>
      </c>
      <c r="O203" s="40">
        <f>IF($C$3="National Currency",IF('B.Non-Life_DATA'!N193=0,0,'B.Non-Life_DATA'!N193),IF($C$3="Current Exchange rate",IF('B.Non-Life_DATA'!N193=0,0,'B.Non-Life_DATA'!N193/ECO!X9),IF($C$3="Constant Exchange rate",IF('B.Non-Life_DATA'!N193=0,0,'B.Non-Life_DATA'!N193/ECO!X44))))</f>
        <v>2406</v>
      </c>
      <c r="P203" s="107">
        <f>IF($C$3="National Currency",IF('B.Non-Life_DATA'!O193=0,0,'B.Non-Life_DATA'!O193),IF($C$3="Current Exchange rate",IF('B.Non-Life_DATA'!O193=0,0,'B.Non-Life_DATA'!O193/ECO!Y9),IF($C$3="Constant Exchange rate",IF('B.Non-Life_DATA'!O193=0,0,'B.Non-Life_DATA'!O193/ECO!Y44))))</f>
        <v>0</v>
      </c>
      <c r="Q203" s="41">
        <f>O203/$O$235</f>
        <v>0.32248288357968513</v>
      </c>
      <c r="R203" s="41" t="str">
        <f>IF(OR(O203=0, N203=0),"-",O203/N203-1)</f>
        <v>-</v>
      </c>
      <c r="S203" s="41" t="str">
        <f>IF(OR(O203=0, F203=0),"-",O203/F203-1)</f>
        <v>-</v>
      </c>
    </row>
    <row r="204" spans="3:19" ht="15" x14ac:dyDescent="0.25">
      <c r="C204" s="139"/>
      <c r="D204" s="140"/>
      <c r="E204" s="39" t="s">
        <v>31</v>
      </c>
      <c r="F204" s="42">
        <f>IF($C$3="National Currency",IF('B.Non-Life_DATA'!E194=0,0,'B.Non-Life_DATA'!E194),IF($C$3="Current Exchange rate",IF('B.Non-Life_DATA'!E194=0,0,'B.Non-Life_DATA'!E194/ECO!O10),IF($C$3="Constant Exchange rate",IF('B.Non-Life_DATA'!E194=0,0,'B.Non-Life_DATA'!E194/ECO!O45))))</f>
        <v>527.59270500000002</v>
      </c>
      <c r="G204" s="42">
        <f>IF($C$3="National Currency",IF('B.Non-Life_DATA'!F194=0,0,'B.Non-Life_DATA'!F194),IF($C$3="Current Exchange rate",IF('B.Non-Life_DATA'!F194=0,0,'B.Non-Life_DATA'!F194/ECO!P10),IF($C$3="Constant Exchange rate",IF('B.Non-Life_DATA'!F194=0,0,'B.Non-Life_DATA'!F194/ECO!P45))))</f>
        <v>665.32809499999996</v>
      </c>
      <c r="H204" s="42">
        <f>IF($C$3="National Currency",IF('B.Non-Life_DATA'!G194=0,0,'B.Non-Life_DATA'!G194),IF($C$3="Current Exchange rate",IF('B.Non-Life_DATA'!G194=0,0,'B.Non-Life_DATA'!G194/ECO!Q10),IF($C$3="Constant Exchange rate",IF('B.Non-Life_DATA'!G194=0,0,'B.Non-Life_DATA'!G194/ECO!Q45))))</f>
        <v>517.19415400000003</v>
      </c>
      <c r="I204" s="42">
        <f>IF($C$3="National Currency",IF('B.Non-Life_DATA'!H194=0,0,'B.Non-Life_DATA'!H194),IF($C$3="Current Exchange rate",IF('B.Non-Life_DATA'!H194=0,0,'B.Non-Life_DATA'!H194/ECO!R10),IF($C$3="Constant Exchange rate",IF('B.Non-Life_DATA'!H194=0,0,'B.Non-Life_DATA'!H194/ECO!R45))))</f>
        <v>275.86503299999998</v>
      </c>
      <c r="J204" s="42">
        <f>IF($C$3="National Currency",IF('B.Non-Life_DATA'!I194=0,0,'B.Non-Life_DATA'!I194),IF($C$3="Current Exchange rate",IF('B.Non-Life_DATA'!I194=0,0,'B.Non-Life_DATA'!I194/ECO!S10),IF($C$3="Constant Exchange rate",IF('B.Non-Life_DATA'!I194=0,0,'B.Non-Life_DATA'!I194/ECO!S45))))</f>
        <v>365.85808900000001</v>
      </c>
      <c r="K204" s="42">
        <f>IF($C$3="National Currency",IF('B.Non-Life_DATA'!J194=0,0,'B.Non-Life_DATA'!J194),IF($C$3="Current Exchange rate",IF('B.Non-Life_DATA'!J194=0,0,'B.Non-Life_DATA'!J194/ECO!T10),IF($C$3="Constant Exchange rate",IF('B.Non-Life_DATA'!J194=0,0,'B.Non-Life_DATA'!J194/ECO!T45))))</f>
        <v>120.200999</v>
      </c>
      <c r="L204" s="42">
        <f>IF($C$3="National Currency",IF('B.Non-Life_DATA'!K194=0,0,'B.Non-Life_DATA'!K194),IF($C$3="Current Exchange rate",IF('B.Non-Life_DATA'!K194=0,0,'B.Non-Life_DATA'!K194/ECO!U10),IF($C$3="Constant Exchange rate",IF('B.Non-Life_DATA'!K194=0,0,'B.Non-Life_DATA'!K194/ECO!U45))))</f>
        <v>215.48459099999999</v>
      </c>
      <c r="M204" s="42">
        <f>IF($C$3="National Currency",IF('B.Non-Life_DATA'!L194=0,0,'B.Non-Life_DATA'!L194),IF($C$3="Current Exchange rate",IF('B.Non-Life_DATA'!L194=0,0,'B.Non-Life_DATA'!L194/ECO!V10),IF($C$3="Constant Exchange rate",IF('B.Non-Life_DATA'!L194=0,0,'B.Non-Life_DATA'!L194/ECO!V45))))</f>
        <v>-12.818951</v>
      </c>
      <c r="N204" s="42">
        <f>IF($C$3="National Currency",IF('B.Non-Life_DATA'!M194=0,0,'B.Non-Life_DATA'!M194),IF($C$3="Current Exchange rate",IF('B.Non-Life_DATA'!M194=0,0,'B.Non-Life_DATA'!M194/ECO!W10),IF($C$3="Constant Exchange rate",IF('B.Non-Life_DATA'!M194=0,0,'B.Non-Life_DATA'!M194/ECO!W45))))</f>
        <v>277.72302200000001</v>
      </c>
      <c r="O204" s="42">
        <f>IF($C$3="National Currency",IF('B.Non-Life_DATA'!N194=0,0,'B.Non-Life_DATA'!N194),IF($C$3="Current Exchange rate",IF('B.Non-Life_DATA'!N194=0,0,'B.Non-Life_DATA'!N194/ECO!X10),IF($C$3="Constant Exchange rate",IF('B.Non-Life_DATA'!N194=0,0,'B.Non-Life_DATA'!N194/ECO!X45))))</f>
        <v>366.36395399999998</v>
      </c>
      <c r="P204" s="108">
        <f>IF($C$3="National Currency",IF('B.Non-Life_DATA'!O194=0,0,'B.Non-Life_DATA'!O194),IF($C$3="Current Exchange rate",IF('B.Non-Life_DATA'!O194=0,0,'B.Non-Life_DATA'!O194/ECO!Y10),IF($C$3="Constant Exchange rate",IF('B.Non-Life_DATA'!O194=0,0,'B.Non-Life_DATA'!O194/ECO!Y45))))</f>
        <v>193.659761</v>
      </c>
      <c r="Q204" s="41">
        <f t="shared" ref="Q204:Q235" si="36">O204/$O$235</f>
        <v>4.9104781515201625E-2</v>
      </c>
      <c r="R204" s="41">
        <f t="shared" ref="R204:R234" si="37">IF(OR(O204=0, N204=0),"-",O204/N204-1)</f>
        <v>0.31917027029901734</v>
      </c>
      <c r="S204" s="41">
        <f t="shared" ref="S204:S234" si="38">IF(OR(O204=0, F204=0),"-",O204/F204-1)</f>
        <v>-0.30559321512984161</v>
      </c>
    </row>
    <row r="205" spans="3:19" ht="15" x14ac:dyDescent="0.25">
      <c r="C205" s="139"/>
      <c r="D205" s="140"/>
      <c r="E205" s="39" t="s">
        <v>30</v>
      </c>
      <c r="F205" s="42">
        <f>IF($C$3="National Currency",IF('B.Non-Life_DATA'!E195=0,0,'B.Non-Life_DATA'!E195),IF($C$3="Current Exchange rate",IF('B.Non-Life_DATA'!E195=0,0,'B.Non-Life_DATA'!E195/ECO!O11),IF($C$3="Constant Exchange rate",IF('B.Non-Life_DATA'!E195=0,0,'B.Non-Life_DATA'!E195/ECO!O46))))</f>
        <v>0</v>
      </c>
      <c r="G205" s="42">
        <f>IF($C$3="National Currency",IF('B.Non-Life_DATA'!F195=0,0,'B.Non-Life_DATA'!F195),IF($C$3="Current Exchange rate",IF('B.Non-Life_DATA'!F195=0,0,'B.Non-Life_DATA'!F195/ECO!P11),IF($C$3="Constant Exchange rate",IF('B.Non-Life_DATA'!F195=0,0,'B.Non-Life_DATA'!F195/ECO!P46))))</f>
        <v>0</v>
      </c>
      <c r="H205" s="42">
        <f>IF($C$3="National Currency",IF('B.Non-Life_DATA'!G195=0,0,'B.Non-Life_DATA'!G195),IF($C$3="Current Exchange rate",IF('B.Non-Life_DATA'!G195=0,0,'B.Non-Life_DATA'!G195/ECO!Q11),IF($C$3="Constant Exchange rate",IF('B.Non-Life_DATA'!G195=0,0,'B.Non-Life_DATA'!G195/ECO!Q46))))</f>
        <v>0</v>
      </c>
      <c r="I205" s="42">
        <f>IF($C$3="National Currency",IF('B.Non-Life_DATA'!H195=0,0,'B.Non-Life_DATA'!H195),IF($C$3="Current Exchange rate",IF('B.Non-Life_DATA'!H195=0,0,'B.Non-Life_DATA'!H195/ECO!R11),IF($C$3="Constant Exchange rate",IF('B.Non-Life_DATA'!H195=0,0,'B.Non-Life_DATA'!H195/ECO!R46))))</f>
        <v>46.948743511606501</v>
      </c>
      <c r="J205" s="42">
        <f>IF($C$3="National Currency",IF('B.Non-Life_DATA'!I195=0,0,'B.Non-Life_DATA'!I195),IF($C$3="Current Exchange rate",IF('B.Non-Life_DATA'!I195=0,0,'B.Non-Life_DATA'!I195/ECO!S11),IF($C$3="Constant Exchange rate",IF('B.Non-Life_DATA'!I195=0,0,'B.Non-Life_DATA'!I195/ECO!S46))))</f>
        <v>67.202214024951431</v>
      </c>
      <c r="K205" s="42">
        <f>IF($C$3="National Currency",IF('B.Non-Life_DATA'!J195=0,0,'B.Non-Life_DATA'!J195),IF($C$3="Current Exchange rate",IF('B.Non-Life_DATA'!J195=0,0,'B.Non-Life_DATA'!J195/ECO!T11),IF($C$3="Constant Exchange rate",IF('B.Non-Life_DATA'!J195=0,0,'B.Non-Life_DATA'!J195/ECO!T46))))</f>
        <v>43.985376684732593</v>
      </c>
      <c r="L205" s="42">
        <f>IF($C$3="National Currency",IF('B.Non-Life_DATA'!K195=0,0,'B.Non-Life_DATA'!K195),IF($C$3="Current Exchange rate",IF('B.Non-Life_DATA'!K195=0,0,'B.Non-Life_DATA'!K195/ECO!U11),IF($C$3="Constant Exchange rate",IF('B.Non-Life_DATA'!K195=0,0,'B.Non-Life_DATA'!K195/ECO!U46))))</f>
        <v>9.6013796962879621</v>
      </c>
      <c r="M205" s="42">
        <f>IF($C$3="National Currency",IF('B.Non-Life_DATA'!L195=0,0,'B.Non-Life_DATA'!L195),IF($C$3="Current Exchange rate",IF('B.Non-Life_DATA'!L195=0,0,'B.Non-Life_DATA'!L195/ECO!V11),IF($C$3="Constant Exchange rate",IF('B.Non-Life_DATA'!L195=0,0,'B.Non-Life_DATA'!L195/ECO!V46))))</f>
        <v>11.160413705833099</v>
      </c>
      <c r="N205" s="42">
        <f>IF($C$3="National Currency",IF('B.Non-Life_DATA'!M195=0,0,'B.Non-Life_DATA'!M195),IF($C$3="Current Exchange rate",IF('B.Non-Life_DATA'!M195=0,0,'B.Non-Life_DATA'!M195/ECO!W11),IF($C$3="Constant Exchange rate",IF('B.Non-Life_DATA'!M195=0,0,'B.Non-Life_DATA'!M195/ECO!W46))))</f>
        <v>1.0225994477962983</v>
      </c>
      <c r="O205" s="88">
        <f>IF($C$3="National Currency",IF('B.Non-Life_DATA'!N195=0,0,'B.Non-Life_DATA'!N195),IF($C$3="Current Exchange rate",IF('B.Non-Life_DATA'!N195=0,0,'B.Non-Life_DATA'!N195/ECO!X11),IF($C$3="Constant Exchange rate",IF('B.Non-Life_DATA'!N195=0,0,'B.Non-Life_DATA'!N195/ECO!X46))))</f>
        <v>1.0225994477962983</v>
      </c>
      <c r="P205" s="108">
        <f>IF($C$3="National Currency",IF('B.Non-Life_DATA'!O195=0,0,'B.Non-Life_DATA'!O195),IF($C$3="Current Exchange rate",IF('B.Non-Life_DATA'!O195=0,0,'B.Non-Life_DATA'!O195/ECO!Y11),IF($C$3="Constant Exchange rate",IF('B.Non-Life_DATA'!O195=0,0,'B.Non-Life_DATA'!O195/ECO!Y46))))</f>
        <v>0</v>
      </c>
      <c r="Q205" s="41">
        <f t="shared" si="36"/>
        <v>1.3706185314727514E-4</v>
      </c>
      <c r="R205" s="41">
        <f t="shared" si="37"/>
        <v>0</v>
      </c>
      <c r="S205" s="41" t="str">
        <f t="shared" si="38"/>
        <v>-</v>
      </c>
    </row>
    <row r="206" spans="3:19" ht="15" x14ac:dyDescent="0.25">
      <c r="C206" s="139"/>
      <c r="D206" s="140"/>
      <c r="E206" s="39" t="s">
        <v>29</v>
      </c>
      <c r="F206" s="42">
        <f>IF($C$3="National Currency",IF('B.Non-Life_DATA'!E196=0,0,'B.Non-Life_DATA'!E196),IF($C$3="Current Exchange rate",IF('B.Non-Life_DATA'!E196=0,0,'B.Non-Life_DATA'!E196/ECO!O12),IF($C$3="Constant Exchange rate",IF('B.Non-Life_DATA'!E196=0,0,'B.Non-Life_DATA'!E196/ECO!O47))))</f>
        <v>2761.631736526946</v>
      </c>
      <c r="G206" s="42">
        <f>IF($C$3="National Currency",IF('B.Non-Life_DATA'!F196=0,0,'B.Non-Life_DATA'!F196),IF($C$3="Current Exchange rate",IF('B.Non-Life_DATA'!F196=0,0,'B.Non-Life_DATA'!F196/ECO!P12),IF($C$3="Constant Exchange rate",IF('B.Non-Life_DATA'!F196=0,0,'B.Non-Life_DATA'!F196/ECO!P47))))</f>
        <v>4070.3243512974059</v>
      </c>
      <c r="H206" s="42">
        <f>IF($C$3="National Currency",IF('B.Non-Life_DATA'!G196=0,0,'B.Non-Life_DATA'!G196),IF($C$3="Current Exchange rate",IF('B.Non-Life_DATA'!G196=0,0,'B.Non-Life_DATA'!G196/ECO!Q12),IF($C$3="Constant Exchange rate",IF('B.Non-Life_DATA'!G196=0,0,'B.Non-Life_DATA'!G196/ECO!Q47))))</f>
        <v>2952.6047904191619</v>
      </c>
      <c r="I206" s="42">
        <f>IF($C$3="National Currency",IF('B.Non-Life_DATA'!H196=0,0,'B.Non-Life_DATA'!H196),IF($C$3="Current Exchange rate",IF('B.Non-Life_DATA'!H196=0,0,'B.Non-Life_DATA'!H196/ECO!R12),IF($C$3="Constant Exchange rate",IF('B.Non-Life_DATA'!H196=0,0,'B.Non-Life_DATA'!H196/ECO!R47))))</f>
        <v>4433.7034264803733</v>
      </c>
      <c r="J206" s="42">
        <f>IF($C$3="National Currency",IF('B.Non-Life_DATA'!I196=0,0,'B.Non-Life_DATA'!I196),IF($C$3="Current Exchange rate",IF('B.Non-Life_DATA'!I196=0,0,'B.Non-Life_DATA'!I196/ECO!S12),IF($C$3="Constant Exchange rate",IF('B.Non-Life_DATA'!I196=0,0,'B.Non-Life_DATA'!I196/ECO!S47))))</f>
        <v>3931.0584830339321</v>
      </c>
      <c r="K206" s="42">
        <f>IF($C$3="National Currency",IF('B.Non-Life_DATA'!J196=0,0,'B.Non-Life_DATA'!J196),IF($C$3="Current Exchange rate",IF('B.Non-Life_DATA'!J196=0,0,'B.Non-Life_DATA'!J196/ECO!T12),IF($C$3="Constant Exchange rate",IF('B.Non-Life_DATA'!J196=0,0,'B.Non-Life_DATA'!J196/ECO!T47))))</f>
        <v>2648.8492623087163</v>
      </c>
      <c r="L206" s="42">
        <f>IF($C$3="National Currency",IF('B.Non-Life_DATA'!K196=0,0,'B.Non-Life_DATA'!K196),IF($C$3="Current Exchange rate",IF('B.Non-Life_DATA'!K196=0,0,'B.Non-Life_DATA'!K196/ECO!U12),IF($C$3="Constant Exchange rate",IF('B.Non-Life_DATA'!K196=0,0,'B.Non-Life_DATA'!K196/ECO!U47))))</f>
        <v>2815.2973644377912</v>
      </c>
      <c r="M206" s="42">
        <f>IF($C$3="National Currency",IF('B.Non-Life_DATA'!L196=0,0,'B.Non-Life_DATA'!L196),IF($C$3="Current Exchange rate",IF('B.Non-Life_DATA'!L196=0,0,'B.Non-Life_DATA'!L196/ECO!V12),IF($C$3="Constant Exchange rate",IF('B.Non-Life_DATA'!L196=0,0,'B.Non-Life_DATA'!L196/ECO!V47))))</f>
        <v>1590.6771041250831</v>
      </c>
      <c r="N206" s="42">
        <f>IF($C$3="National Currency",IF('B.Non-Life_DATA'!M196=0,0,'B.Non-Life_DATA'!M196),IF($C$3="Current Exchange rate",IF('B.Non-Life_DATA'!M196=0,0,'B.Non-Life_DATA'!M196/ECO!W12),IF($C$3="Constant Exchange rate",IF('B.Non-Life_DATA'!M196=0,0,'B.Non-Life_DATA'!M196/ECO!W47))))</f>
        <v>840.39164670658681</v>
      </c>
      <c r="O206" s="42">
        <f>IF($C$3="National Currency",IF('B.Non-Life_DATA'!N196=0,0,'B.Non-Life_DATA'!N196),IF($C$3="Current Exchange rate",IF('B.Non-Life_DATA'!N196=0,0,'B.Non-Life_DATA'!N196/ECO!X12),IF($C$3="Constant Exchange rate",IF('B.Non-Life_DATA'!N196=0,0,'B.Non-Life_DATA'!N196/ECO!X47))))</f>
        <v>616.25613273453098</v>
      </c>
      <c r="P206" s="108">
        <f>IF($C$3="National Currency",IF('B.Non-Life_DATA'!O196=0,0,'B.Non-Life_DATA'!O196),IF($C$3="Current Exchange rate",IF('B.Non-Life_DATA'!O196=0,0,'B.Non-Life_DATA'!O196/ECO!Y12),IF($C$3="Constant Exchange rate",IF('B.Non-Life_DATA'!O196=0,0,'B.Non-Life_DATA'!O196/ECO!Y47))))</f>
        <v>1604.7812608117099</v>
      </c>
      <c r="Q206" s="41">
        <f t="shared" si="36"/>
        <v>8.2598526478760079E-2</v>
      </c>
      <c r="R206" s="41">
        <f t="shared" si="37"/>
        <v>-0.26670364329586227</v>
      </c>
      <c r="S206" s="41">
        <f t="shared" si="38"/>
        <v>-0.77685072032466551</v>
      </c>
    </row>
    <row r="207" spans="3:19" ht="15" x14ac:dyDescent="0.25">
      <c r="C207" s="139"/>
      <c r="D207" s="140"/>
      <c r="E207" s="39" t="s">
        <v>28</v>
      </c>
      <c r="F207" s="42">
        <f>IF($C$3="National Currency",IF('B.Non-Life_DATA'!E197=0,0,'B.Non-Life_DATA'!E197),IF($C$3="Current Exchange rate",IF('B.Non-Life_DATA'!E197=0,0,'B.Non-Life_DATA'!E197/ECO!O13),IF($C$3="Constant Exchange rate",IF('B.Non-Life_DATA'!E197=0,0,'B.Non-Life_DATA'!E197/ECO!O48))))</f>
        <v>5.6384232918140365</v>
      </c>
      <c r="G207" s="42">
        <f>IF($C$3="National Currency",IF('B.Non-Life_DATA'!F197=0,0,'B.Non-Life_DATA'!F197),IF($C$3="Current Exchange rate",IF('B.Non-Life_DATA'!F197=0,0,'B.Non-Life_DATA'!F197/ECO!P13),IF($C$3="Constant Exchange rate",IF('B.Non-Life_DATA'!F197=0,0,'B.Non-Life_DATA'!F197/ECO!P48))))</f>
        <v>9.397372153023392</v>
      </c>
      <c r="H207" s="42">
        <f>IF($C$3="National Currency",IF('B.Non-Life_DATA'!G197=0,0,'B.Non-Life_DATA'!G197),IF($C$3="Current Exchange rate",IF('B.Non-Life_DATA'!G197=0,0,'B.Non-Life_DATA'!G197/ECO!Q13),IF($C$3="Constant Exchange rate",IF('B.Non-Life_DATA'!G197=0,0,'B.Non-Life_DATA'!G197/ECO!Q48))))</f>
        <v>11.96029183112068</v>
      </c>
      <c r="I207" s="42">
        <f>IF($C$3="National Currency",IF('B.Non-Life_DATA'!H197=0,0,'B.Non-Life_DATA'!H197),IF($C$3="Current Exchange rate",IF('B.Non-Life_DATA'!H197=0,0,'B.Non-Life_DATA'!H197/ECO!R13),IF($C$3="Constant Exchange rate",IF('B.Non-Life_DATA'!H197=0,0,'B.Non-Life_DATA'!H197/ECO!R48))))</f>
        <v>-6.3218685393066441</v>
      </c>
      <c r="J207" s="42">
        <f>IF($C$3="National Currency",IF('B.Non-Life_DATA'!I197=0,0,'B.Non-Life_DATA'!I197),IF($C$3="Current Exchange rate",IF('B.Non-Life_DATA'!I197=0,0,'B.Non-Life_DATA'!I197/ECO!S13),IF($C$3="Constant Exchange rate",IF('B.Non-Life_DATA'!I197=0,0,'B.Non-Life_DATA'!I197/ECO!S48))))</f>
        <v>10</v>
      </c>
      <c r="K207" s="42">
        <f>IF($C$3="National Currency",IF('B.Non-Life_DATA'!J197=0,0,'B.Non-Life_DATA'!J197),IF($C$3="Current Exchange rate",IF('B.Non-Life_DATA'!J197=0,0,'B.Non-Life_DATA'!J197/ECO!T13),IF($C$3="Constant Exchange rate",IF('B.Non-Life_DATA'!J197=0,0,'B.Non-Life_DATA'!J197/ECO!T48))))</f>
        <v>25</v>
      </c>
      <c r="L207" s="42">
        <f>IF($C$3="National Currency",IF('B.Non-Life_DATA'!K197=0,0,'B.Non-Life_DATA'!K197),IF($C$3="Current Exchange rate",IF('B.Non-Life_DATA'!K197=0,0,'B.Non-Life_DATA'!K197/ECO!U13),IF($C$3="Constant Exchange rate",IF('B.Non-Life_DATA'!K197=0,0,'B.Non-Life_DATA'!K197/ECO!U48))))</f>
        <v>13</v>
      </c>
      <c r="M207" s="42">
        <f>IF($C$3="National Currency",IF('B.Non-Life_DATA'!L197=0,0,'B.Non-Life_DATA'!L197),IF($C$3="Current Exchange rate",IF('B.Non-Life_DATA'!L197=0,0,'B.Non-Life_DATA'!L197/ECO!V13),IF($C$3="Constant Exchange rate",IF('B.Non-Life_DATA'!L197=0,0,'B.Non-Life_DATA'!L197/ECO!V48))))</f>
        <v>0</v>
      </c>
      <c r="N207" s="42">
        <f>IF($C$3="National Currency",IF('B.Non-Life_DATA'!M197=0,0,'B.Non-Life_DATA'!M197),IF($C$3="Current Exchange rate",IF('B.Non-Life_DATA'!M197=0,0,'B.Non-Life_DATA'!M197/ECO!W13),IF($C$3="Constant Exchange rate",IF('B.Non-Life_DATA'!M197=0,0,'B.Non-Life_DATA'!M197/ECO!W48))))</f>
        <v>0</v>
      </c>
      <c r="O207" s="42">
        <f>IF($C$3="National Currency",IF('B.Non-Life_DATA'!N197=0,0,'B.Non-Life_DATA'!N197),IF($C$3="Current Exchange rate",IF('B.Non-Life_DATA'!N197=0,0,'B.Non-Life_DATA'!N197/ECO!X13),IF($C$3="Constant Exchange rate",IF('B.Non-Life_DATA'!N197=0,0,'B.Non-Life_DATA'!N197/ECO!X48))))</f>
        <v>0</v>
      </c>
      <c r="P207" s="108">
        <f>IF($C$3="National Currency",IF('B.Non-Life_DATA'!O197=0,0,'B.Non-Life_DATA'!O197),IF($C$3="Current Exchange rate",IF('B.Non-Life_DATA'!O197=0,0,'B.Non-Life_DATA'!O197/ECO!Y13),IF($C$3="Constant Exchange rate",IF('B.Non-Life_DATA'!O197=0,0,'B.Non-Life_DATA'!O197/ECO!Y48))))</f>
        <v>0</v>
      </c>
      <c r="Q207" s="41">
        <f t="shared" si="36"/>
        <v>0</v>
      </c>
      <c r="R207" s="41" t="str">
        <f t="shared" si="37"/>
        <v>-</v>
      </c>
      <c r="S207" s="41" t="str">
        <f t="shared" si="38"/>
        <v>-</v>
      </c>
    </row>
    <row r="208" spans="3:19" ht="15" x14ac:dyDescent="0.25">
      <c r="C208" s="139"/>
      <c r="D208" s="140"/>
      <c r="E208" s="39" t="s">
        <v>27</v>
      </c>
      <c r="F208" s="42">
        <f>IF($C$3="National Currency",IF('B.Non-Life_DATA'!E198=0,0,'B.Non-Life_DATA'!E198),IF($C$3="Current Exchange rate",IF('B.Non-Life_DATA'!E198=0,0,'B.Non-Life_DATA'!E198/ECO!O14),IF($C$3="Constant Exchange rate",IF('B.Non-Life_DATA'!E198=0,0,'B.Non-Life_DATA'!E198/ECO!O49))))</f>
        <v>326.0501171804579</v>
      </c>
      <c r="G208" s="42">
        <f>IF($C$3="National Currency",IF('B.Non-Life_DATA'!F198=0,0,'B.Non-Life_DATA'!F198),IF($C$3="Current Exchange rate",IF('B.Non-Life_DATA'!F198=0,0,'B.Non-Life_DATA'!F198/ECO!P14),IF($C$3="Constant Exchange rate",IF('B.Non-Life_DATA'!F198=0,0,'B.Non-Life_DATA'!F198/ECO!P49))))</f>
        <v>129.15089237425636</v>
      </c>
      <c r="H208" s="42">
        <f>IF($C$3="National Currency",IF('B.Non-Life_DATA'!G198=0,0,'B.Non-Life_DATA'!G198),IF($C$3="Current Exchange rate",IF('B.Non-Life_DATA'!G198=0,0,'B.Non-Life_DATA'!G198/ECO!Q14),IF($C$3="Constant Exchange rate",IF('B.Non-Life_DATA'!G198=0,0,'B.Non-Life_DATA'!G198/ECO!Q49))))</f>
        <v>36.920858121507123</v>
      </c>
      <c r="I208" s="42">
        <f>IF($C$3="National Currency",IF('B.Non-Life_DATA'!H198=0,0,'B.Non-Life_DATA'!H198),IF($C$3="Current Exchange rate",IF('B.Non-Life_DATA'!H198=0,0,'B.Non-Life_DATA'!H198/ECO!R14),IF($C$3="Constant Exchange rate",IF('B.Non-Life_DATA'!H198=0,0,'B.Non-Life_DATA'!H198/ECO!R49))))</f>
        <v>123.34595276726158</v>
      </c>
      <c r="J208" s="42">
        <f>IF($C$3="National Currency",IF('B.Non-Life_DATA'!I198=0,0,'B.Non-Life_DATA'!I198),IF($C$3="Current Exchange rate",IF('B.Non-Life_DATA'!I198=0,0,'B.Non-Life_DATA'!I198/ECO!S14),IF($C$3="Constant Exchange rate",IF('B.Non-Life_DATA'!I198=0,0,'B.Non-Life_DATA'!I198/ECO!S49))))</f>
        <v>122.55273120605733</v>
      </c>
      <c r="K208" s="42">
        <f>IF($C$3="National Currency",IF('B.Non-Life_DATA'!J198=0,0,'B.Non-Life_DATA'!J198),IF($C$3="Current Exchange rate",IF('B.Non-Life_DATA'!J198=0,0,'B.Non-Life_DATA'!J198/ECO!T14),IF($C$3="Constant Exchange rate",IF('B.Non-Life_DATA'!J198=0,0,'B.Non-Life_DATA'!J198/ECO!T49))))</f>
        <v>167.73030466919056</v>
      </c>
      <c r="L208" s="42">
        <f>IF($C$3="National Currency",IF('B.Non-Life_DATA'!K198=0,0,'B.Non-Life_DATA'!K198),IF($C$3="Current Exchange rate",IF('B.Non-Life_DATA'!K198=0,0,'B.Non-Life_DATA'!K198/ECO!U14),IF($C$3="Constant Exchange rate",IF('B.Non-Life_DATA'!K198=0,0,'B.Non-Life_DATA'!K198/ECO!U49))))</f>
        <v>29.385253290066704</v>
      </c>
      <c r="M208" s="42">
        <f>IF($C$3="National Currency",IF('B.Non-Life_DATA'!L198=0,0,'B.Non-Life_DATA'!L198),IF($C$3="Current Exchange rate",IF('B.Non-Life_DATA'!L198=0,0,'B.Non-Life_DATA'!L198/ECO!V14),IF($C$3="Constant Exchange rate",IF('B.Non-Life_DATA'!L198=0,0,'B.Non-Life_DATA'!L198/ECO!V49))))</f>
        <v>55.886064539390659</v>
      </c>
      <c r="N208" s="42">
        <f>IF($C$3="National Currency",IF('B.Non-Life_DATA'!M198=0,0,'B.Non-Life_DATA'!M198),IF($C$3="Current Exchange rate",IF('B.Non-Life_DATA'!M198=0,0,'B.Non-Life_DATA'!M198/ECO!W14),IF($C$3="Constant Exchange rate",IF('B.Non-Life_DATA'!M198=0,0,'B.Non-Life_DATA'!M198/ECO!W49))))</f>
        <v>59.311339462772672</v>
      </c>
      <c r="O208" s="42">
        <f>IF($C$3="National Currency",IF('B.Non-Life_DATA'!N198=0,0,'B.Non-Life_DATA'!N198),IF($C$3="Current Exchange rate",IF('B.Non-Life_DATA'!N198=0,0,'B.Non-Life_DATA'!N198/ECO!X14),IF($C$3="Constant Exchange rate",IF('B.Non-Life_DATA'!N198=0,0,'B.Non-Life_DATA'!N198/ECO!X49))))</f>
        <v>-4.8674959437533802</v>
      </c>
      <c r="P208" s="108">
        <f>IF($C$3="National Currency",IF('B.Non-Life_DATA'!O198=0,0,'B.Non-Life_DATA'!O198),IF($C$3="Current Exchange rate",IF('B.Non-Life_DATA'!O198=0,0,'B.Non-Life_DATA'!O198/ECO!Y14),IF($C$3="Constant Exchange rate",IF('B.Non-Life_DATA'!O198=0,0,'B.Non-Life_DATA'!O198/ECO!Y49))))</f>
        <v>126.12222823147647</v>
      </c>
      <c r="Q208" s="41">
        <f t="shared" si="36"/>
        <v>-6.524040431230303E-4</v>
      </c>
      <c r="R208" s="41">
        <f t="shared" si="37"/>
        <v>-1.0820668693009119</v>
      </c>
      <c r="S208" s="41">
        <f t="shared" si="38"/>
        <v>-1.0149286741125734</v>
      </c>
    </row>
    <row r="209" spans="3:19" ht="15" x14ac:dyDescent="0.25">
      <c r="C209" s="139"/>
      <c r="D209" s="140"/>
      <c r="E209" s="39" t="s">
        <v>26</v>
      </c>
      <c r="F209" s="42">
        <f>IF($C$3="National Currency",IF('B.Non-Life_DATA'!E199=0,0,'B.Non-Life_DATA'!E199),IF($C$3="Current Exchange rate",IF('B.Non-Life_DATA'!E199=0,0,'B.Non-Life_DATA'!E199/ECO!O15),IF($C$3="Constant Exchange rate",IF('B.Non-Life_DATA'!E199=0,0,'B.Non-Life_DATA'!E199/ECO!O50))))</f>
        <v>0</v>
      </c>
      <c r="G209" s="42">
        <f>IF($C$3="National Currency",IF('B.Non-Life_DATA'!F199=0,0,'B.Non-Life_DATA'!F199),IF($C$3="Current Exchange rate",IF('B.Non-Life_DATA'!F199=0,0,'B.Non-Life_DATA'!F199/ECO!P15),IF($C$3="Constant Exchange rate",IF('B.Non-Life_DATA'!F199=0,0,'B.Non-Life_DATA'!F199/ECO!P50))))</f>
        <v>0</v>
      </c>
      <c r="H209" s="42">
        <f>IF($C$3="National Currency",IF('B.Non-Life_DATA'!G199=0,0,'B.Non-Life_DATA'!G199),IF($C$3="Current Exchange rate",IF('B.Non-Life_DATA'!G199=0,0,'B.Non-Life_DATA'!G199/ECO!Q15),IF($C$3="Constant Exchange rate",IF('B.Non-Life_DATA'!G199=0,0,'B.Non-Life_DATA'!G199/ECO!Q50))))</f>
        <v>0</v>
      </c>
      <c r="I209" s="42">
        <f>IF($C$3="National Currency",IF('B.Non-Life_DATA'!H199=0,0,'B.Non-Life_DATA'!H199),IF($C$3="Current Exchange rate",IF('B.Non-Life_DATA'!H199=0,0,'B.Non-Life_DATA'!H199/ECO!R15),IF($C$3="Constant Exchange rate",IF('B.Non-Life_DATA'!H199=0,0,'B.Non-Life_DATA'!H199/ECO!R50))))</f>
        <v>0</v>
      </c>
      <c r="J209" s="42">
        <f>IF($C$3="National Currency",IF('B.Non-Life_DATA'!I199=0,0,'B.Non-Life_DATA'!I199),IF($C$3="Current Exchange rate",IF('B.Non-Life_DATA'!I199=0,0,'B.Non-Life_DATA'!I199/ECO!S15),IF($C$3="Constant Exchange rate",IF('B.Non-Life_DATA'!I199=0,0,'B.Non-Life_DATA'!I199/ECO!S50))))</f>
        <v>0</v>
      </c>
      <c r="K209" s="42">
        <f>IF($C$3="National Currency",IF('B.Non-Life_DATA'!J199=0,0,'B.Non-Life_DATA'!J199),IF($C$3="Current Exchange rate",IF('B.Non-Life_DATA'!J199=0,0,'B.Non-Life_DATA'!J199/ECO!T15),IF($C$3="Constant Exchange rate",IF('B.Non-Life_DATA'!J199=0,0,'B.Non-Life_DATA'!J199/ECO!T50))))</f>
        <v>0</v>
      </c>
      <c r="L209" s="42">
        <f>IF($C$3="National Currency",IF('B.Non-Life_DATA'!K199=0,0,'B.Non-Life_DATA'!K199),IF($C$3="Current Exchange rate",IF('B.Non-Life_DATA'!K199=0,0,'B.Non-Life_DATA'!K199/ECO!U15),IF($C$3="Constant Exchange rate",IF('B.Non-Life_DATA'!K199=0,0,'B.Non-Life_DATA'!K199/ECO!U50))))</f>
        <v>0</v>
      </c>
      <c r="M209" s="42">
        <f>IF($C$3="National Currency",IF('B.Non-Life_DATA'!L199=0,0,'B.Non-Life_DATA'!L199),IF($C$3="Current Exchange rate",IF('B.Non-Life_DATA'!L199=0,0,'B.Non-Life_DATA'!L199/ECO!V15),IF($C$3="Constant Exchange rate",IF('B.Non-Life_DATA'!L199=0,0,'B.Non-Life_DATA'!L199/ECO!V50))))</f>
        <v>0</v>
      </c>
      <c r="N209" s="42">
        <f>IF($C$3="National Currency",IF('B.Non-Life_DATA'!M199=0,0,'B.Non-Life_DATA'!M199),IF($C$3="Current Exchange rate",IF('B.Non-Life_DATA'!M199=0,0,'B.Non-Life_DATA'!M199/ECO!W15),IF($C$3="Constant Exchange rate",IF('B.Non-Life_DATA'!M199=0,0,'B.Non-Life_DATA'!M199/ECO!W50))))</f>
        <v>0</v>
      </c>
      <c r="O209" s="42">
        <f>IF($C$3="National Currency",IF('B.Non-Life_DATA'!N199=0,0,'B.Non-Life_DATA'!N199),IF($C$3="Current Exchange rate",IF('B.Non-Life_DATA'!N199=0,0,'B.Non-Life_DATA'!N199/ECO!X15),IF($C$3="Constant Exchange rate",IF('B.Non-Life_DATA'!N199=0,0,'B.Non-Life_DATA'!N199/ECO!X50))))</f>
        <v>0</v>
      </c>
      <c r="P209" s="108">
        <f>IF($C$3="National Currency",IF('B.Non-Life_DATA'!O199=0,0,'B.Non-Life_DATA'!O199),IF($C$3="Current Exchange rate",IF('B.Non-Life_DATA'!O199=0,0,'B.Non-Life_DATA'!O199/ECO!Y15),IF($C$3="Constant Exchange rate",IF('B.Non-Life_DATA'!O199=0,0,'B.Non-Life_DATA'!O199/ECO!Y50))))</f>
        <v>0</v>
      </c>
      <c r="Q209" s="41">
        <f t="shared" si="36"/>
        <v>0</v>
      </c>
      <c r="R209" s="41" t="str">
        <f t="shared" si="37"/>
        <v>-</v>
      </c>
      <c r="S209" s="41" t="str">
        <f t="shared" si="38"/>
        <v>-</v>
      </c>
    </row>
    <row r="210" spans="3:19" ht="15" x14ac:dyDescent="0.25">
      <c r="C210" s="139"/>
      <c r="D210" s="140"/>
      <c r="E210" s="39" t="s">
        <v>25</v>
      </c>
      <c r="F210" s="42">
        <f>IF($C$3="National Currency",IF('B.Non-Life_DATA'!E200=0,0,'B.Non-Life_DATA'!E200),IF($C$3="Current Exchange rate",IF('B.Non-Life_DATA'!E200=0,0,'B.Non-Life_DATA'!E200/ECO!O16),IF($C$3="Constant Exchange rate",IF('B.Non-Life_DATA'!E200=0,0,'B.Non-Life_DATA'!E200/ECO!O51))))</f>
        <v>536.31149852927354</v>
      </c>
      <c r="G210" s="42">
        <f>IF($C$3="National Currency",IF('B.Non-Life_DATA'!F200=0,0,'B.Non-Life_DATA'!F200),IF($C$3="Current Exchange rate",IF('B.Non-Life_DATA'!F200=0,0,'B.Non-Life_DATA'!F200/ECO!P16),IF($C$3="Constant Exchange rate",IF('B.Non-Life_DATA'!F200=0,0,'B.Non-Life_DATA'!F200/ECO!P51))))</f>
        <v>-366.67427773226063</v>
      </c>
      <c r="H210" s="42">
        <f>IF($C$3="National Currency",IF('B.Non-Life_DATA'!G200=0,0,'B.Non-Life_DATA'!G200),IF($C$3="Current Exchange rate",IF('B.Non-Life_DATA'!G200=0,0,'B.Non-Life_DATA'!G200/ECO!Q16),IF($C$3="Constant Exchange rate",IF('B.Non-Life_DATA'!G200=0,0,'B.Non-Life_DATA'!G200/ECO!Q51))))</f>
        <v>-225.51139645145261</v>
      </c>
      <c r="I210" s="42">
        <f>IF($C$3="National Currency",IF('B.Non-Life_DATA'!H200=0,0,'B.Non-Life_DATA'!H200),IF($C$3="Current Exchange rate",IF('B.Non-Life_DATA'!H200=0,0,'B.Non-Life_DATA'!H200/ECO!R16),IF($C$3="Constant Exchange rate",IF('B.Non-Life_DATA'!H200=0,0,'B.Non-Life_DATA'!H200/ECO!R51))))</f>
        <v>-97.914120317515753</v>
      </c>
      <c r="J210" s="42">
        <f>IF($C$3="National Currency",IF('B.Non-Life_DATA'!I200=0,0,'B.Non-Life_DATA'!I200),IF($C$3="Current Exchange rate",IF('B.Non-Life_DATA'!I200=0,0,'B.Non-Life_DATA'!I200/ECO!S16),IF($C$3="Constant Exchange rate",IF('B.Non-Life_DATA'!I200=0,0,'B.Non-Life_DATA'!I200/ECO!S51))))</f>
        <v>136.05899023545055</v>
      </c>
      <c r="K210" s="42">
        <f>IF($C$3="National Currency",IF('B.Non-Life_DATA'!J200=0,0,'B.Non-Life_DATA'!J200),IF($C$3="Current Exchange rate",IF('B.Non-Life_DATA'!J200=0,0,'B.Non-Life_DATA'!J200/ECO!T16),IF($C$3="Constant Exchange rate",IF('B.Non-Life_DATA'!J200=0,0,'B.Non-Life_DATA'!J200/ECO!T51))))</f>
        <v>63.162263441365695</v>
      </c>
      <c r="L210" s="42">
        <f>IF($C$3="National Currency",IF('B.Non-Life_DATA'!K200=0,0,'B.Non-Life_DATA'!K200),IF($C$3="Current Exchange rate",IF('B.Non-Life_DATA'!K200=0,0,'B.Non-Life_DATA'!K200/ECO!U16),IF($C$3="Constant Exchange rate",IF('B.Non-Life_DATA'!K200=0,0,'B.Non-Life_DATA'!K200/ECO!U51))))</f>
        <v>-22.279961855130079</v>
      </c>
      <c r="M210" s="42">
        <f>IF($C$3="National Currency",IF('B.Non-Life_DATA'!L200=0,0,'B.Non-Life_DATA'!L200),IF($C$3="Current Exchange rate",IF('B.Non-Life_DATA'!L200=0,0,'B.Non-Life_DATA'!L200/ECO!V16),IF($C$3="Constant Exchange rate",IF('B.Non-Life_DATA'!L200=0,0,'B.Non-Life_DATA'!L200/ECO!V51))))</f>
        <v>138.47662283588303</v>
      </c>
      <c r="N210" s="42">
        <f>IF($C$3="National Currency",IF('B.Non-Life_DATA'!M200=0,0,'B.Non-Life_DATA'!M200),IF($C$3="Current Exchange rate",IF('B.Non-Life_DATA'!M200=0,0,'B.Non-Life_DATA'!M200/ECO!W16),IF($C$3="Constant Exchange rate",IF('B.Non-Life_DATA'!M200=0,0,'B.Non-Life_DATA'!M200/ECO!W51))))</f>
        <v>281.4202248398318</v>
      </c>
      <c r="O210" s="88">
        <f>IF($C$3="National Currency",IF('B.Non-Life_DATA'!N200=0,0,'B.Non-Life_DATA'!N200),IF($C$3="Current Exchange rate",IF('B.Non-Life_DATA'!N200=0,0,'B.Non-Life_DATA'!N200/ECO!X16),IF($C$3="Constant Exchange rate",IF('B.Non-Life_DATA'!N200=0,0,'B.Non-Life_DATA'!N200/ECO!X51))))</f>
        <v>281.4202248398318</v>
      </c>
      <c r="P210" s="108">
        <f>IF($C$3="National Currency",IF('B.Non-Life_DATA'!O200=0,0,'B.Non-Life_DATA'!O200),IF($C$3="Current Exchange rate",IF('B.Non-Life_DATA'!O200=0,0,'B.Non-Life_DATA'!O200/ECO!Y16),IF($C$3="Constant Exchange rate",IF('B.Non-Life_DATA'!O200=0,0,'B.Non-Life_DATA'!O200/ECO!Y51))))</f>
        <v>0</v>
      </c>
      <c r="Q210" s="41">
        <f t="shared" si="36"/>
        <v>3.7719536826264465E-2</v>
      </c>
      <c r="R210" s="41">
        <f t="shared" si="37"/>
        <v>0</v>
      </c>
      <c r="S210" s="41">
        <f t="shared" si="38"/>
        <v>-0.47526721763085411</v>
      </c>
    </row>
    <row r="211" spans="3:19" ht="15" x14ac:dyDescent="0.25">
      <c r="C211" s="139"/>
      <c r="D211" s="140"/>
      <c r="E211" s="39" t="s">
        <v>24</v>
      </c>
      <c r="F211" s="42">
        <f>IF($C$3="National Currency",IF('B.Non-Life_DATA'!E201=0,0,'B.Non-Life_DATA'!E201),IF($C$3="Current Exchange rate",IF('B.Non-Life_DATA'!E201=0,0,'B.Non-Life_DATA'!E201/ECO!O17),IF($C$3="Constant Exchange rate",IF('B.Non-Life_DATA'!E201=0,0,'B.Non-Life_DATA'!E201/ECO!O52))))</f>
        <v>6.8321552286119669</v>
      </c>
      <c r="G211" s="42">
        <f>IF($C$3="National Currency",IF('B.Non-Life_DATA'!F201=0,0,'B.Non-Life_DATA'!F201),IF($C$3="Current Exchange rate",IF('B.Non-Life_DATA'!F201=0,0,'B.Non-Life_DATA'!F201/ECO!P17),IF($C$3="Constant Exchange rate",IF('B.Non-Life_DATA'!F201=0,0,'B.Non-Life_DATA'!F201/ECO!P52))))</f>
        <v>12.418033310751216</v>
      </c>
      <c r="H211" s="42">
        <f>IF($C$3="National Currency",IF('B.Non-Life_DATA'!G201=0,0,'B.Non-Life_DATA'!G201),IF($C$3="Current Exchange rate",IF('B.Non-Life_DATA'!G201=0,0,'B.Non-Life_DATA'!G201/ECO!Q17),IF($C$3="Constant Exchange rate",IF('B.Non-Life_DATA'!G201=0,0,'B.Non-Life_DATA'!G201/ECO!Q52))))</f>
        <v>9.7081794127797725</v>
      </c>
      <c r="I211" s="42">
        <f>IF($C$3="National Currency",IF('B.Non-Life_DATA'!H201=0,0,'B.Non-Life_DATA'!H201),IF($C$3="Current Exchange rate",IF('B.Non-Life_DATA'!H201=0,0,'B.Non-Life_DATA'!H201/ECO!R17),IF($C$3="Constant Exchange rate",IF('B.Non-Life_DATA'!H201=0,0,'B.Non-Life_DATA'!H201/ECO!R52))))</f>
        <v>12.430815640458631</v>
      </c>
      <c r="J211" s="42">
        <f>IF($C$3="National Currency",IF('B.Non-Life_DATA'!I201=0,0,'B.Non-Life_DATA'!I201),IF($C$3="Current Exchange rate",IF('B.Non-Life_DATA'!I201=0,0,'B.Non-Life_DATA'!I201/ECO!S17),IF($C$3="Constant Exchange rate",IF('B.Non-Life_DATA'!I201=0,0,'B.Non-Life_DATA'!I201/ECO!S52))))</f>
        <v>8.8517633223831371</v>
      </c>
      <c r="K211" s="42">
        <f>IF($C$3="National Currency",IF('B.Non-Life_DATA'!J201=0,0,'B.Non-Life_DATA'!J201),IF($C$3="Current Exchange rate",IF('B.Non-Life_DATA'!J201=0,0,'B.Non-Life_DATA'!J201/ECO!T17),IF($C$3="Constant Exchange rate",IF('B.Non-Life_DATA'!J201=0,0,'B.Non-Life_DATA'!J201/ECO!T52))))</f>
        <v>7.2123656257589506</v>
      </c>
      <c r="L211" s="42">
        <f>IF($C$3="National Currency",IF('B.Non-Life_DATA'!K201=0,0,'B.Non-Life_DATA'!K201),IF($C$3="Current Exchange rate",IF('B.Non-Life_DATA'!K201=0,0,'B.Non-Life_DATA'!K201/ECO!U17),IF($C$3="Constant Exchange rate",IF('B.Non-Life_DATA'!K201=0,0,'B.Non-Life_DATA'!K201/ECO!U52))))</f>
        <v>3.3510155560952546</v>
      </c>
      <c r="M211" s="42">
        <f>IF($C$3="National Currency",IF('B.Non-Life_DATA'!L201=0,0,'B.Non-Life_DATA'!L201),IF($C$3="Current Exchange rate",IF('B.Non-Life_DATA'!L201=0,0,'B.Non-Life_DATA'!L201/ECO!V17),IF($C$3="Constant Exchange rate",IF('B.Non-Life_DATA'!L201=0,0,'B.Non-Life_DATA'!L201/ECO!V52))))</f>
        <v>22.13</v>
      </c>
      <c r="N211" s="42">
        <f>IF($C$3="National Currency",IF('B.Non-Life_DATA'!M201=0,0,'B.Non-Life_DATA'!M201),IF($C$3="Current Exchange rate",IF('B.Non-Life_DATA'!M201=0,0,'B.Non-Life_DATA'!M201/ECO!W17),IF($C$3="Constant Exchange rate",IF('B.Non-Life_DATA'!M201=0,0,'B.Non-Life_DATA'!M201/ECO!W52))))</f>
        <v>-5.4499999999999993</v>
      </c>
      <c r="O211" s="42">
        <f>IF($C$3="National Currency",IF('B.Non-Life_DATA'!N201=0,0,'B.Non-Life_DATA'!N201),IF($C$3="Current Exchange rate",IF('B.Non-Life_DATA'!N201=0,0,'B.Non-Life_DATA'!N201/ECO!X17),IF($C$3="Constant Exchange rate",IF('B.Non-Life_DATA'!N201=0,0,'B.Non-Life_DATA'!N201/ECO!X52))))</f>
        <v>17.100000000000001</v>
      </c>
      <c r="P211" s="108">
        <f>IF($C$3="National Currency",IF('B.Non-Life_DATA'!O201=0,0,'B.Non-Life_DATA'!O201),IF($C$3="Current Exchange rate",IF('B.Non-Life_DATA'!O201=0,0,'B.Non-Life_DATA'!O201/ECO!Y17),IF($C$3="Constant Exchange rate",IF('B.Non-Life_DATA'!O201=0,0,'B.Non-Life_DATA'!O201/ECO!Y52))))</f>
        <v>0</v>
      </c>
      <c r="Q211" s="41">
        <f t="shared" si="36"/>
        <v>2.2919606438955181E-3</v>
      </c>
      <c r="R211" s="41">
        <f t="shared" si="37"/>
        <v>-4.1376146788990837</v>
      </c>
      <c r="S211" s="41">
        <f t="shared" si="38"/>
        <v>1.5028705332086063</v>
      </c>
    </row>
    <row r="212" spans="3:19" ht="15" x14ac:dyDescent="0.25">
      <c r="C212" s="139"/>
      <c r="D212" s="140"/>
      <c r="E212" s="39" t="s">
        <v>23</v>
      </c>
      <c r="F212" s="42">
        <f>IF($C$3="National Currency",IF('B.Non-Life_DATA'!E202=0,0,'B.Non-Life_DATA'!E202),IF($C$3="Current Exchange rate",IF('B.Non-Life_DATA'!E202=0,0,'B.Non-Life_DATA'!E202/ECO!O18),IF($C$3="Constant Exchange rate",IF('B.Non-Life_DATA'!E202=0,0,'B.Non-Life_DATA'!E202/ECO!O53))))</f>
        <v>1038.3434148600004</v>
      </c>
      <c r="G212" s="42">
        <f>IF($C$3="National Currency",IF('B.Non-Life_DATA'!F202=0,0,'B.Non-Life_DATA'!F202),IF($C$3="Current Exchange rate",IF('B.Non-Life_DATA'!F202=0,0,'B.Non-Life_DATA'!F202/ECO!P18),IF($C$3="Constant Exchange rate",IF('B.Non-Life_DATA'!F202=0,0,'B.Non-Life_DATA'!F202/ECO!P53))))</f>
        <v>1369.5304610799999</v>
      </c>
      <c r="H212" s="42">
        <f>IF($C$3="National Currency",IF('B.Non-Life_DATA'!G202=0,0,'B.Non-Life_DATA'!G202),IF($C$3="Current Exchange rate",IF('B.Non-Life_DATA'!G202=0,0,'B.Non-Life_DATA'!G202/ECO!Q18),IF($C$3="Constant Exchange rate",IF('B.Non-Life_DATA'!G202=0,0,'B.Non-Life_DATA'!G202/ECO!Q53))))</f>
        <v>1147.5445814400002</v>
      </c>
      <c r="I212" s="42">
        <f>IF($C$3="National Currency",IF('B.Non-Life_DATA'!H202=0,0,'B.Non-Life_DATA'!H202),IF($C$3="Current Exchange rate",IF('B.Non-Life_DATA'!H202=0,0,'B.Non-Life_DATA'!H202/ECO!R18),IF($C$3="Constant Exchange rate",IF('B.Non-Life_DATA'!H202=0,0,'B.Non-Life_DATA'!H202/ECO!R53))))</f>
        <v>584.80943588000002</v>
      </c>
      <c r="J212" s="42">
        <f>IF($C$3="National Currency",IF('B.Non-Life_DATA'!I202=0,0,'B.Non-Life_DATA'!I202),IF($C$3="Current Exchange rate",IF('B.Non-Life_DATA'!I202=0,0,'B.Non-Life_DATA'!I202/ECO!S18),IF($C$3="Constant Exchange rate",IF('B.Non-Life_DATA'!I202=0,0,'B.Non-Life_DATA'!I202/ECO!S53))))</f>
        <v>66.84328262999999</v>
      </c>
      <c r="K212" s="42">
        <f>IF($C$3="National Currency",IF('B.Non-Life_DATA'!J202=0,0,'B.Non-Life_DATA'!J202),IF($C$3="Current Exchange rate",IF('B.Non-Life_DATA'!J202=0,0,'B.Non-Life_DATA'!J202/ECO!T18),IF($C$3="Constant Exchange rate",IF('B.Non-Life_DATA'!J202=0,0,'B.Non-Life_DATA'!J202/ECO!T53))))</f>
        <v>-869.04559589870155</v>
      </c>
      <c r="L212" s="42">
        <f>IF($C$3="National Currency",IF('B.Non-Life_DATA'!K202=0,0,'B.Non-Life_DATA'!K202),IF($C$3="Current Exchange rate",IF('B.Non-Life_DATA'!K202=0,0,'B.Non-Life_DATA'!K202/ECO!U18),IF($C$3="Constant Exchange rate",IF('B.Non-Life_DATA'!K202=0,0,'B.Non-Life_DATA'!K202/ECO!U53))))</f>
        <v>-869.04559589870155</v>
      </c>
      <c r="M212" s="42">
        <f>IF($C$3="National Currency",IF('B.Non-Life_DATA'!L202=0,0,'B.Non-Life_DATA'!L202),IF($C$3="Current Exchange rate",IF('B.Non-Life_DATA'!L202=0,0,'B.Non-Life_DATA'!L202/ECO!V18),IF($C$3="Constant Exchange rate",IF('B.Non-Life_DATA'!L202=0,0,'B.Non-Life_DATA'!L202/ECO!V53))))</f>
        <v>-869.04559589870155</v>
      </c>
      <c r="N212" s="42">
        <f>IF($C$3="National Currency",IF('B.Non-Life_DATA'!M202=0,0,'B.Non-Life_DATA'!M202),IF($C$3="Current Exchange rate",IF('B.Non-Life_DATA'!M202=0,0,'B.Non-Life_DATA'!M202/ECO!W18),IF($C$3="Constant Exchange rate",IF('B.Non-Life_DATA'!M202=0,0,'B.Non-Life_DATA'!M202/ECO!W53))))</f>
        <v>-869.04559589870155</v>
      </c>
      <c r="O212" s="42">
        <f>IF($C$3="National Currency",IF('B.Non-Life_DATA'!N202=0,0,'B.Non-Life_DATA'!N202),IF($C$3="Current Exchange rate",IF('B.Non-Life_DATA'!N202=0,0,'B.Non-Life_DATA'!N202/ECO!X18),IF($C$3="Constant Exchange rate",IF('B.Non-Life_DATA'!N202=0,0,'B.Non-Life_DATA'!N202/ECO!X53))))</f>
        <v>-869.04559589870155</v>
      </c>
      <c r="P212" s="108">
        <f>IF($C$3="National Currency",IF('B.Non-Life_DATA'!O202=0,0,'B.Non-Life_DATA'!O202),IF($C$3="Current Exchange rate",IF('B.Non-Life_DATA'!O202=0,0,'B.Non-Life_DATA'!O202/ECO!Y18),IF($C$3="Constant Exchange rate",IF('B.Non-Life_DATA'!O202=0,0,'B.Non-Life_DATA'!O202/ECO!Y53))))</f>
        <v>-340.55232951759967</v>
      </c>
      <c r="Q212" s="41">
        <f t="shared" si="36"/>
        <v>-0.1164806025468159</v>
      </c>
      <c r="R212" s="41">
        <f t="shared" si="37"/>
        <v>0</v>
      </c>
      <c r="S212" s="41">
        <f t="shared" si="38"/>
        <v>-1.8369539243583248</v>
      </c>
    </row>
    <row r="213" spans="3:19" ht="15" x14ac:dyDescent="0.25">
      <c r="C213" s="139"/>
      <c r="D213" s="140"/>
      <c r="E213" s="39" t="s">
        <v>22</v>
      </c>
      <c r="F213" s="42">
        <f>IF($C$3="National Currency",IF('B.Non-Life_DATA'!E203=0,0,'B.Non-Life_DATA'!E203),IF($C$3="Current Exchange rate",IF('B.Non-Life_DATA'!E203=0,0,'B.Non-Life_DATA'!E203/ECO!O19),IF($C$3="Constant Exchange rate",IF('B.Non-Life_DATA'!E203=0,0,'B.Non-Life_DATA'!E203/ECO!O54))))</f>
        <v>147</v>
      </c>
      <c r="G213" s="42">
        <f>IF($C$3="National Currency",IF('B.Non-Life_DATA'!F203=0,0,'B.Non-Life_DATA'!F203),IF($C$3="Current Exchange rate",IF('B.Non-Life_DATA'!F203=0,0,'B.Non-Life_DATA'!F203/ECO!P19),IF($C$3="Constant Exchange rate",IF('B.Non-Life_DATA'!F203=0,0,'B.Non-Life_DATA'!F203/ECO!P54))))</f>
        <v>349</v>
      </c>
      <c r="H213" s="42">
        <f>IF($C$3="National Currency",IF('B.Non-Life_DATA'!G203=0,0,'B.Non-Life_DATA'!G203),IF($C$3="Current Exchange rate",IF('B.Non-Life_DATA'!G203=0,0,'B.Non-Life_DATA'!G203/ECO!Q19),IF($C$3="Constant Exchange rate",IF('B.Non-Life_DATA'!G203=0,0,'B.Non-Life_DATA'!G203/ECO!Q54))))</f>
        <v>318</v>
      </c>
      <c r="I213" s="42">
        <f>IF($C$3="National Currency",IF('B.Non-Life_DATA'!H203=0,0,'B.Non-Life_DATA'!H203),IF($C$3="Current Exchange rate",IF('B.Non-Life_DATA'!H203=0,0,'B.Non-Life_DATA'!H203/ECO!R19),IF($C$3="Constant Exchange rate",IF('B.Non-Life_DATA'!H203=0,0,'B.Non-Life_DATA'!H203/ECO!R54))))</f>
        <v>225</v>
      </c>
      <c r="J213" s="42">
        <f>IF($C$3="National Currency",IF('B.Non-Life_DATA'!I203=0,0,'B.Non-Life_DATA'!I203),IF($C$3="Current Exchange rate",IF('B.Non-Life_DATA'!I203=0,0,'B.Non-Life_DATA'!I203/ECO!S19),IF($C$3="Constant Exchange rate",IF('B.Non-Life_DATA'!I203=0,0,'B.Non-Life_DATA'!I203/ECO!S54))))</f>
        <v>226</v>
      </c>
      <c r="K213" s="42">
        <f>IF($C$3="National Currency",IF('B.Non-Life_DATA'!J203=0,0,'B.Non-Life_DATA'!J203),IF($C$3="Current Exchange rate",IF('B.Non-Life_DATA'!J203=0,0,'B.Non-Life_DATA'!J203/ECO!T19),IF($C$3="Constant Exchange rate",IF('B.Non-Life_DATA'!J203=0,0,'B.Non-Life_DATA'!J203/ECO!T54))))</f>
        <v>173</v>
      </c>
      <c r="L213" s="42">
        <f>IF($C$3="National Currency",IF('B.Non-Life_DATA'!K203=0,0,'B.Non-Life_DATA'!K203),IF($C$3="Current Exchange rate",IF('B.Non-Life_DATA'!K203=0,0,'B.Non-Life_DATA'!K203/ECO!U19),IF($C$3="Constant Exchange rate",IF('B.Non-Life_DATA'!K203=0,0,'B.Non-Life_DATA'!K203/ECO!U54))))</f>
        <v>236</v>
      </c>
      <c r="M213" s="42">
        <f>IF($C$3="National Currency",IF('B.Non-Life_DATA'!L203=0,0,'B.Non-Life_DATA'!L203),IF($C$3="Current Exchange rate",IF('B.Non-Life_DATA'!L203=0,0,'B.Non-Life_DATA'!L203/ECO!V19),IF($C$3="Constant Exchange rate",IF('B.Non-Life_DATA'!L203=0,0,'B.Non-Life_DATA'!L203/ECO!V54))))</f>
        <v>403</v>
      </c>
      <c r="N213" s="42">
        <f>IF($C$3="National Currency",IF('B.Non-Life_DATA'!M203=0,0,'B.Non-Life_DATA'!M203),IF($C$3="Current Exchange rate",IF('B.Non-Life_DATA'!M203=0,0,'B.Non-Life_DATA'!M203/ECO!W19),IF($C$3="Constant Exchange rate",IF('B.Non-Life_DATA'!M203=0,0,'B.Non-Life_DATA'!M203/ECO!W54))))</f>
        <v>181</v>
      </c>
      <c r="O213" s="42">
        <f>IF($C$3="National Currency",IF('B.Non-Life_DATA'!N203=0,0,'B.Non-Life_DATA'!N203),IF($C$3="Current Exchange rate",IF('B.Non-Life_DATA'!N203=0,0,'B.Non-Life_DATA'!N203/ECO!X19),IF($C$3="Constant Exchange rate",IF('B.Non-Life_DATA'!N203=0,0,'B.Non-Life_DATA'!N203/ECO!X54))))</f>
        <v>217</v>
      </c>
      <c r="P213" s="108">
        <f>IF($C$3="National Currency",IF('B.Non-Life_DATA'!O203=0,0,'B.Non-Life_DATA'!O203),IF($C$3="Current Exchange rate",IF('B.Non-Life_DATA'!O203=0,0,'B.Non-Life_DATA'!O203/ECO!Y19),IF($C$3="Constant Exchange rate",IF('B.Non-Life_DATA'!O203=0,0,'B.Non-Life_DATA'!O203/ECO!Y54))))</f>
        <v>469</v>
      </c>
      <c r="Q213" s="41">
        <f t="shared" si="36"/>
        <v>2.9085114603820312E-2</v>
      </c>
      <c r="R213" s="41">
        <f t="shared" si="37"/>
        <v>0.19889502762430933</v>
      </c>
      <c r="S213" s="41">
        <f t="shared" si="38"/>
        <v>0.47619047619047628</v>
      </c>
    </row>
    <row r="214" spans="3:19" ht="15" x14ac:dyDescent="0.25">
      <c r="C214" s="139"/>
      <c r="D214" s="140"/>
      <c r="E214" s="39" t="s">
        <v>21</v>
      </c>
      <c r="F214" s="42">
        <f>IF($C$3="National Currency",IF('B.Non-Life_DATA'!E204=0,0,'B.Non-Life_DATA'!E204),IF($C$3="Current Exchange rate",IF('B.Non-Life_DATA'!E204=0,0,'B.Non-Life_DATA'!E204/ECO!O20),IF($C$3="Constant Exchange rate",IF('B.Non-Life_DATA'!E204=0,0,'B.Non-Life_DATA'!E204/ECO!O55))))</f>
        <v>3961</v>
      </c>
      <c r="G214" s="42">
        <f>IF($C$3="National Currency",IF('B.Non-Life_DATA'!F204=0,0,'B.Non-Life_DATA'!F204),IF($C$3="Current Exchange rate",IF('B.Non-Life_DATA'!F204=0,0,'B.Non-Life_DATA'!F204/ECO!P20),IF($C$3="Constant Exchange rate",IF('B.Non-Life_DATA'!F204=0,0,'B.Non-Life_DATA'!F204/ECO!P55))))</f>
        <v>3919</v>
      </c>
      <c r="H214" s="42">
        <f>IF($C$3="National Currency",IF('B.Non-Life_DATA'!G204=0,0,'B.Non-Life_DATA'!G204),IF($C$3="Current Exchange rate",IF('B.Non-Life_DATA'!G204=0,0,'B.Non-Life_DATA'!G204/ECO!Q20),IF($C$3="Constant Exchange rate",IF('B.Non-Life_DATA'!G204=0,0,'B.Non-Life_DATA'!G204/ECO!Q55))))</f>
        <v>4451</v>
      </c>
      <c r="I214" s="42">
        <f>IF($C$3="National Currency",IF('B.Non-Life_DATA'!H204=0,0,'B.Non-Life_DATA'!H204),IF($C$3="Current Exchange rate",IF('B.Non-Life_DATA'!H204=0,0,'B.Non-Life_DATA'!H204/ECO!R20),IF($C$3="Constant Exchange rate",IF('B.Non-Life_DATA'!H204=0,0,'B.Non-Life_DATA'!H204/ECO!R55))))</f>
        <v>5578</v>
      </c>
      <c r="J214" s="42">
        <f>IF($C$3="National Currency",IF('B.Non-Life_DATA'!I204=0,0,'B.Non-Life_DATA'!I204),IF($C$3="Current Exchange rate",IF('B.Non-Life_DATA'!I204=0,0,'B.Non-Life_DATA'!I204/ECO!S20),IF($C$3="Constant Exchange rate",IF('B.Non-Life_DATA'!I204=0,0,'B.Non-Life_DATA'!I204/ECO!S55))))</f>
        <v>3822</v>
      </c>
      <c r="K214" s="42">
        <f>IF($C$3="National Currency",IF('B.Non-Life_DATA'!J204=0,0,'B.Non-Life_DATA'!J204),IF($C$3="Current Exchange rate",IF('B.Non-Life_DATA'!J204=0,0,'B.Non-Life_DATA'!J204/ECO!T20),IF($C$3="Constant Exchange rate",IF('B.Non-Life_DATA'!J204=0,0,'B.Non-Life_DATA'!J204/ECO!T55))))</f>
        <v>4891</v>
      </c>
      <c r="L214" s="42">
        <f>IF($C$3="National Currency",IF('B.Non-Life_DATA'!K204=0,0,'B.Non-Life_DATA'!K204),IF($C$3="Current Exchange rate",IF('B.Non-Life_DATA'!K204=0,0,'B.Non-Life_DATA'!K204/ECO!U20),IF($C$3="Constant Exchange rate",IF('B.Non-Life_DATA'!K204=0,0,'B.Non-Life_DATA'!K204/ECO!U55))))</f>
        <v>2630</v>
      </c>
      <c r="M214" s="42">
        <f>IF($C$3="National Currency",IF('B.Non-Life_DATA'!L204=0,0,'B.Non-Life_DATA'!L204),IF($C$3="Current Exchange rate",IF('B.Non-Life_DATA'!L204=0,0,'B.Non-Life_DATA'!L204/ECO!V20),IF($C$3="Constant Exchange rate",IF('B.Non-Life_DATA'!L204=0,0,'B.Non-Life_DATA'!L204/ECO!V55))))</f>
        <v>2972</v>
      </c>
      <c r="N214" s="42">
        <f>IF($C$3="National Currency",IF('B.Non-Life_DATA'!M204=0,0,'B.Non-Life_DATA'!M204),IF($C$3="Current Exchange rate",IF('B.Non-Life_DATA'!M204=0,0,'B.Non-Life_DATA'!M204/ECO!W20),IF($C$3="Constant Exchange rate",IF('B.Non-Life_DATA'!M204=0,0,'B.Non-Life_DATA'!M204/ECO!W55))))</f>
        <v>2504</v>
      </c>
      <c r="O214" s="42">
        <f>IF($C$3="National Currency",IF('B.Non-Life_DATA'!N204=0,0,'B.Non-Life_DATA'!N204),IF($C$3="Current Exchange rate",IF('B.Non-Life_DATA'!N204=0,0,'B.Non-Life_DATA'!N204/ECO!X20),IF($C$3="Constant Exchange rate",IF('B.Non-Life_DATA'!N204=0,0,'B.Non-Life_DATA'!N204/ECO!X55))))</f>
        <v>3641.5055885532133</v>
      </c>
      <c r="P214" s="108">
        <f>IF($C$3="National Currency",IF('B.Non-Life_DATA'!O204=0,0,'B.Non-Life_DATA'!O204),IF($C$3="Current Exchange rate",IF('B.Non-Life_DATA'!O204=0,0,'B.Non-Life_DATA'!O204/ECO!Y20),IF($C$3="Constant Exchange rate",IF('B.Non-Life_DATA'!O204=0,0,'B.Non-Life_DATA'!O204/ECO!Y55))))</f>
        <v>0</v>
      </c>
      <c r="Q214" s="41">
        <f t="shared" si="36"/>
        <v>0.48808113997014907</v>
      </c>
      <c r="R214" s="41">
        <f t="shared" si="37"/>
        <v>0.45427539478962187</v>
      </c>
      <c r="S214" s="41">
        <f t="shared" si="38"/>
        <v>-8.0660038234482867E-2</v>
      </c>
    </row>
    <row r="215" spans="3:19" ht="15" x14ac:dyDescent="0.25">
      <c r="C215" s="139"/>
      <c r="D215" s="140"/>
      <c r="E215" s="39" t="s">
        <v>20</v>
      </c>
      <c r="F215" s="42">
        <f>IF($C$3="National Currency",IF('B.Non-Life_DATA'!E205=0,0,'B.Non-Life_DATA'!E205),IF($C$3="Current Exchange rate",IF('B.Non-Life_DATA'!E205=0,0,'B.Non-Life_DATA'!E205/ECO!O21),IF($C$3="Constant Exchange rate",IF('B.Non-Life_DATA'!E205=0,0,'B.Non-Life_DATA'!E205/ECO!O56))))</f>
        <v>147</v>
      </c>
      <c r="G215" s="42">
        <f>IF($C$3="National Currency",IF('B.Non-Life_DATA'!F205=0,0,'B.Non-Life_DATA'!F205),IF($C$3="Current Exchange rate",IF('B.Non-Life_DATA'!F205=0,0,'B.Non-Life_DATA'!F205/ECO!P21),IF($C$3="Constant Exchange rate",IF('B.Non-Life_DATA'!F205=0,0,'B.Non-Life_DATA'!F205/ECO!P56))))</f>
        <v>149</v>
      </c>
      <c r="H215" s="42">
        <f>IF($C$3="National Currency",IF('B.Non-Life_DATA'!G205=0,0,'B.Non-Life_DATA'!G205),IF($C$3="Current Exchange rate",IF('B.Non-Life_DATA'!G205=0,0,'B.Non-Life_DATA'!G205/ECO!Q21),IF($C$3="Constant Exchange rate",IF('B.Non-Life_DATA'!G205=0,0,'B.Non-Life_DATA'!G205/ECO!Q56))))</f>
        <v>152</v>
      </c>
      <c r="I215" s="42">
        <f>IF($C$3="National Currency",IF('B.Non-Life_DATA'!H205=0,0,'B.Non-Life_DATA'!H205),IF($C$3="Current Exchange rate",IF('B.Non-Life_DATA'!H205=0,0,'B.Non-Life_DATA'!H205/ECO!R21),IF($C$3="Constant Exchange rate",IF('B.Non-Life_DATA'!H205=0,0,'B.Non-Life_DATA'!H205/ECO!R56))))</f>
        <v>154</v>
      </c>
      <c r="J215" s="42">
        <f>IF($C$3="National Currency",IF('B.Non-Life_DATA'!I205=0,0,'B.Non-Life_DATA'!I205),IF($C$3="Current Exchange rate",IF('B.Non-Life_DATA'!I205=0,0,'B.Non-Life_DATA'!I205/ECO!S21),IF($C$3="Constant Exchange rate",IF('B.Non-Life_DATA'!I205=0,0,'B.Non-Life_DATA'!I205/ECO!S56))))</f>
        <v>274</v>
      </c>
      <c r="K215" s="42">
        <f>IF($C$3="National Currency",IF('B.Non-Life_DATA'!J205=0,0,'B.Non-Life_DATA'!J205),IF($C$3="Current Exchange rate",IF('B.Non-Life_DATA'!J205=0,0,'B.Non-Life_DATA'!J205/ECO!T21),IF($C$3="Constant Exchange rate",IF('B.Non-Life_DATA'!J205=0,0,'B.Non-Life_DATA'!J205/ECO!T56))))</f>
        <v>261</v>
      </c>
      <c r="L215" s="42">
        <f>IF($C$3="National Currency",IF('B.Non-Life_DATA'!K205=0,0,'B.Non-Life_DATA'!K205),IF($C$3="Current Exchange rate",IF('B.Non-Life_DATA'!K205=0,0,'B.Non-Life_DATA'!K205/ECO!U21),IF($C$3="Constant Exchange rate",IF('B.Non-Life_DATA'!K205=0,0,'B.Non-Life_DATA'!K205/ECO!U56))))</f>
        <v>285</v>
      </c>
      <c r="M215" s="42">
        <f>IF($C$3="National Currency",IF('B.Non-Life_DATA'!L205=0,0,'B.Non-Life_DATA'!L205),IF($C$3="Current Exchange rate",IF('B.Non-Life_DATA'!L205=0,0,'B.Non-Life_DATA'!L205/ECO!V21),IF($C$3="Constant Exchange rate",IF('B.Non-Life_DATA'!L205=0,0,'B.Non-Life_DATA'!L205/ECO!V56))))</f>
        <v>317</v>
      </c>
      <c r="N215" s="42">
        <f>IF($C$3="National Currency",IF('B.Non-Life_DATA'!M205=0,0,'B.Non-Life_DATA'!M205),IF($C$3="Current Exchange rate",IF('B.Non-Life_DATA'!M205=0,0,'B.Non-Life_DATA'!M205/ECO!W21),IF($C$3="Constant Exchange rate",IF('B.Non-Life_DATA'!M205=0,0,'B.Non-Life_DATA'!M205/ECO!W56))))</f>
        <v>116</v>
      </c>
      <c r="O215" s="42">
        <f>IF($C$3="National Currency",IF('B.Non-Life_DATA'!N205=0,0,'B.Non-Life_DATA'!N205),IF($C$3="Current Exchange rate",IF('B.Non-Life_DATA'!N205=0,0,'B.Non-Life_DATA'!N205/ECO!X21),IF($C$3="Constant Exchange rate",IF('B.Non-Life_DATA'!N205=0,0,'B.Non-Life_DATA'!N205/ECO!X56))))</f>
        <v>-256</v>
      </c>
      <c r="P215" s="108">
        <f>IF($C$3="National Currency",IF('B.Non-Life_DATA'!O205=0,0,'B.Non-Life_DATA'!O205),IF($C$3="Current Exchange rate",IF('B.Non-Life_DATA'!O205=0,0,'B.Non-Life_DATA'!O205/ECO!Y21),IF($C$3="Constant Exchange rate",IF('B.Non-Life_DATA'!O205=0,0,'B.Non-Life_DATA'!O205/ECO!Y56))))</f>
        <v>0</v>
      </c>
      <c r="Q215" s="41">
        <f t="shared" si="36"/>
        <v>-3.4312393265336409E-2</v>
      </c>
      <c r="R215" s="41">
        <f t="shared" si="37"/>
        <v>-3.2068965517241379</v>
      </c>
      <c r="S215" s="41">
        <f t="shared" si="38"/>
        <v>-2.7414965986394559</v>
      </c>
    </row>
    <row r="216" spans="3:19" ht="15" x14ac:dyDescent="0.25">
      <c r="C216" s="139"/>
      <c r="D216" s="140"/>
      <c r="E216" s="39" t="s">
        <v>19</v>
      </c>
      <c r="F216" s="42">
        <f>IF($C$3="National Currency",IF('B.Non-Life_DATA'!E206=0,0,'B.Non-Life_DATA'!E206),IF($C$3="Current Exchange rate",IF('B.Non-Life_DATA'!E206=0,0,'B.Non-Life_DATA'!E206/ECO!O22),IF($C$3="Constant Exchange rate",IF('B.Non-Life_DATA'!E206=0,0,'B.Non-Life_DATA'!E206/ECO!O57))))</f>
        <v>0</v>
      </c>
      <c r="G216" s="42">
        <f>IF($C$3="National Currency",IF('B.Non-Life_DATA'!F206=0,0,'B.Non-Life_DATA'!F206),IF($C$3="Current Exchange rate",IF('B.Non-Life_DATA'!F206=0,0,'B.Non-Life_DATA'!F206/ECO!P22),IF($C$3="Constant Exchange rate",IF('B.Non-Life_DATA'!F206=0,0,'B.Non-Life_DATA'!F206/ECO!P57))))</f>
        <v>0</v>
      </c>
      <c r="H216" s="42">
        <f>IF($C$3="National Currency",IF('B.Non-Life_DATA'!G206=0,0,'B.Non-Life_DATA'!G206),IF($C$3="Current Exchange rate",IF('B.Non-Life_DATA'!G206=0,0,'B.Non-Life_DATA'!G206/ECO!Q22),IF($C$3="Constant Exchange rate",IF('B.Non-Life_DATA'!G206=0,0,'B.Non-Life_DATA'!G206/ECO!Q57))))</f>
        <v>30.612300861843821</v>
      </c>
      <c r="I216" s="42">
        <f>IF($C$3="National Currency",IF('B.Non-Life_DATA'!H206=0,0,'B.Non-Life_DATA'!H206),IF($C$3="Current Exchange rate",IF('B.Non-Life_DATA'!H206=0,0,'B.Non-Life_DATA'!H206/ECO!R22),IF($C$3="Constant Exchange rate",IF('B.Non-Life_DATA'!H206=0,0,'B.Non-Life_DATA'!H206/ECO!R57))))</f>
        <v>0</v>
      </c>
      <c r="J216" s="42">
        <f>IF($C$3="National Currency",IF('B.Non-Life_DATA'!I206=0,0,'B.Non-Life_DATA'!I206),IF($C$3="Current Exchange rate",IF('B.Non-Life_DATA'!I206=0,0,'B.Non-Life_DATA'!I206/ECO!S22),IF($C$3="Constant Exchange rate",IF('B.Non-Life_DATA'!I206=0,0,'B.Non-Life_DATA'!I206/ECO!S57))))</f>
        <v>0</v>
      </c>
      <c r="K216" s="42">
        <f>IF($C$3="National Currency",IF('B.Non-Life_DATA'!J206=0,0,'B.Non-Life_DATA'!J206),IF($C$3="Current Exchange rate",IF('B.Non-Life_DATA'!J206=0,0,'B.Non-Life_DATA'!J206/ECO!T22),IF($C$3="Constant Exchange rate",IF('B.Non-Life_DATA'!J206=0,0,'B.Non-Life_DATA'!J206/ECO!T57))))</f>
        <v>0</v>
      </c>
      <c r="L216" s="42">
        <f>IF($C$3="National Currency",IF('B.Non-Life_DATA'!K206=0,0,'B.Non-Life_DATA'!K206),IF($C$3="Current Exchange rate",IF('B.Non-Life_DATA'!K206=0,0,'B.Non-Life_DATA'!K206/ECO!U22),IF($C$3="Constant Exchange rate",IF('B.Non-Life_DATA'!K206=0,0,'B.Non-Life_DATA'!K206/ECO!U57))))</f>
        <v>0</v>
      </c>
      <c r="M216" s="42">
        <f>IF($C$3="National Currency",IF('B.Non-Life_DATA'!L206=0,0,'B.Non-Life_DATA'!L206),IF($C$3="Current Exchange rate",IF('B.Non-Life_DATA'!L206=0,0,'B.Non-Life_DATA'!L206/ECO!V22),IF($C$3="Constant Exchange rate",IF('B.Non-Life_DATA'!L206=0,0,'B.Non-Life_DATA'!L206/ECO!V57))))</f>
        <v>0</v>
      </c>
      <c r="N216" s="42">
        <f>IF($C$3="National Currency",IF('B.Non-Life_DATA'!M206=0,0,'B.Non-Life_DATA'!M206),IF($C$3="Current Exchange rate",IF('B.Non-Life_DATA'!M206=0,0,'B.Non-Life_DATA'!M206/ECO!W22),IF($C$3="Constant Exchange rate",IF('B.Non-Life_DATA'!M206=0,0,'B.Non-Life_DATA'!M206/ECO!W57))))</f>
        <v>0</v>
      </c>
      <c r="O216" s="42">
        <f>IF($C$3="National Currency",IF('B.Non-Life_DATA'!N206=0,0,'B.Non-Life_DATA'!N206),IF($C$3="Current Exchange rate",IF('B.Non-Life_DATA'!N206=0,0,'B.Non-Life_DATA'!N206/ECO!X22),IF($C$3="Constant Exchange rate",IF('B.Non-Life_DATA'!N206=0,0,'B.Non-Life_DATA'!N206/ECO!X57))))</f>
        <v>0</v>
      </c>
      <c r="P216" s="108">
        <f>IF($C$3="National Currency",IF('B.Non-Life_DATA'!O206=0,0,'B.Non-Life_DATA'!O206),IF($C$3="Current Exchange rate",IF('B.Non-Life_DATA'!O206=0,0,'B.Non-Life_DATA'!O206/ECO!Y22),IF($C$3="Constant Exchange rate",IF('B.Non-Life_DATA'!O206=0,0,'B.Non-Life_DATA'!O206/ECO!Y57))))</f>
        <v>0</v>
      </c>
      <c r="Q216" s="41">
        <f t="shared" si="36"/>
        <v>0</v>
      </c>
      <c r="R216" s="41" t="str">
        <f t="shared" si="37"/>
        <v>-</v>
      </c>
      <c r="S216" s="41" t="str">
        <f t="shared" si="38"/>
        <v>-</v>
      </c>
    </row>
    <row r="217" spans="3:19" ht="15" x14ac:dyDescent="0.25">
      <c r="C217" s="139"/>
      <c r="D217" s="140"/>
      <c r="E217" s="39" t="s">
        <v>18</v>
      </c>
      <c r="F217" s="42">
        <f>IF($C$3="National Currency",IF('B.Non-Life_DATA'!E207=0,0,'B.Non-Life_DATA'!E207),IF($C$3="Current Exchange rate",IF('B.Non-Life_DATA'!E207=0,0,'B.Non-Life_DATA'!E207/ECO!O23),IF($C$3="Constant Exchange rate",IF('B.Non-Life_DATA'!E207=0,0,'B.Non-Life_DATA'!E207/ECO!O58))))</f>
        <v>0</v>
      </c>
      <c r="G217" s="42">
        <f>IF($C$3="National Currency",IF('B.Non-Life_DATA'!F207=0,0,'B.Non-Life_DATA'!F207),IF($C$3="Current Exchange rate",IF('B.Non-Life_DATA'!F207=0,0,'B.Non-Life_DATA'!F207/ECO!P23),IF($C$3="Constant Exchange rate",IF('B.Non-Life_DATA'!F207=0,0,'B.Non-Life_DATA'!F207/ECO!P58))))</f>
        <v>0</v>
      </c>
      <c r="H217" s="42">
        <f>IF($C$3="National Currency",IF('B.Non-Life_DATA'!G207=0,0,'B.Non-Life_DATA'!G207),IF($C$3="Current Exchange rate",IF('B.Non-Life_DATA'!G207=0,0,'B.Non-Life_DATA'!G207/ECO!Q23),IF($C$3="Constant Exchange rate",IF('B.Non-Life_DATA'!G207=0,0,'B.Non-Life_DATA'!G207/ECO!Q58))))</f>
        <v>0</v>
      </c>
      <c r="I217" s="42">
        <f>IF($C$3="National Currency",IF('B.Non-Life_DATA'!H207=0,0,'B.Non-Life_DATA'!H207),IF($C$3="Current Exchange rate",IF('B.Non-Life_DATA'!H207=0,0,'B.Non-Life_DATA'!H207/ECO!R23),IF($C$3="Constant Exchange rate",IF('B.Non-Life_DATA'!H207=0,0,'B.Non-Life_DATA'!H207/ECO!R58))))</f>
        <v>0</v>
      </c>
      <c r="J217" s="42">
        <f>IF($C$3="National Currency",IF('B.Non-Life_DATA'!I207=0,0,'B.Non-Life_DATA'!I207),IF($C$3="Current Exchange rate",IF('B.Non-Life_DATA'!I207=0,0,'B.Non-Life_DATA'!I207/ECO!S23),IF($C$3="Constant Exchange rate",IF('B.Non-Life_DATA'!I207=0,0,'B.Non-Life_DATA'!I207/ECO!S58))))</f>
        <v>0</v>
      </c>
      <c r="K217" s="42">
        <f>IF($C$3="National Currency",IF('B.Non-Life_DATA'!J207=0,0,'B.Non-Life_DATA'!J207),IF($C$3="Current Exchange rate",IF('B.Non-Life_DATA'!J207=0,0,'B.Non-Life_DATA'!J207/ECO!T23),IF($C$3="Constant Exchange rate",IF('B.Non-Life_DATA'!J207=0,0,'B.Non-Life_DATA'!J207/ECO!T58))))</f>
        <v>0</v>
      </c>
      <c r="L217" s="42">
        <f>IF($C$3="National Currency",IF('B.Non-Life_DATA'!K207=0,0,'B.Non-Life_DATA'!K207),IF($C$3="Current Exchange rate",IF('B.Non-Life_DATA'!K207=0,0,'B.Non-Life_DATA'!K207/ECO!U23),IF($C$3="Constant Exchange rate",IF('B.Non-Life_DATA'!K207=0,0,'B.Non-Life_DATA'!K207/ECO!U58))))</f>
        <v>0</v>
      </c>
      <c r="M217" s="42">
        <f>IF($C$3="National Currency",IF('B.Non-Life_DATA'!L207=0,0,'B.Non-Life_DATA'!L207),IF($C$3="Current Exchange rate",IF('B.Non-Life_DATA'!L207=0,0,'B.Non-Life_DATA'!L207/ECO!V23),IF($C$3="Constant Exchange rate",IF('B.Non-Life_DATA'!L207=0,0,'B.Non-Life_DATA'!L207/ECO!V58))))</f>
        <v>0</v>
      </c>
      <c r="N217" s="42">
        <f>IF($C$3="National Currency",IF('B.Non-Life_DATA'!M207=0,0,'B.Non-Life_DATA'!M207),IF($C$3="Current Exchange rate",IF('B.Non-Life_DATA'!M207=0,0,'B.Non-Life_DATA'!M207/ECO!W23),IF($C$3="Constant Exchange rate",IF('B.Non-Life_DATA'!M207=0,0,'B.Non-Life_DATA'!M207/ECO!W58))))</f>
        <v>0</v>
      </c>
      <c r="O217" s="42">
        <f>IF($C$3="National Currency",IF('B.Non-Life_DATA'!N207=0,0,'B.Non-Life_DATA'!N207),IF($C$3="Current Exchange rate",IF('B.Non-Life_DATA'!N207=0,0,'B.Non-Life_DATA'!N207/ECO!X23),IF($C$3="Constant Exchange rate",IF('B.Non-Life_DATA'!N207=0,0,'B.Non-Life_DATA'!N207/ECO!X58))))</f>
        <v>0</v>
      </c>
      <c r="P217" s="108">
        <f>IF($C$3="National Currency",IF('B.Non-Life_DATA'!O207=0,0,'B.Non-Life_DATA'!O207),IF($C$3="Current Exchange rate",IF('B.Non-Life_DATA'!O207=0,0,'B.Non-Life_DATA'!O207/ECO!Y23),IF($C$3="Constant Exchange rate",IF('B.Non-Life_DATA'!O207=0,0,'B.Non-Life_DATA'!O207/ECO!Y58))))</f>
        <v>0</v>
      </c>
      <c r="Q217" s="41">
        <f t="shared" si="36"/>
        <v>0</v>
      </c>
      <c r="R217" s="41" t="str">
        <f t="shared" si="37"/>
        <v>-</v>
      </c>
      <c r="S217" s="41" t="str">
        <f t="shared" si="38"/>
        <v>-</v>
      </c>
    </row>
    <row r="218" spans="3:19" ht="15" x14ac:dyDescent="0.25">
      <c r="C218" s="139"/>
      <c r="D218" s="140"/>
      <c r="E218" s="39" t="s">
        <v>17</v>
      </c>
      <c r="F218" s="42">
        <f>IF($C$3="National Currency",IF('B.Non-Life_DATA'!E208=0,0,'B.Non-Life_DATA'!E208),IF($C$3="Current Exchange rate",IF('B.Non-Life_DATA'!E208=0,0,'B.Non-Life_DATA'!E208/ECO!O24),IF($C$3="Constant Exchange rate",IF('B.Non-Life_DATA'!E208=0,0,'B.Non-Life_DATA'!E208/ECO!O59))))</f>
        <v>0</v>
      </c>
      <c r="G218" s="42">
        <f>IF($C$3="National Currency",IF('B.Non-Life_DATA'!F208=0,0,'B.Non-Life_DATA'!F208),IF($C$3="Current Exchange rate",IF('B.Non-Life_DATA'!F208=0,0,'B.Non-Life_DATA'!F208/ECO!P24),IF($C$3="Constant Exchange rate",IF('B.Non-Life_DATA'!F208=0,0,'B.Non-Life_DATA'!F208/ECO!P59))))</f>
        <v>0</v>
      </c>
      <c r="H218" s="42">
        <f>IF($C$3="National Currency",IF('B.Non-Life_DATA'!G208=0,0,'B.Non-Life_DATA'!G208),IF($C$3="Current Exchange rate",IF('B.Non-Life_DATA'!G208=0,0,'B.Non-Life_DATA'!G208/ECO!Q24),IF($C$3="Constant Exchange rate",IF('B.Non-Life_DATA'!G208=0,0,'B.Non-Life_DATA'!G208/ECO!Q59))))</f>
        <v>0</v>
      </c>
      <c r="I218" s="42">
        <f>IF($C$3="National Currency",IF('B.Non-Life_DATA'!H208=0,0,'B.Non-Life_DATA'!H208),IF($C$3="Current Exchange rate",IF('B.Non-Life_DATA'!H208=0,0,'B.Non-Life_DATA'!H208/ECO!R24),IF($C$3="Constant Exchange rate",IF('B.Non-Life_DATA'!H208=0,0,'B.Non-Life_DATA'!H208/ECO!R59))))</f>
        <v>0</v>
      </c>
      <c r="J218" s="42">
        <f>IF($C$3="National Currency",IF('B.Non-Life_DATA'!I208=0,0,'B.Non-Life_DATA'!I208),IF($C$3="Current Exchange rate",IF('B.Non-Life_DATA'!I208=0,0,'B.Non-Life_DATA'!I208/ECO!S24),IF($C$3="Constant Exchange rate",IF('B.Non-Life_DATA'!I208=0,0,'B.Non-Life_DATA'!I208/ECO!S59))))</f>
        <v>0</v>
      </c>
      <c r="K218" s="42">
        <f>IF($C$3="National Currency",IF('B.Non-Life_DATA'!J208=0,0,'B.Non-Life_DATA'!J208),IF($C$3="Current Exchange rate",IF('B.Non-Life_DATA'!J208=0,0,'B.Non-Life_DATA'!J208/ECO!T24),IF($C$3="Constant Exchange rate",IF('B.Non-Life_DATA'!J208=0,0,'B.Non-Life_DATA'!J208/ECO!T59))))</f>
        <v>0</v>
      </c>
      <c r="L218" s="42">
        <f>IF($C$3="National Currency",IF('B.Non-Life_DATA'!K208=0,0,'B.Non-Life_DATA'!K208),IF($C$3="Current Exchange rate",IF('B.Non-Life_DATA'!K208=0,0,'B.Non-Life_DATA'!K208/ECO!U24),IF($C$3="Constant Exchange rate",IF('B.Non-Life_DATA'!K208=0,0,'B.Non-Life_DATA'!K208/ECO!U59))))</f>
        <v>0</v>
      </c>
      <c r="M218" s="42">
        <f>IF($C$3="National Currency",IF('B.Non-Life_DATA'!L208=0,0,'B.Non-Life_DATA'!L208),IF($C$3="Current Exchange rate",IF('B.Non-Life_DATA'!L208=0,0,'B.Non-Life_DATA'!L208/ECO!V24),IF($C$3="Constant Exchange rate",IF('B.Non-Life_DATA'!L208=0,0,'B.Non-Life_DATA'!L208/ECO!V59))))</f>
        <v>0</v>
      </c>
      <c r="N218" s="42">
        <f>IF($C$3="National Currency",IF('B.Non-Life_DATA'!M208=0,0,'B.Non-Life_DATA'!M208),IF($C$3="Current Exchange rate",IF('B.Non-Life_DATA'!M208=0,0,'B.Non-Life_DATA'!M208/ECO!W24),IF($C$3="Constant Exchange rate",IF('B.Non-Life_DATA'!M208=0,0,'B.Non-Life_DATA'!M208/ECO!W59))))</f>
        <v>0</v>
      </c>
      <c r="O218" s="42">
        <f>IF($C$3="National Currency",IF('B.Non-Life_DATA'!N208=0,0,'B.Non-Life_DATA'!N208),IF($C$3="Current Exchange rate",IF('B.Non-Life_DATA'!N208=0,0,'B.Non-Life_DATA'!N208/ECO!X24),IF($C$3="Constant Exchange rate",IF('B.Non-Life_DATA'!N208=0,0,'B.Non-Life_DATA'!N208/ECO!X59))))</f>
        <v>0</v>
      </c>
      <c r="P218" s="108">
        <f>IF($C$3="National Currency",IF('B.Non-Life_DATA'!O208=0,0,'B.Non-Life_DATA'!O208),IF($C$3="Current Exchange rate",IF('B.Non-Life_DATA'!O208=0,0,'B.Non-Life_DATA'!O208/ECO!Y24),IF($C$3="Constant Exchange rate",IF('B.Non-Life_DATA'!O208=0,0,'B.Non-Life_DATA'!O208/ECO!Y59))))</f>
        <v>0</v>
      </c>
      <c r="Q218" s="41">
        <f t="shared" si="36"/>
        <v>0</v>
      </c>
      <c r="R218" s="41" t="str">
        <f t="shared" si="37"/>
        <v>-</v>
      </c>
      <c r="S218" s="41" t="str">
        <f t="shared" si="38"/>
        <v>-</v>
      </c>
    </row>
    <row r="219" spans="3:19" ht="15" x14ac:dyDescent="0.25">
      <c r="C219" s="139"/>
      <c r="D219" s="140"/>
      <c r="E219" s="39" t="s">
        <v>16</v>
      </c>
      <c r="F219" s="42">
        <f>IF($C$3="National Currency",IF('B.Non-Life_DATA'!E209=0,0,'B.Non-Life_DATA'!E209),IF($C$3="Current Exchange rate",IF('B.Non-Life_DATA'!E209=0,0,'B.Non-Life_DATA'!E209/ECO!O25),IF($C$3="Constant Exchange rate",IF('B.Non-Life_DATA'!E209=0,0,'B.Non-Life_DATA'!E209/ECO!O60))))</f>
        <v>0</v>
      </c>
      <c r="G219" s="42">
        <f>IF($C$3="National Currency",IF('B.Non-Life_DATA'!F209=0,0,'B.Non-Life_DATA'!F209),IF($C$3="Current Exchange rate",IF('B.Non-Life_DATA'!F209=0,0,'B.Non-Life_DATA'!F209/ECO!P25),IF($C$3="Constant Exchange rate",IF('B.Non-Life_DATA'!F209=0,0,'B.Non-Life_DATA'!F209/ECO!P60))))</f>
        <v>0</v>
      </c>
      <c r="H219" s="42">
        <f>IF($C$3="National Currency",IF('B.Non-Life_DATA'!G209=0,0,'B.Non-Life_DATA'!G209),IF($C$3="Current Exchange rate",IF('B.Non-Life_DATA'!G209=0,0,'B.Non-Life_DATA'!G209/ECO!Q25),IF($C$3="Constant Exchange rate",IF('B.Non-Life_DATA'!G209=0,0,'B.Non-Life_DATA'!G209/ECO!Q60))))</f>
        <v>0</v>
      </c>
      <c r="I219" s="42">
        <f>IF($C$3="National Currency",IF('B.Non-Life_DATA'!H209=0,0,'B.Non-Life_DATA'!H209),IF($C$3="Current Exchange rate",IF('B.Non-Life_DATA'!H209=0,0,'B.Non-Life_DATA'!H209/ECO!R25),IF($C$3="Constant Exchange rate",IF('B.Non-Life_DATA'!H209=0,0,'B.Non-Life_DATA'!H209/ECO!R60))))</f>
        <v>13.090602284527517</v>
      </c>
      <c r="J219" s="42">
        <f>IF($C$3="National Currency",IF('B.Non-Life_DATA'!I209=0,0,'B.Non-Life_DATA'!I209),IF($C$3="Current Exchange rate",IF('B.Non-Life_DATA'!I209=0,0,'B.Non-Life_DATA'!I209/ECO!S25),IF($C$3="Constant Exchange rate",IF('B.Non-Life_DATA'!I209=0,0,'B.Non-Life_DATA'!I209/ECO!S60))))</f>
        <v>26.654984423676009</v>
      </c>
      <c r="K219" s="42">
        <f>IF($C$3="National Currency",IF('B.Non-Life_DATA'!J209=0,0,'B.Non-Life_DATA'!J209),IF($C$3="Current Exchange rate",IF('B.Non-Life_DATA'!J209=0,0,'B.Non-Life_DATA'!J209/ECO!T25),IF($C$3="Constant Exchange rate",IF('B.Non-Life_DATA'!J209=0,0,'B.Non-Life_DATA'!J209/ECO!T60))))</f>
        <v>4.238058151609553</v>
      </c>
      <c r="L219" s="42">
        <f>IF($C$3="National Currency",IF('B.Non-Life_DATA'!K209=0,0,'B.Non-Life_DATA'!K209),IF($C$3="Current Exchange rate",IF('B.Non-Life_DATA'!K209=0,0,'B.Non-Life_DATA'!K209/ECO!U25),IF($C$3="Constant Exchange rate",IF('B.Non-Life_DATA'!K209=0,0,'B.Non-Life_DATA'!K209/ECO!U60))))</f>
        <v>9.3003634475597092</v>
      </c>
      <c r="M219" s="42">
        <f>IF($C$3="National Currency",IF('B.Non-Life_DATA'!L209=0,0,'B.Non-Life_DATA'!L209),IF($C$3="Current Exchange rate",IF('B.Non-Life_DATA'!L209=0,0,'B.Non-Life_DATA'!L209/ECO!V25),IF($C$3="Constant Exchange rate",IF('B.Non-Life_DATA'!L209=0,0,'B.Non-Life_DATA'!L209/ECO!V60))))</f>
        <v>25.3309968847352</v>
      </c>
      <c r="N219" s="42">
        <f>IF($C$3="National Currency",IF('B.Non-Life_DATA'!M209=0,0,'B.Non-Life_DATA'!M209),IF($C$3="Current Exchange rate",IF('B.Non-Life_DATA'!M209=0,0,'B.Non-Life_DATA'!M209/ECO!W25),IF($C$3="Constant Exchange rate",IF('B.Non-Life_DATA'!M209=0,0,'B.Non-Life_DATA'!M209/ECO!W60))))</f>
        <v>8.0802180685358245</v>
      </c>
      <c r="O219" s="88">
        <f>IF($C$3="National Currency",IF('B.Non-Life_DATA'!N209=0,0,'B.Non-Life_DATA'!N209),IF($C$3="Current Exchange rate",IF('B.Non-Life_DATA'!N209=0,0,'B.Non-Life_DATA'!N209/ECO!X25),IF($C$3="Constant Exchange rate",IF('B.Non-Life_DATA'!N209=0,0,'B.Non-Life_DATA'!N209/ECO!X60))))</f>
        <v>8.0802180685358245</v>
      </c>
      <c r="P219" s="108">
        <f>IF($C$3="National Currency",IF('B.Non-Life_DATA'!O209=0,0,'B.Non-Life_DATA'!O209),IF($C$3="Current Exchange rate",IF('B.Non-Life_DATA'!O209=0,0,'B.Non-Life_DATA'!O209/ECO!Y25),IF($C$3="Constant Exchange rate",IF('B.Non-Life_DATA'!O209=0,0,'B.Non-Life_DATA'!O209/ECO!Y60))))</f>
        <v>0</v>
      </c>
      <c r="Q219" s="41">
        <f t="shared" si="36"/>
        <v>1.0830141407706178E-3</v>
      </c>
      <c r="R219" s="41">
        <f t="shared" si="37"/>
        <v>0</v>
      </c>
      <c r="S219" s="41" t="str">
        <f t="shared" si="38"/>
        <v>-</v>
      </c>
    </row>
    <row r="220" spans="3:19" ht="15" x14ac:dyDescent="0.25">
      <c r="C220" s="139"/>
      <c r="D220" s="140"/>
      <c r="E220" s="39" t="s">
        <v>15</v>
      </c>
      <c r="F220" s="42">
        <f>IF($C$3="National Currency",IF('B.Non-Life_DATA'!E210=0,0,'B.Non-Life_DATA'!E210),IF($C$3="Current Exchange rate",IF('B.Non-Life_DATA'!E210=0,0,'B.Non-Life_DATA'!E210/ECO!O26),IF($C$3="Constant Exchange rate",IF('B.Non-Life_DATA'!E210=0,0,'B.Non-Life_DATA'!E210/ECO!O61))))</f>
        <v>1410</v>
      </c>
      <c r="G220" s="42">
        <f>IF($C$3="National Currency",IF('B.Non-Life_DATA'!F210=0,0,'B.Non-Life_DATA'!F210),IF($C$3="Current Exchange rate",IF('B.Non-Life_DATA'!F210=0,0,'B.Non-Life_DATA'!F210/ECO!P26),IF($C$3="Constant Exchange rate",IF('B.Non-Life_DATA'!F210=0,0,'B.Non-Life_DATA'!F210/ECO!P61))))</f>
        <v>678</v>
      </c>
      <c r="H220" s="42">
        <f>IF($C$3="National Currency",IF('B.Non-Life_DATA'!G210=0,0,'B.Non-Life_DATA'!G210),IF($C$3="Current Exchange rate",IF('B.Non-Life_DATA'!G210=0,0,'B.Non-Life_DATA'!G210/ECO!Q26),IF($C$3="Constant Exchange rate",IF('B.Non-Life_DATA'!G210=0,0,'B.Non-Life_DATA'!G210/ECO!Q61))))</f>
        <v>823</v>
      </c>
      <c r="I220" s="42">
        <f>IF($C$3="National Currency",IF('B.Non-Life_DATA'!H210=0,0,'B.Non-Life_DATA'!H210),IF($C$3="Current Exchange rate",IF('B.Non-Life_DATA'!H210=0,0,'B.Non-Life_DATA'!H210/ECO!R26),IF($C$3="Constant Exchange rate",IF('B.Non-Life_DATA'!H210=0,0,'B.Non-Life_DATA'!H210/ECO!R61))))</f>
        <v>-328</v>
      </c>
      <c r="J220" s="42">
        <f>IF($C$3="National Currency",IF('B.Non-Life_DATA'!I210=0,0,'B.Non-Life_DATA'!I210),IF($C$3="Current Exchange rate",IF('B.Non-Life_DATA'!I210=0,0,'B.Non-Life_DATA'!I210/ECO!S26),IF($C$3="Constant Exchange rate",IF('B.Non-Life_DATA'!I210=0,0,'B.Non-Life_DATA'!I210/ECO!S61))))</f>
        <v>-1325</v>
      </c>
      <c r="K220" s="42">
        <f>IF($C$3="National Currency",IF('B.Non-Life_DATA'!J210=0,0,'B.Non-Life_DATA'!J210),IF($C$3="Current Exchange rate",IF('B.Non-Life_DATA'!J210=0,0,'B.Non-Life_DATA'!J210/ECO!T26),IF($C$3="Constant Exchange rate",IF('B.Non-Life_DATA'!J210=0,0,'B.Non-Life_DATA'!J210/ECO!T61))))</f>
        <v>-396</v>
      </c>
      <c r="L220" s="42">
        <f>IF($C$3="National Currency",IF('B.Non-Life_DATA'!K210=0,0,'B.Non-Life_DATA'!K210),IF($C$3="Current Exchange rate",IF('B.Non-Life_DATA'!K210=0,0,'B.Non-Life_DATA'!K210/ECO!U26),IF($C$3="Constant Exchange rate",IF('B.Non-Life_DATA'!K210=0,0,'B.Non-Life_DATA'!K210/ECO!U61))))</f>
        <v>-1092</v>
      </c>
      <c r="M220" s="42">
        <f>IF($C$3="National Currency",IF('B.Non-Life_DATA'!L210=0,0,'B.Non-Life_DATA'!L210),IF($C$3="Current Exchange rate",IF('B.Non-Life_DATA'!L210=0,0,'B.Non-Life_DATA'!L210/ECO!V26),IF($C$3="Constant Exchange rate",IF('B.Non-Life_DATA'!L210=0,0,'B.Non-Life_DATA'!L210/ECO!V61))))</f>
        <v>33</v>
      </c>
      <c r="N220" s="42">
        <f>IF($C$3="National Currency",IF('B.Non-Life_DATA'!M210=0,0,'B.Non-Life_DATA'!M210),IF($C$3="Current Exchange rate",IF('B.Non-Life_DATA'!M210=0,0,'B.Non-Life_DATA'!M210/ECO!W26),IF($C$3="Constant Exchange rate",IF('B.Non-Life_DATA'!M210=0,0,'B.Non-Life_DATA'!M210/ECO!W61))))</f>
        <v>-314</v>
      </c>
      <c r="O220" s="42">
        <f>IF($C$3="National Currency",IF('B.Non-Life_DATA'!N210=0,0,'B.Non-Life_DATA'!N210),IF($C$3="Current Exchange rate",IF('B.Non-Life_DATA'!N210=0,0,'B.Non-Life_DATA'!N210/ECO!X26),IF($C$3="Constant Exchange rate",IF('B.Non-Life_DATA'!N210=0,0,'B.Non-Life_DATA'!N210/ECO!X61))))</f>
        <v>-1262</v>
      </c>
      <c r="P220" s="108">
        <f>IF($C$3="National Currency",IF('B.Non-Life_DATA'!O210=0,0,'B.Non-Life_DATA'!O210),IF($C$3="Current Exchange rate",IF('B.Non-Life_DATA'!O210=0,0,'B.Non-Life_DATA'!O210/ECO!Y26),IF($C$3="Constant Exchange rate",IF('B.Non-Life_DATA'!O210=0,0,'B.Non-Life_DATA'!O210/ECO!Y61))))</f>
        <v>-1131</v>
      </c>
      <c r="Q220" s="41">
        <f t="shared" si="36"/>
        <v>-0.16914937617521306</v>
      </c>
      <c r="R220" s="41">
        <f t="shared" si="37"/>
        <v>3.0191082802547768</v>
      </c>
      <c r="S220" s="41">
        <f t="shared" si="38"/>
        <v>-1.8950354609929079</v>
      </c>
    </row>
    <row r="221" spans="3:19" ht="15" x14ac:dyDescent="0.25">
      <c r="C221" s="139"/>
      <c r="D221" s="140"/>
      <c r="E221" s="39" t="s">
        <v>14</v>
      </c>
      <c r="F221" s="42">
        <f>IF($C$3="National Currency",IF('B.Non-Life_DATA'!E211=0,0,'B.Non-Life_DATA'!E211),IF($C$3="Current Exchange rate",IF('B.Non-Life_DATA'!E211=0,0,'B.Non-Life_DATA'!E211/ECO!O27),IF($C$3="Constant Exchange rate",IF('B.Non-Life_DATA'!E211=0,0,'B.Non-Life_DATA'!E211/ECO!O62))))</f>
        <v>0</v>
      </c>
      <c r="G221" s="42">
        <f>IF($C$3="National Currency",IF('B.Non-Life_DATA'!F211=0,0,'B.Non-Life_DATA'!F211),IF($C$3="Current Exchange rate",IF('B.Non-Life_DATA'!F211=0,0,'B.Non-Life_DATA'!F211/ECO!P27),IF($C$3="Constant Exchange rate",IF('B.Non-Life_DATA'!F211=0,0,'B.Non-Life_DATA'!F211/ECO!P62))))</f>
        <v>0</v>
      </c>
      <c r="H221" s="42">
        <f>IF($C$3="National Currency",IF('B.Non-Life_DATA'!G211=0,0,'B.Non-Life_DATA'!G211),IF($C$3="Current Exchange rate",IF('B.Non-Life_DATA'!G211=0,0,'B.Non-Life_DATA'!G211/ECO!Q27),IF($C$3="Constant Exchange rate",IF('B.Non-Life_DATA'!G211=0,0,'B.Non-Life_DATA'!G211/ECO!Q62))))</f>
        <v>0</v>
      </c>
      <c r="I221" s="42">
        <f>IF($C$3="National Currency",IF('B.Non-Life_DATA'!H211=0,0,'B.Non-Life_DATA'!H211),IF($C$3="Current Exchange rate",IF('B.Non-Life_DATA'!H211=0,0,'B.Non-Life_DATA'!H211/ECO!R27),IF($C$3="Constant Exchange rate",IF('B.Non-Life_DATA'!H211=0,0,'B.Non-Life_DATA'!H211/ECO!R62))))</f>
        <v>0</v>
      </c>
      <c r="J221" s="42">
        <f>IF($C$3="National Currency",IF('B.Non-Life_DATA'!I211=0,0,'B.Non-Life_DATA'!I211),IF($C$3="Current Exchange rate",IF('B.Non-Life_DATA'!I211=0,0,'B.Non-Life_DATA'!I211/ECO!S27),IF($C$3="Constant Exchange rate",IF('B.Non-Life_DATA'!I211=0,0,'B.Non-Life_DATA'!I211/ECO!S62))))</f>
        <v>0</v>
      </c>
      <c r="K221" s="42">
        <f>IF($C$3="National Currency",IF('B.Non-Life_DATA'!J211=0,0,'B.Non-Life_DATA'!J211),IF($C$3="Current Exchange rate",IF('B.Non-Life_DATA'!J211=0,0,'B.Non-Life_DATA'!J211/ECO!T27),IF($C$3="Constant Exchange rate",IF('B.Non-Life_DATA'!J211=0,0,'B.Non-Life_DATA'!J211/ECO!T62))))</f>
        <v>0</v>
      </c>
      <c r="L221" s="42">
        <f>IF($C$3="National Currency",IF('B.Non-Life_DATA'!K211=0,0,'B.Non-Life_DATA'!K211),IF($C$3="Current Exchange rate",IF('B.Non-Life_DATA'!K211=0,0,'B.Non-Life_DATA'!K211/ECO!U27),IF($C$3="Constant Exchange rate",IF('B.Non-Life_DATA'!K211=0,0,'B.Non-Life_DATA'!K211/ECO!U62))))</f>
        <v>0</v>
      </c>
      <c r="M221" s="42">
        <f>IF($C$3="National Currency",IF('B.Non-Life_DATA'!L211=0,0,'B.Non-Life_DATA'!L211),IF($C$3="Current Exchange rate",IF('B.Non-Life_DATA'!L211=0,0,'B.Non-Life_DATA'!L211/ECO!V27),IF($C$3="Constant Exchange rate",IF('B.Non-Life_DATA'!L211=0,0,'B.Non-Life_DATA'!L211/ECO!V62))))</f>
        <v>0</v>
      </c>
      <c r="N221" s="42">
        <f>IF($C$3="National Currency",IF('B.Non-Life_DATA'!M211=0,0,'B.Non-Life_DATA'!M211),IF($C$3="Current Exchange rate",IF('B.Non-Life_DATA'!M211=0,0,'B.Non-Life_DATA'!M211/ECO!W27),IF($C$3="Constant Exchange rate",IF('B.Non-Life_DATA'!M211=0,0,'B.Non-Life_DATA'!M211/ECO!W62))))</f>
        <v>0</v>
      </c>
      <c r="O221" s="42">
        <f>IF($C$3="National Currency",IF('B.Non-Life_DATA'!N211=0,0,'B.Non-Life_DATA'!N211),IF($C$3="Current Exchange rate",IF('B.Non-Life_DATA'!N211=0,0,'B.Non-Life_DATA'!N211/ECO!X27),IF($C$3="Constant Exchange rate",IF('B.Non-Life_DATA'!N211=0,0,'B.Non-Life_DATA'!N211/ECO!X62))))</f>
        <v>0</v>
      </c>
      <c r="P221" s="108">
        <f>IF($C$3="National Currency",IF('B.Non-Life_DATA'!O211=0,0,'B.Non-Life_DATA'!O211),IF($C$3="Current Exchange rate",IF('B.Non-Life_DATA'!O211=0,0,'B.Non-Life_DATA'!O211/ECO!Y27),IF($C$3="Constant Exchange rate",IF('B.Non-Life_DATA'!O211=0,0,'B.Non-Life_DATA'!O211/ECO!Y62))))</f>
        <v>0</v>
      </c>
      <c r="Q221" s="41">
        <f t="shared" si="36"/>
        <v>0</v>
      </c>
      <c r="R221" s="41" t="str">
        <f t="shared" si="37"/>
        <v>-</v>
      </c>
      <c r="S221" s="41" t="str">
        <f t="shared" si="38"/>
        <v>-</v>
      </c>
    </row>
    <row r="222" spans="3:19" ht="15" x14ac:dyDescent="0.25">
      <c r="C222" s="139"/>
      <c r="D222" s="140"/>
      <c r="E222" s="39" t="s">
        <v>13</v>
      </c>
      <c r="F222" s="42">
        <f>IF($C$3="National Currency",IF('B.Non-Life_DATA'!E212=0,0,'B.Non-Life_DATA'!E212),IF($C$3="Current Exchange rate",IF('B.Non-Life_DATA'!E212=0,0,'B.Non-Life_DATA'!E212/ECO!O28),IF($C$3="Constant Exchange rate",IF('B.Non-Life_DATA'!E212=0,0,'B.Non-Life_DATA'!E212/ECO!O63))))</f>
        <v>73</v>
      </c>
      <c r="G222" s="42">
        <f>IF($C$3="National Currency",IF('B.Non-Life_DATA'!F212=0,0,'B.Non-Life_DATA'!F212),IF($C$3="Current Exchange rate",IF('B.Non-Life_DATA'!F212=0,0,'B.Non-Life_DATA'!F212/ECO!P28),IF($C$3="Constant Exchange rate",IF('B.Non-Life_DATA'!F212=0,0,'B.Non-Life_DATA'!F212/ECO!P63))))</f>
        <v>78</v>
      </c>
      <c r="H222" s="42">
        <f>IF($C$3="National Currency",IF('B.Non-Life_DATA'!G212=0,0,'B.Non-Life_DATA'!G212),IF($C$3="Current Exchange rate",IF('B.Non-Life_DATA'!G212=0,0,'B.Non-Life_DATA'!G212/ECO!Q28),IF($C$3="Constant Exchange rate",IF('B.Non-Life_DATA'!G212=0,0,'B.Non-Life_DATA'!G212/ECO!Q63))))</f>
        <v>82</v>
      </c>
      <c r="I222" s="42">
        <f>IF($C$3="National Currency",IF('B.Non-Life_DATA'!H212=0,0,'B.Non-Life_DATA'!H212),IF($C$3="Current Exchange rate",IF('B.Non-Life_DATA'!H212=0,0,'B.Non-Life_DATA'!H212/ECO!R28),IF($C$3="Constant Exchange rate",IF('B.Non-Life_DATA'!H212=0,0,'B.Non-Life_DATA'!H212/ECO!R63))))</f>
        <v>75</v>
      </c>
      <c r="J222" s="42">
        <f>IF($C$3="National Currency",IF('B.Non-Life_DATA'!I212=0,0,'B.Non-Life_DATA'!I212),IF($C$3="Current Exchange rate",IF('B.Non-Life_DATA'!I212=0,0,'B.Non-Life_DATA'!I212/ECO!S28),IF($C$3="Constant Exchange rate",IF('B.Non-Life_DATA'!I212=0,0,'B.Non-Life_DATA'!I212/ECO!S63))))</f>
        <v>46</v>
      </c>
      <c r="K222" s="42">
        <f>IF($C$3="National Currency",IF('B.Non-Life_DATA'!J212=0,0,'B.Non-Life_DATA'!J212),IF($C$3="Current Exchange rate",IF('B.Non-Life_DATA'!J212=0,0,'B.Non-Life_DATA'!J212/ECO!T28),IF($C$3="Constant Exchange rate",IF('B.Non-Life_DATA'!J212=0,0,'B.Non-Life_DATA'!J212/ECO!T63))))</f>
        <v>446</v>
      </c>
      <c r="L222" s="42">
        <f>IF($C$3="National Currency",IF('B.Non-Life_DATA'!K212=0,0,'B.Non-Life_DATA'!K212),IF($C$3="Current Exchange rate",IF('B.Non-Life_DATA'!K212=0,0,'B.Non-Life_DATA'!K212/ECO!U28),IF($C$3="Constant Exchange rate",IF('B.Non-Life_DATA'!K212=0,0,'B.Non-Life_DATA'!K212/ECO!U63))))</f>
        <v>343</v>
      </c>
      <c r="M222" s="42">
        <f>IF($C$3="National Currency",IF('B.Non-Life_DATA'!L212=0,0,'B.Non-Life_DATA'!L212),IF($C$3="Current Exchange rate",IF('B.Non-Life_DATA'!L212=0,0,'B.Non-Life_DATA'!L212/ECO!V28),IF($C$3="Constant Exchange rate",IF('B.Non-Life_DATA'!L212=0,0,'B.Non-Life_DATA'!L212/ECO!V63))))</f>
        <v>-89</v>
      </c>
      <c r="N222" s="42">
        <f>IF($C$3="National Currency",IF('B.Non-Life_DATA'!M212=0,0,'B.Non-Life_DATA'!M212),IF($C$3="Current Exchange rate",IF('B.Non-Life_DATA'!M212=0,0,'B.Non-Life_DATA'!M212/ECO!W28),IF($C$3="Constant Exchange rate",IF('B.Non-Life_DATA'!M212=0,0,'B.Non-Life_DATA'!M212/ECO!W63))))</f>
        <v>77</v>
      </c>
      <c r="O222" s="88">
        <f>IF($C$3="National Currency",IF('B.Non-Life_DATA'!N212=0,0,'B.Non-Life_DATA'!N212),IF($C$3="Current Exchange rate",IF('B.Non-Life_DATA'!N212=0,0,'B.Non-Life_DATA'!N212/ECO!X28),IF($C$3="Constant Exchange rate",IF('B.Non-Life_DATA'!N212=0,0,'B.Non-Life_DATA'!N212/ECO!X63))))</f>
        <v>77</v>
      </c>
      <c r="P222" s="108">
        <f>IF($C$3="National Currency",IF('B.Non-Life_DATA'!O212=0,0,'B.Non-Life_DATA'!O212),IF($C$3="Current Exchange rate",IF('B.Non-Life_DATA'!O212=0,0,'B.Non-Life_DATA'!O212/ECO!Y28),IF($C$3="Constant Exchange rate",IF('B.Non-Life_DATA'!O212=0,0,'B.Non-Life_DATA'!O212/ECO!Y63))))</f>
        <v>0</v>
      </c>
      <c r="Q222" s="41">
        <f t="shared" si="36"/>
        <v>1.0320524536839466E-2</v>
      </c>
      <c r="R222" s="41">
        <f t="shared" si="37"/>
        <v>0</v>
      </c>
      <c r="S222" s="41">
        <f t="shared" si="38"/>
        <v>5.4794520547945202E-2</v>
      </c>
    </row>
    <row r="223" spans="3:19" ht="15" x14ac:dyDescent="0.25">
      <c r="C223" s="139"/>
      <c r="D223" s="140"/>
      <c r="E223" s="39" t="s">
        <v>12</v>
      </c>
      <c r="F223" s="42">
        <f>IF($C$3="National Currency",IF('B.Non-Life_DATA'!E213=0,0,'B.Non-Life_DATA'!E213),IF($C$3="Current Exchange rate",IF('B.Non-Life_DATA'!E213=0,0,'B.Non-Life_DATA'!E213/ECO!O29),IF($C$3="Constant Exchange rate",IF('B.Non-Life_DATA'!E213=0,0,'B.Non-Life_DATA'!E213/ECO!O64))))</f>
        <v>5.5350028457598182</v>
      </c>
      <c r="G223" s="42">
        <f>IF($C$3="National Currency",IF('B.Non-Life_DATA'!F213=0,0,'B.Non-Life_DATA'!F213),IF($C$3="Current Exchange rate",IF('B.Non-Life_DATA'!F213=0,0,'B.Non-Life_DATA'!F213/ECO!P29),IF($C$3="Constant Exchange rate",IF('B.Non-Life_DATA'!F213=0,0,'B.Non-Life_DATA'!F213/ECO!P64))))</f>
        <v>7.6266363118952771</v>
      </c>
      <c r="H223" s="42">
        <f>IF($C$3="National Currency",IF('B.Non-Life_DATA'!G213=0,0,'B.Non-Life_DATA'!G213),IF($C$3="Current Exchange rate",IF('B.Non-Life_DATA'!G213=0,0,'B.Non-Life_DATA'!G213/ECO!Q29),IF($C$3="Constant Exchange rate",IF('B.Non-Life_DATA'!G213=0,0,'B.Non-Life_DATA'!G213/ECO!Q64))))</f>
        <v>15.737051792828687</v>
      </c>
      <c r="I223" s="42">
        <f>IF($C$3="National Currency",IF('B.Non-Life_DATA'!H213=0,0,'B.Non-Life_DATA'!H213),IF($C$3="Current Exchange rate",IF('B.Non-Life_DATA'!H213=0,0,'B.Non-Life_DATA'!H213/ECO!R29),IF($C$3="Constant Exchange rate",IF('B.Non-Life_DATA'!H213=0,0,'B.Non-Life_DATA'!H213/ECO!R64))))</f>
        <v>23.434832100170745</v>
      </c>
      <c r="J223" s="42">
        <f>IF($C$3="National Currency",IF('B.Non-Life_DATA'!I213=0,0,'B.Non-Life_DATA'!I213),IF($C$3="Current Exchange rate",IF('B.Non-Life_DATA'!I213=0,0,'B.Non-Life_DATA'!I213/ECO!S29),IF($C$3="Constant Exchange rate",IF('B.Non-Life_DATA'!I213=0,0,'B.Non-Life_DATA'!I213/ECO!S64))))</f>
        <v>10.643141718838931</v>
      </c>
      <c r="K223" s="42">
        <f>IF($C$3="National Currency",IF('B.Non-Life_DATA'!J213=0,0,'B.Non-Life_DATA'!J213),IF($C$3="Current Exchange rate",IF('B.Non-Life_DATA'!J213=0,0,'B.Non-Life_DATA'!J213/ECO!T29),IF($C$3="Constant Exchange rate",IF('B.Non-Life_DATA'!J213=0,0,'B.Non-Life_DATA'!J213/ECO!T64))))</f>
        <v>7.669322709163346</v>
      </c>
      <c r="L223" s="42">
        <f>IF($C$3="National Currency",IF('B.Non-Life_DATA'!K213=0,0,'B.Non-Life_DATA'!K213),IF($C$3="Current Exchange rate",IF('B.Non-Life_DATA'!K213=0,0,'B.Non-Life_DATA'!K213/ECO!U29),IF($C$3="Constant Exchange rate",IF('B.Non-Life_DATA'!K213=0,0,'B.Non-Life_DATA'!K213/ECO!U64))))</f>
        <v>-1.2663631189527604</v>
      </c>
      <c r="M223" s="42">
        <f>IF($C$3="National Currency",IF('B.Non-Life_DATA'!L213=0,0,'B.Non-Life_DATA'!L213),IF($C$3="Current Exchange rate",IF('B.Non-Life_DATA'!L213=0,0,'B.Non-Life_DATA'!L213/ECO!V29),IF($C$3="Constant Exchange rate",IF('B.Non-Life_DATA'!L213=0,0,'B.Non-Life_DATA'!L213/ECO!V64))))</f>
        <v>20.660216277746159</v>
      </c>
      <c r="N223" s="42">
        <f>IF($C$3="National Currency",IF('B.Non-Life_DATA'!M213=0,0,'B.Non-Life_DATA'!M213),IF($C$3="Current Exchange rate",IF('B.Non-Life_DATA'!M213=0,0,'B.Non-Life_DATA'!M213/ECO!W29),IF($C$3="Constant Exchange rate",IF('B.Non-Life_DATA'!M213=0,0,'B.Non-Life_DATA'!M213/ECO!W64))))</f>
        <v>9.8790552077404659</v>
      </c>
      <c r="O223" s="42">
        <f>IF($C$3="National Currency",IF('B.Non-Life_DATA'!N213=0,0,'B.Non-Life_DATA'!N213),IF($C$3="Current Exchange rate",IF('B.Non-Life_DATA'!N213=0,0,'B.Non-Life_DATA'!N213/ECO!X29),IF($C$3="Constant Exchange rate",IF('B.Non-Life_DATA'!N213=0,0,'B.Non-Life_DATA'!N213/ECO!X64))))</f>
        <v>12.265224815025611</v>
      </c>
      <c r="P223" s="108">
        <f>IF($C$3="National Currency",IF('B.Non-Life_DATA'!O213=0,0,'B.Non-Life_DATA'!O213),IF($C$3="Current Exchange rate",IF('B.Non-Life_DATA'!O213=0,0,'B.Non-Life_DATA'!O213/ECO!Y29),IF($C$3="Constant Exchange rate",IF('B.Non-Life_DATA'!O213=0,0,'B.Non-Life_DATA'!O213/ECO!Y64))))</f>
        <v>0</v>
      </c>
      <c r="Q223" s="41">
        <f t="shared" si="36"/>
        <v>1.6439422552379757E-3</v>
      </c>
      <c r="R223" s="41">
        <f t="shared" si="37"/>
        <v>0.24153823995391055</v>
      </c>
      <c r="S223" s="41">
        <f t="shared" si="38"/>
        <v>1.2159383033419022</v>
      </c>
    </row>
    <row r="224" spans="3:19" ht="15" x14ac:dyDescent="0.25">
      <c r="C224" s="139"/>
      <c r="D224" s="140"/>
      <c r="E224" s="39" t="s">
        <v>11</v>
      </c>
      <c r="F224" s="42">
        <f>IF($C$3="National Currency",IF('B.Non-Life_DATA'!E214=0,0,'B.Non-Life_DATA'!E214),IF($C$3="Current Exchange rate",IF('B.Non-Life_DATA'!E214=0,0,'B.Non-Life_DATA'!E214/ECO!O30),IF($C$3="Constant Exchange rate",IF('B.Non-Life_DATA'!E214=0,0,'B.Non-Life_DATA'!E214/ECO!O65))))</f>
        <v>-7.849988353133007</v>
      </c>
      <c r="G224" s="42">
        <f>IF($C$3="National Currency",IF('B.Non-Life_DATA'!F214=0,0,'B.Non-Life_DATA'!F214),IF($C$3="Current Exchange rate",IF('B.Non-Life_DATA'!F214=0,0,'B.Non-Life_DATA'!F214/ECO!P30),IF($C$3="Constant Exchange rate",IF('B.Non-Life_DATA'!F214=0,0,'B.Non-Life_DATA'!F214/ECO!P65))))</f>
        <v>12.462147682273468</v>
      </c>
      <c r="H224" s="42">
        <f>IF($C$3="National Currency",IF('B.Non-Life_DATA'!G214=0,0,'B.Non-Life_DATA'!G214),IF($C$3="Current Exchange rate",IF('B.Non-Life_DATA'!G214=0,0,'B.Non-Life_DATA'!G214/ECO!Q30),IF($C$3="Constant Exchange rate",IF('B.Non-Life_DATA'!G214=0,0,'B.Non-Life_DATA'!G214/ECO!Q65))))</f>
        <v>4.449103191241556</v>
      </c>
      <c r="I224" s="42">
        <f>IF($C$3="National Currency",IF('B.Non-Life_DATA'!H214=0,0,'B.Non-Life_DATA'!H214),IF($C$3="Current Exchange rate",IF('B.Non-Life_DATA'!H214=0,0,'B.Non-Life_DATA'!H214/ECO!R30),IF($C$3="Constant Exchange rate",IF('B.Non-Life_DATA'!H214=0,0,'B.Non-Life_DATA'!H214/ECO!R65))))</f>
        <v>2.6554856743535984</v>
      </c>
      <c r="J224" s="88">
        <f>IF($C$3="National Currency",IF('B.Non-Life_DATA'!I214=0,0,'B.Non-Life_DATA'!I214),IF($C$3="Current Exchange rate",IF('B.Non-Life_DATA'!I214=0,0,'B.Non-Life_DATA'!I214/ECO!S30),IF($C$3="Constant Exchange rate",IF('B.Non-Life_DATA'!I214=0,0,'B.Non-Life_DATA'!I214/ECO!S65))))</f>
        <v>-0.46300955043093461</v>
      </c>
      <c r="K224" s="88">
        <f>IF($C$3="National Currency",IF('B.Non-Life_DATA'!J214=0,0,'B.Non-Life_DATA'!J214),IF($C$3="Current Exchange rate",IF('B.Non-Life_DATA'!J214=0,0,'B.Non-Life_DATA'!J214/ECO!T30),IF($C$3="Constant Exchange rate",IF('B.Non-Life_DATA'!J214=0,0,'B.Non-Life_DATA'!J214/ECO!T65))))</f>
        <v>-3.5815047752154676</v>
      </c>
      <c r="L224" s="42">
        <f>IF($C$3="National Currency",IF('B.Non-Life_DATA'!K214=0,0,'B.Non-Life_DATA'!K214),IF($C$3="Current Exchange rate",IF('B.Non-Life_DATA'!K214=0,0,'B.Non-Life_DATA'!K214/ECO!U30),IF($C$3="Constant Exchange rate",IF('B.Non-Life_DATA'!K214=0,0,'B.Non-Life_DATA'!K214/ECO!U65))))</f>
        <v>-6.6999999999999993</v>
      </c>
      <c r="M224" s="42">
        <f>IF($C$3="National Currency",IF('B.Non-Life_DATA'!L214=0,0,'B.Non-Life_DATA'!L214),IF($C$3="Current Exchange rate",IF('B.Non-Life_DATA'!L214=0,0,'B.Non-Life_DATA'!L214/ECO!V30),IF($C$3="Constant Exchange rate",IF('B.Non-Life_DATA'!L214=0,0,'B.Non-Life_DATA'!L214/ECO!V65))))</f>
        <v>24.700000000000003</v>
      </c>
      <c r="N224" s="42">
        <f>IF($C$3="National Currency",IF('B.Non-Life_DATA'!M214=0,0,'B.Non-Life_DATA'!M214),IF($C$3="Current Exchange rate",IF('B.Non-Life_DATA'!M214=0,0,'B.Non-Life_DATA'!M214/ECO!W30),IF($C$3="Constant Exchange rate",IF('B.Non-Life_DATA'!M214=0,0,'B.Non-Life_DATA'!M214/ECO!W65))))</f>
        <v>39.527318729069385</v>
      </c>
      <c r="O224" s="42">
        <f>IF($C$3="National Currency",IF('B.Non-Life_DATA'!N214=0,0,'B.Non-Life_DATA'!N214),IF($C$3="Current Exchange rate",IF('B.Non-Life_DATA'!N214=0,0,'B.Non-Life_DATA'!N214/ECO!X30),IF($C$3="Constant Exchange rate",IF('B.Non-Life_DATA'!N214=0,0,'B.Non-Life_DATA'!N214/ECO!X65))))</f>
        <v>-2.115062</v>
      </c>
      <c r="P224" s="108">
        <f>IF($C$3="National Currency",IF('B.Non-Life_DATA'!O214=0,0,'B.Non-Life_DATA'!O214),IF($C$3="Current Exchange rate",IF('B.Non-Life_DATA'!O214=0,0,'B.Non-Life_DATA'!O214/ECO!Y30),IF($C$3="Constant Exchange rate",IF('B.Non-Life_DATA'!O214=0,0,'B.Non-Life_DATA'!O214/ECO!Y65))))</f>
        <v>0</v>
      </c>
      <c r="Q224" s="41">
        <f t="shared" si="36"/>
        <v>-2.8348765283034747E-4</v>
      </c>
      <c r="R224" s="41">
        <f t="shared" si="37"/>
        <v>-1.0535088659693108</v>
      </c>
      <c r="S224" s="41">
        <f t="shared" si="38"/>
        <v>-0.73056495056379822</v>
      </c>
    </row>
    <row r="225" spans="3:19" ht="15" x14ac:dyDescent="0.25">
      <c r="C225" s="139"/>
      <c r="D225" s="140"/>
      <c r="E225" s="39" t="s">
        <v>10</v>
      </c>
      <c r="F225" s="42">
        <f>IF($C$3="National Currency",IF('B.Non-Life_DATA'!E215=0,0,'B.Non-Life_DATA'!E215),IF($C$3="Current Exchange rate",IF('B.Non-Life_DATA'!E215=0,0,'B.Non-Life_DATA'!E215/ECO!O31),IF($C$3="Constant Exchange rate",IF('B.Non-Life_DATA'!E215=0,0,'B.Non-Life_DATA'!E215/ECO!O66))))</f>
        <v>1148</v>
      </c>
      <c r="G225" s="42">
        <f>IF($C$3="National Currency",IF('B.Non-Life_DATA'!F215=0,0,'B.Non-Life_DATA'!F215),IF($C$3="Current Exchange rate",IF('B.Non-Life_DATA'!F215=0,0,'B.Non-Life_DATA'!F215/ECO!P31),IF($C$3="Constant Exchange rate",IF('B.Non-Life_DATA'!F215=0,0,'B.Non-Life_DATA'!F215/ECO!P66))))</f>
        <v>933</v>
      </c>
      <c r="H225" s="42">
        <f>IF($C$3="National Currency",IF('B.Non-Life_DATA'!G215=0,0,'B.Non-Life_DATA'!G215),IF($C$3="Current Exchange rate",IF('B.Non-Life_DATA'!G215=0,0,'B.Non-Life_DATA'!G215/ECO!Q31),IF($C$3="Constant Exchange rate",IF('B.Non-Life_DATA'!G215=0,0,'B.Non-Life_DATA'!G215/ECO!Q66))))</f>
        <v>2573</v>
      </c>
      <c r="I225" s="42">
        <f>IF($C$3="National Currency",IF('B.Non-Life_DATA'!H215=0,0,'B.Non-Life_DATA'!H215),IF($C$3="Current Exchange rate",IF('B.Non-Life_DATA'!H215=0,0,'B.Non-Life_DATA'!H215/ECO!R31),IF($C$3="Constant Exchange rate",IF('B.Non-Life_DATA'!H215=0,0,'B.Non-Life_DATA'!H215/ECO!R66))))</f>
        <v>-675</v>
      </c>
      <c r="J225" s="42">
        <f>IF($C$3="National Currency",IF('B.Non-Life_DATA'!I215=0,0,'B.Non-Life_DATA'!I215),IF($C$3="Current Exchange rate",IF('B.Non-Life_DATA'!I215=0,0,'B.Non-Life_DATA'!I215/ECO!S31),IF($C$3="Constant Exchange rate",IF('B.Non-Life_DATA'!I215=0,0,'B.Non-Life_DATA'!I215/ECO!S66))))</f>
        <v>1934</v>
      </c>
      <c r="K225" s="42">
        <f>IF($C$3="National Currency",IF('B.Non-Life_DATA'!J215=0,0,'B.Non-Life_DATA'!J215),IF($C$3="Current Exchange rate",IF('B.Non-Life_DATA'!J215=0,0,'B.Non-Life_DATA'!J215/ECO!T31),IF($C$3="Constant Exchange rate",IF('B.Non-Life_DATA'!J215=0,0,'B.Non-Life_DATA'!J215/ECO!T66))))</f>
        <v>260</v>
      </c>
      <c r="L225" s="42">
        <f>IF($C$3="National Currency",IF('B.Non-Life_DATA'!K215=0,0,'B.Non-Life_DATA'!K215),IF($C$3="Current Exchange rate",IF('B.Non-Life_DATA'!K215=0,0,'B.Non-Life_DATA'!K215/ECO!U31),IF($C$3="Constant Exchange rate",IF('B.Non-Life_DATA'!K215=0,0,'B.Non-Life_DATA'!K215/ECO!U66))))</f>
        <v>2334</v>
      </c>
      <c r="M225" s="42">
        <f>IF($C$3="National Currency",IF('B.Non-Life_DATA'!L215=0,0,'B.Non-Life_DATA'!L215),IF($C$3="Current Exchange rate",IF('B.Non-Life_DATA'!L215=0,0,'B.Non-Life_DATA'!L215/ECO!V31),IF($C$3="Constant Exchange rate",IF('B.Non-Life_DATA'!L215=0,0,'B.Non-Life_DATA'!L215/ECO!V66))))</f>
        <v>1374</v>
      </c>
      <c r="N225" s="42">
        <f>IF($C$3="National Currency",IF('B.Non-Life_DATA'!M215=0,0,'B.Non-Life_DATA'!M215),IF($C$3="Current Exchange rate",IF('B.Non-Life_DATA'!M215=0,0,'B.Non-Life_DATA'!M215/ECO!W31),IF($C$3="Constant Exchange rate",IF('B.Non-Life_DATA'!M215=0,0,'B.Non-Life_DATA'!M215/ECO!W66))))</f>
        <v>5126</v>
      </c>
      <c r="O225" s="42">
        <f>IF($C$3="National Currency",IF('B.Non-Life_DATA'!N215=0,0,'B.Non-Life_DATA'!N215),IF($C$3="Current Exchange rate",IF('B.Non-Life_DATA'!N215=0,0,'B.Non-Life_DATA'!N215/ECO!X31),IF($C$3="Constant Exchange rate",IF('B.Non-Life_DATA'!N215=0,0,'B.Non-Life_DATA'!N215/ECO!X66))))</f>
        <v>283</v>
      </c>
      <c r="P225" s="108">
        <f>IF($C$3="National Currency",IF('B.Non-Life_DATA'!O215=0,0,'B.Non-Life_DATA'!O215),IF($C$3="Current Exchange rate",IF('B.Non-Life_DATA'!O215=0,0,'B.Non-Life_DATA'!O215/ECO!Y31),IF($C$3="Constant Exchange rate",IF('B.Non-Life_DATA'!O215=0,0,'B.Non-Life_DATA'!O215/ECO!Y66))))</f>
        <v>660</v>
      </c>
      <c r="Q225" s="41">
        <f t="shared" si="36"/>
        <v>3.7931278492539855E-2</v>
      </c>
      <c r="R225" s="41">
        <f t="shared" si="37"/>
        <v>-0.94479126024190396</v>
      </c>
      <c r="S225" s="41">
        <f t="shared" si="38"/>
        <v>-0.75348432055749126</v>
      </c>
    </row>
    <row r="226" spans="3:19" ht="15" x14ac:dyDescent="0.25">
      <c r="C226" s="139"/>
      <c r="D226" s="140"/>
      <c r="E226" s="39" t="s">
        <v>9</v>
      </c>
      <c r="F226" s="42">
        <f>IF($C$3="National Currency",IF('B.Non-Life_DATA'!E216=0,0,'B.Non-Life_DATA'!E216),IF($C$3="Current Exchange rate",IF('B.Non-Life_DATA'!E216=0,0,'B.Non-Life_DATA'!E216/ECO!O32),IF($C$3="Constant Exchange rate",IF('B.Non-Life_DATA'!E216=0,0,'B.Non-Life_DATA'!E216/ECO!O67))))</f>
        <v>346.93651846936518</v>
      </c>
      <c r="G226" s="42">
        <f>IF($C$3="National Currency",IF('B.Non-Life_DATA'!F216=0,0,'B.Non-Life_DATA'!F216),IF($C$3="Current Exchange rate",IF('B.Non-Life_DATA'!F216=0,0,'B.Non-Life_DATA'!F216/ECO!P32),IF($C$3="Constant Exchange rate",IF('B.Non-Life_DATA'!F216=0,0,'B.Non-Life_DATA'!F216/ECO!P67))))</f>
        <v>574.0986507409865</v>
      </c>
      <c r="H226" s="42">
        <f>IF($C$3="National Currency",IF('B.Non-Life_DATA'!G216=0,0,'B.Non-Life_DATA'!G216),IF($C$3="Current Exchange rate",IF('B.Non-Life_DATA'!G216=0,0,'B.Non-Life_DATA'!G216/ECO!Q32),IF($C$3="Constant Exchange rate",IF('B.Non-Life_DATA'!G216=0,0,'B.Non-Life_DATA'!G216/ECO!Q67))))</f>
        <v>90.024330900243314</v>
      </c>
      <c r="I226" s="42">
        <f>IF($C$3="National Currency",IF('B.Non-Life_DATA'!H216=0,0,'B.Non-Life_DATA'!H216),IF($C$3="Current Exchange rate",IF('B.Non-Life_DATA'!H216=0,0,'B.Non-Life_DATA'!H216/ECO!R32),IF($C$3="Constant Exchange rate",IF('B.Non-Life_DATA'!H216=0,0,'B.Non-Life_DATA'!H216/ECO!R67))))</f>
        <v>525.21566025215657</v>
      </c>
      <c r="J226" s="42">
        <f>IF($C$3="National Currency",IF('B.Non-Life_DATA'!I216=0,0,'B.Non-Life_DATA'!I216),IF($C$3="Current Exchange rate",IF('B.Non-Life_DATA'!I216=0,0,'B.Non-Life_DATA'!I216/ECO!S32),IF($C$3="Constant Exchange rate",IF('B.Non-Life_DATA'!I216=0,0,'B.Non-Life_DATA'!I216/ECO!S67))))</f>
        <v>326.58703826587038</v>
      </c>
      <c r="K226" s="42">
        <f>IF($C$3="National Currency",IF('B.Non-Life_DATA'!J216=0,0,'B.Non-Life_DATA'!J216),IF($C$3="Current Exchange rate",IF('B.Non-Life_DATA'!J216=0,0,'B.Non-Life_DATA'!J216/ECO!T32),IF($C$3="Constant Exchange rate",IF('B.Non-Life_DATA'!J216=0,0,'B.Non-Life_DATA'!J216/ECO!T67))))</f>
        <v>199.51338199513381</v>
      </c>
      <c r="L226" s="42">
        <f>IF($C$3="National Currency",IF('B.Non-Life_DATA'!K216=0,0,'B.Non-Life_DATA'!K216),IF($C$3="Current Exchange rate",IF('B.Non-Life_DATA'!K216=0,0,'B.Non-Life_DATA'!K216/ECO!U32),IF($C$3="Constant Exchange rate",IF('B.Non-Life_DATA'!K216=0,0,'B.Non-Life_DATA'!K216/ECO!U67))))</f>
        <v>375.13824375138245</v>
      </c>
      <c r="M226" s="42">
        <f>IF($C$3="National Currency",IF('B.Non-Life_DATA'!L216=0,0,'B.Non-Life_DATA'!L216),IF($C$3="Current Exchange rate",IF('B.Non-Life_DATA'!L216=0,0,'B.Non-Life_DATA'!L216/ECO!V32),IF($C$3="Constant Exchange rate",IF('B.Non-Life_DATA'!L216=0,0,'B.Non-Life_DATA'!L216/ECO!V67))))</f>
        <v>316.96527316965273</v>
      </c>
      <c r="N226" s="42">
        <f>IF($C$3="National Currency",IF('B.Non-Life_DATA'!M216=0,0,'B.Non-Life_DATA'!M216),IF($C$3="Current Exchange rate",IF('B.Non-Life_DATA'!M216=0,0,'B.Non-Life_DATA'!M216/ECO!W32),IF($C$3="Constant Exchange rate",IF('B.Non-Life_DATA'!M216=0,0,'B.Non-Life_DATA'!M216/ECO!W67))))</f>
        <v>10.395930103959302</v>
      </c>
      <c r="O226" s="88">
        <f>IF($C$3="National Currency",IF('B.Non-Life_DATA'!N216=0,0,'B.Non-Life_DATA'!N216),IF($C$3="Current Exchange rate",IF('B.Non-Life_DATA'!N216=0,0,'B.Non-Life_DATA'!N216/ECO!X32),IF($C$3="Constant Exchange rate",IF('B.Non-Life_DATA'!N216=0,0,'B.Non-Life_DATA'!N216/ECO!X67))))</f>
        <v>10.395930103959302</v>
      </c>
      <c r="P226" s="108">
        <f>IF($C$3="National Currency",IF('B.Non-Life_DATA'!O216=0,0,'B.Non-Life_DATA'!O216),IF($C$3="Current Exchange rate",IF('B.Non-Life_DATA'!O216=0,0,'B.Non-Life_DATA'!O216/ECO!Y32),IF($C$3="Constant Exchange rate",IF('B.Non-Life_DATA'!O216=0,0,'B.Non-Life_DATA'!O216/ECO!Y67))))</f>
        <v>0</v>
      </c>
      <c r="Q226" s="41">
        <f t="shared" si="36"/>
        <v>1.3933954768984419E-3</v>
      </c>
      <c r="R226" s="41">
        <f t="shared" si="37"/>
        <v>0</v>
      </c>
      <c r="S226" s="41">
        <f t="shared" si="38"/>
        <v>-0.97003506534905959</v>
      </c>
    </row>
    <row r="227" spans="3:19" ht="15" x14ac:dyDescent="0.25">
      <c r="C227" s="139"/>
      <c r="D227" s="140"/>
      <c r="E227" s="39" t="s">
        <v>8</v>
      </c>
      <c r="F227" s="42">
        <f>IF($C$3="National Currency",IF('B.Non-Life_DATA'!E217=0,0,'B.Non-Life_DATA'!E217),IF($C$3="Current Exchange rate",IF('B.Non-Life_DATA'!E217=0,0,'B.Non-Life_DATA'!E217/ECO!O33),IF($C$3="Constant Exchange rate",IF('B.Non-Life_DATA'!E217=0,0,'B.Non-Life_DATA'!E217/ECO!O68))))</f>
        <v>132.68744734625105</v>
      </c>
      <c r="G227" s="42">
        <f>IF($C$3="National Currency",IF('B.Non-Life_DATA'!F217=0,0,'B.Non-Life_DATA'!F217),IF($C$3="Current Exchange rate",IF('B.Non-Life_DATA'!F217=0,0,'B.Non-Life_DATA'!F217/ECO!P33),IF($C$3="Constant Exchange rate",IF('B.Non-Life_DATA'!F217=0,0,'B.Non-Life_DATA'!F217/ECO!P68))))</f>
        <v>186.9793129270804</v>
      </c>
      <c r="H227" s="42">
        <f>IF($C$3="National Currency",IF('B.Non-Life_DATA'!G217=0,0,'B.Non-Life_DATA'!G217),IF($C$3="Current Exchange rate",IF('B.Non-Life_DATA'!G217=0,0,'B.Non-Life_DATA'!G217/ECO!Q33),IF($C$3="Constant Exchange rate",IF('B.Non-Life_DATA'!G217=0,0,'B.Non-Life_DATA'!G217/ECO!Q68))))</f>
        <v>171.30019657399606</v>
      </c>
      <c r="I227" s="42">
        <f>IF($C$3="National Currency",IF('B.Non-Life_DATA'!H217=0,0,'B.Non-Life_DATA'!H217),IF($C$3="Current Exchange rate",IF('B.Non-Life_DATA'!H217=0,0,'B.Non-Life_DATA'!H217/ECO!R33),IF($C$3="Constant Exchange rate",IF('B.Non-Life_DATA'!H217=0,0,'B.Non-Life_DATA'!H217/ECO!R68))))</f>
        <v>300.94542731442476</v>
      </c>
      <c r="J227" s="42">
        <f>IF($C$3="National Currency",IF('B.Non-Life_DATA'!I217=0,0,'B.Non-Life_DATA'!I217),IF($C$3="Current Exchange rate",IF('B.Non-Life_DATA'!I217=0,0,'B.Non-Life_DATA'!I217/ECO!S33),IF($C$3="Constant Exchange rate",IF('B.Non-Life_DATA'!I217=0,0,'B.Non-Life_DATA'!I217/ECO!S68))))</f>
        <v>279.18187774969579</v>
      </c>
      <c r="K227" s="42">
        <f>IF($C$3="National Currency",IF('B.Non-Life_DATA'!J217=0,0,'B.Non-Life_DATA'!J217),IF($C$3="Current Exchange rate",IF('B.Non-Life_DATA'!J217=0,0,'B.Non-Life_DATA'!J217/ECO!T33),IF($C$3="Constant Exchange rate",IF('B.Non-Life_DATA'!J217=0,0,'B.Non-Life_DATA'!J217/ECO!T68))))</f>
        <v>247.58962838154076</v>
      </c>
      <c r="L227" s="42">
        <f>IF($C$3="National Currency",IF('B.Non-Life_DATA'!K217=0,0,'B.Non-Life_DATA'!K217),IF($C$3="Current Exchange rate",IF('B.Non-Life_DATA'!K217=0,0,'B.Non-Life_DATA'!K217/ECO!U33),IF($C$3="Constant Exchange rate",IF('B.Non-Life_DATA'!K217=0,0,'B.Non-Life_DATA'!K217/ECO!U68))))</f>
        <v>355.23729289525414</v>
      </c>
      <c r="M227" s="42">
        <f>IF($C$3="National Currency",IF('B.Non-Life_DATA'!L217=0,0,'B.Non-Life_DATA'!L217),IF($C$3="Current Exchange rate",IF('B.Non-Life_DATA'!L217=0,0,'B.Non-Life_DATA'!L217/ECO!V33),IF($C$3="Constant Exchange rate",IF('B.Non-Life_DATA'!L217=0,0,'B.Non-Life_DATA'!L217/ECO!V68))))</f>
        <v>315.22044369559114</v>
      </c>
      <c r="N227" s="42">
        <f>IF($C$3="National Currency",IF('B.Non-Life_DATA'!M217=0,0,'B.Non-Life_DATA'!M217),IF($C$3="Current Exchange rate",IF('B.Non-Life_DATA'!M217=0,0,'B.Non-Life_DATA'!M217/ECO!W33),IF($C$3="Constant Exchange rate",IF('B.Non-Life_DATA'!M217=0,0,'B.Non-Life_DATA'!M217/ECO!W68))))</f>
        <v>589.72198820556025</v>
      </c>
      <c r="O227" s="88">
        <f>IF($C$3="National Currency",IF('B.Non-Life_DATA'!N217=0,0,'B.Non-Life_DATA'!N217),IF($C$3="Current Exchange rate",IF('B.Non-Life_DATA'!N217=0,0,'B.Non-Life_DATA'!N217/ECO!X33),IF($C$3="Constant Exchange rate",IF('B.Non-Life_DATA'!N217=0,0,'B.Non-Life_DATA'!N217/ECO!X68))))</f>
        <v>589.72198820556025</v>
      </c>
      <c r="P227" s="108">
        <f>IF($C$3="National Currency",IF('B.Non-Life_DATA'!O217=0,0,'B.Non-Life_DATA'!O217),IF($C$3="Current Exchange rate",IF('B.Non-Life_DATA'!O217=0,0,'B.Non-Life_DATA'!O217/ECO!Y33),IF($C$3="Constant Exchange rate",IF('B.Non-Life_DATA'!O217=0,0,'B.Non-Life_DATA'!O217/ECO!Y68))))</f>
        <v>0</v>
      </c>
      <c r="Q227" s="41">
        <f t="shared" si="36"/>
        <v>7.9042081158301802E-2</v>
      </c>
      <c r="R227" s="41">
        <f t="shared" si="37"/>
        <v>0</v>
      </c>
      <c r="S227" s="41">
        <f t="shared" si="38"/>
        <v>3.4444444444444446</v>
      </c>
    </row>
    <row r="228" spans="3:19" ht="15" x14ac:dyDescent="0.25">
      <c r="C228" s="139"/>
      <c r="D228" s="140"/>
      <c r="E228" s="39" t="s">
        <v>7</v>
      </c>
      <c r="F228" s="42">
        <f>IF($C$3="National Currency",IF('B.Non-Life_DATA'!E218=0,0,'B.Non-Life_DATA'!E218),IF($C$3="Current Exchange rate",IF('B.Non-Life_DATA'!E218=0,0,'B.Non-Life_DATA'!E218/ECO!O34),IF($C$3="Constant Exchange rate",IF('B.Non-Life_DATA'!E218=0,0,'B.Non-Life_DATA'!E218/ECO!O69))))</f>
        <v>112.827</v>
      </c>
      <c r="G228" s="42">
        <f>IF($C$3="National Currency",IF('B.Non-Life_DATA'!F218=0,0,'B.Non-Life_DATA'!F218),IF($C$3="Current Exchange rate",IF('B.Non-Life_DATA'!F218=0,0,'B.Non-Life_DATA'!F218/ECO!P34),IF($C$3="Constant Exchange rate",IF('B.Non-Life_DATA'!F218=0,0,'B.Non-Life_DATA'!F218/ECO!P69))))</f>
        <v>161.08699999999999</v>
      </c>
      <c r="H228" s="42">
        <f>IF($C$3="National Currency",IF('B.Non-Life_DATA'!G218=0,0,'B.Non-Life_DATA'!G218),IF($C$3="Current Exchange rate",IF('B.Non-Life_DATA'!G218=0,0,'B.Non-Life_DATA'!G218/ECO!Q34),IF($C$3="Constant Exchange rate",IF('B.Non-Life_DATA'!G218=0,0,'B.Non-Life_DATA'!G218/ECO!Q69))))</f>
        <v>303.827</v>
      </c>
      <c r="I228" s="42">
        <f>IF($C$3="National Currency",IF('B.Non-Life_DATA'!H218=0,0,'B.Non-Life_DATA'!H218),IF($C$3="Current Exchange rate",IF('B.Non-Life_DATA'!H218=0,0,'B.Non-Life_DATA'!H218/ECO!R34),IF($C$3="Constant Exchange rate",IF('B.Non-Life_DATA'!H218=0,0,'B.Non-Life_DATA'!H218/ECO!R69))))</f>
        <v>331.685</v>
      </c>
      <c r="J228" s="42">
        <f>IF($C$3="National Currency",IF('B.Non-Life_DATA'!I218=0,0,'B.Non-Life_DATA'!I218),IF($C$3="Current Exchange rate",IF('B.Non-Life_DATA'!I218=0,0,'B.Non-Life_DATA'!I218/ECO!S34),IF($C$3="Constant Exchange rate",IF('B.Non-Life_DATA'!I218=0,0,'B.Non-Life_DATA'!I218/ECO!S69))))</f>
        <v>200.88900000000001</v>
      </c>
      <c r="K228" s="42">
        <f>IF($C$3="National Currency",IF('B.Non-Life_DATA'!J218=0,0,'B.Non-Life_DATA'!J218),IF($C$3="Current Exchange rate",IF('B.Non-Life_DATA'!J218=0,0,'B.Non-Life_DATA'!J218/ECO!T34),IF($C$3="Constant Exchange rate",IF('B.Non-Life_DATA'!J218=0,0,'B.Non-Life_DATA'!J218/ECO!T69))))</f>
        <v>33.822000000000003</v>
      </c>
      <c r="L228" s="42">
        <f>IF($C$3="National Currency",IF('B.Non-Life_DATA'!K218=0,0,'B.Non-Life_DATA'!K218),IF($C$3="Current Exchange rate",IF('B.Non-Life_DATA'!K218=0,0,'B.Non-Life_DATA'!K218/ECO!U34),IF($C$3="Constant Exchange rate",IF('B.Non-Life_DATA'!K218=0,0,'B.Non-Life_DATA'!K218/ECO!U69))))</f>
        <v>-156.05895361427059</v>
      </c>
      <c r="M228" s="42">
        <f>IF($C$3="National Currency",IF('B.Non-Life_DATA'!L218=0,0,'B.Non-Life_DATA'!L218),IF($C$3="Current Exchange rate",IF('B.Non-Life_DATA'!L218=0,0,'B.Non-Life_DATA'!L218/ECO!V34),IF($C$3="Constant Exchange rate",IF('B.Non-Life_DATA'!L218=0,0,'B.Non-Life_DATA'!L218/ECO!V69))))</f>
        <v>-180.52828911223838</v>
      </c>
      <c r="N228" s="42">
        <f>IF($C$3="National Currency",IF('B.Non-Life_DATA'!M218=0,0,'B.Non-Life_DATA'!M218),IF($C$3="Current Exchange rate",IF('B.Non-Life_DATA'!M218=0,0,'B.Non-Life_DATA'!M218/ECO!W34),IF($C$3="Constant Exchange rate",IF('B.Non-Life_DATA'!M218=0,0,'B.Non-Life_DATA'!M218/ECO!W69))))</f>
        <v>-39.275624277583262</v>
      </c>
      <c r="O228" s="42">
        <f>IF($C$3="National Currency",IF('B.Non-Life_DATA'!N218=0,0,'B.Non-Life_DATA'!N218),IF($C$3="Current Exchange rate",IF('B.Non-Life_DATA'!N218=0,0,'B.Non-Life_DATA'!N218/ECO!X34),IF($C$3="Constant Exchange rate",IF('B.Non-Life_DATA'!N218=0,0,'B.Non-Life_DATA'!N218/ECO!X69))))</f>
        <v>-146.45211040477088</v>
      </c>
      <c r="P228" s="108">
        <f>IF($C$3="National Currency",IF('B.Non-Life_DATA'!O218=0,0,'B.Non-Life_DATA'!O218),IF($C$3="Current Exchange rate",IF('B.Non-Life_DATA'!O218=0,0,'B.Non-Life_DATA'!O218/ECO!Y34),IF($C$3="Constant Exchange rate",IF('B.Non-Life_DATA'!O218=0,0,'B.Non-Life_DATA'!O218/ECO!Y69))))</f>
        <v>-60.091347425097432</v>
      </c>
      <c r="Q228" s="41">
        <f t="shared" si="36"/>
        <v>-1.9629384401355327E-2</v>
      </c>
      <c r="R228" s="41">
        <f t="shared" si="37"/>
        <v>2.7288296010194566</v>
      </c>
      <c r="S228" s="41">
        <f t="shared" si="38"/>
        <v>-2.2980236149571547</v>
      </c>
    </row>
    <row r="229" spans="3:19" ht="15" x14ac:dyDescent="0.25">
      <c r="C229" s="139"/>
      <c r="D229" s="140"/>
      <c r="E229" s="39" t="s">
        <v>6</v>
      </c>
      <c r="F229" s="42">
        <f>IF($C$3="National Currency",IF('B.Non-Life_DATA'!E219=0,0,'B.Non-Life_DATA'!E219),IF($C$3="Current Exchange rate",IF('B.Non-Life_DATA'!E219=0,0,'B.Non-Life_DATA'!E219/ECO!O35),IF($C$3="Constant Exchange rate",IF('B.Non-Life_DATA'!E219=0,0,'B.Non-Life_DATA'!E219/ECO!O70))))</f>
        <v>82.766356562862484</v>
      </c>
      <c r="G229" s="88">
        <f>IF($C$3="National Currency",IF('B.Non-Life_DATA'!F219=0,0,'B.Non-Life_DATA'!F219),IF($C$3="Current Exchange rate",IF('B.Non-Life_DATA'!F219=0,0,'B.Non-Life_DATA'!F219/ECO!P35),IF($C$3="Constant Exchange rate",IF('B.Non-Life_DATA'!F219=0,0,'B.Non-Life_DATA'!F219/ECO!P70))))</f>
        <v>75.894534344606043</v>
      </c>
      <c r="H229" s="88">
        <f>IF($C$3="National Currency",IF('B.Non-Life_DATA'!G219=0,0,'B.Non-Life_DATA'!G219),IF($C$3="Current Exchange rate",IF('B.Non-Life_DATA'!G219=0,0,'B.Non-Life_DATA'!G219/ECO!Q35),IF($C$3="Constant Exchange rate",IF('B.Non-Life_DATA'!G219=0,0,'B.Non-Life_DATA'!G219/ECO!Q70))))</f>
        <v>69.022712126349603</v>
      </c>
      <c r="I229" s="88">
        <f>IF($C$3="National Currency",IF('B.Non-Life_DATA'!H219=0,0,'B.Non-Life_DATA'!H219),IF($C$3="Current Exchange rate",IF('B.Non-Life_DATA'!H219=0,0,'B.Non-Life_DATA'!H219/ECO!R35),IF($C$3="Constant Exchange rate",IF('B.Non-Life_DATA'!H219=0,0,'B.Non-Life_DATA'!H219/ECO!R70))))</f>
        <v>62.150889908093149</v>
      </c>
      <c r="J229" s="88">
        <f>IF($C$3="National Currency",IF('B.Non-Life_DATA'!I219=0,0,'B.Non-Life_DATA'!I219),IF($C$3="Current Exchange rate",IF('B.Non-Life_DATA'!I219=0,0,'B.Non-Life_DATA'!I219/ECO!S35),IF($C$3="Constant Exchange rate",IF('B.Non-Life_DATA'!I219=0,0,'B.Non-Life_DATA'!I219/ECO!S70))))</f>
        <v>55.279067689836708</v>
      </c>
      <c r="K229" s="42">
        <f>IF($C$3="National Currency",IF('B.Non-Life_DATA'!J219=0,0,'B.Non-Life_DATA'!J219),IF($C$3="Current Exchange rate",IF('B.Non-Life_DATA'!J219=0,0,'B.Non-Life_DATA'!J219/ECO!T35),IF($C$3="Constant Exchange rate",IF('B.Non-Life_DATA'!J219=0,0,'B.Non-Life_DATA'!J219/ECO!T70))))</f>
        <v>48.407245471580261</v>
      </c>
      <c r="L229" s="42">
        <f>IF($C$3="National Currency",IF('B.Non-Life_DATA'!K219=0,0,'B.Non-Life_DATA'!K219),IF($C$3="Current Exchange rate",IF('B.Non-Life_DATA'!K219=0,0,'B.Non-Life_DATA'!K219/ECO!U35),IF($C$3="Constant Exchange rate",IF('B.Non-Life_DATA'!K219=0,0,'B.Non-Life_DATA'!K219/ECO!U70))))</f>
        <v>0</v>
      </c>
      <c r="M229" s="42">
        <f>IF($C$3="National Currency",IF('B.Non-Life_DATA'!L219=0,0,'B.Non-Life_DATA'!L219),IF($C$3="Current Exchange rate",IF('B.Non-Life_DATA'!L219=0,0,'B.Non-Life_DATA'!L219/ECO!V35),IF($C$3="Constant Exchange rate",IF('B.Non-Life_DATA'!L219=0,0,'B.Non-Life_DATA'!L219/ECO!V70))))</f>
        <v>0</v>
      </c>
      <c r="N229" s="42">
        <f>IF($C$3="National Currency",IF('B.Non-Life_DATA'!M219=0,0,'B.Non-Life_DATA'!M219),IF($C$3="Current Exchange rate",IF('B.Non-Life_DATA'!M219=0,0,'B.Non-Life_DATA'!M219/ECO!W35),IF($C$3="Constant Exchange rate",IF('B.Non-Life_DATA'!M219=0,0,'B.Non-Life_DATA'!M219/ECO!W70))))</f>
        <v>0</v>
      </c>
      <c r="O229" s="42">
        <f>IF($C$3="National Currency",IF('B.Non-Life_DATA'!N219=0,0,'B.Non-Life_DATA'!N219),IF($C$3="Current Exchange rate",IF('B.Non-Life_DATA'!N219=0,0,'B.Non-Life_DATA'!N219/ECO!X35),IF($C$3="Constant Exchange rate",IF('B.Non-Life_DATA'!N219=0,0,'B.Non-Life_DATA'!N219/ECO!X70))))</f>
        <v>0</v>
      </c>
      <c r="P229" s="108">
        <f>IF($C$3="National Currency",IF('B.Non-Life_DATA'!O219=0,0,'B.Non-Life_DATA'!O219),IF($C$3="Current Exchange rate",IF('B.Non-Life_DATA'!O219=0,0,'B.Non-Life_DATA'!O219/ECO!Y35),IF($C$3="Constant Exchange rate",IF('B.Non-Life_DATA'!O219=0,0,'B.Non-Life_DATA'!O219/ECO!Y70))))</f>
        <v>0</v>
      </c>
      <c r="Q229" s="41">
        <f t="shared" si="36"/>
        <v>0</v>
      </c>
      <c r="R229" s="41" t="str">
        <f t="shared" si="37"/>
        <v>-</v>
      </c>
      <c r="S229" s="41" t="str">
        <f t="shared" si="38"/>
        <v>-</v>
      </c>
    </row>
    <row r="230" spans="3:19" ht="15" x14ac:dyDescent="0.25">
      <c r="C230" s="139"/>
      <c r="D230" s="140"/>
      <c r="E230" s="39" t="s">
        <v>5</v>
      </c>
      <c r="F230" s="42">
        <f>IF($C$3="National Currency",IF('B.Non-Life_DATA'!E220=0,0,'B.Non-Life_DATA'!E220),IF($C$3="Current Exchange rate",IF('B.Non-Life_DATA'!E220=0,0,'B.Non-Life_DATA'!E220/ECO!O36),IF($C$3="Constant Exchange rate",IF('B.Non-Life_DATA'!E220=0,0,'B.Non-Life_DATA'!E220/ECO!O71))))</f>
        <v>1827.3182156925368</v>
      </c>
      <c r="G230" s="42">
        <f>IF($C$3="National Currency",IF('B.Non-Life_DATA'!F220=0,0,'B.Non-Life_DATA'!F220),IF($C$3="Current Exchange rate",IF('B.Non-Life_DATA'!F220=0,0,'B.Non-Life_DATA'!F220/ECO!P36),IF($C$3="Constant Exchange rate",IF('B.Non-Life_DATA'!F220=0,0,'B.Non-Life_DATA'!F220/ECO!P71))))</f>
        <v>1942.0845310337484</v>
      </c>
      <c r="H230" s="42">
        <f>IF($C$3="National Currency",IF('B.Non-Life_DATA'!G220=0,0,'B.Non-Life_DATA'!G220),IF($C$3="Current Exchange rate",IF('B.Non-Life_DATA'!G220=0,0,'B.Non-Life_DATA'!G220/ECO!Q36),IF($C$3="Constant Exchange rate",IF('B.Non-Life_DATA'!G220=0,0,'B.Non-Life_DATA'!G220/ECO!Q71))))</f>
        <v>1254.870648355158</v>
      </c>
      <c r="I230" s="42">
        <f>IF($C$3="National Currency",IF('B.Non-Life_DATA'!H220=0,0,'B.Non-Life_DATA'!H220),IF($C$3="Current Exchange rate",IF('B.Non-Life_DATA'!H220=0,0,'B.Non-Life_DATA'!H220/ECO!R36),IF($C$3="Constant Exchange rate",IF('B.Non-Life_DATA'!H220=0,0,'B.Non-Life_DATA'!H220/ECO!R71))))</f>
        <v>1455.3390822953263</v>
      </c>
      <c r="J230" s="42">
        <f>IF($C$3="National Currency",IF('B.Non-Life_DATA'!I220=0,0,'B.Non-Life_DATA'!I220),IF($C$3="Current Exchange rate",IF('B.Non-Life_DATA'!I220=0,0,'B.Non-Life_DATA'!I220/ECO!S36),IF($C$3="Constant Exchange rate",IF('B.Non-Life_DATA'!I220=0,0,'B.Non-Life_DATA'!I220/ECO!S71))))</f>
        <v>-521.23922069626315</v>
      </c>
      <c r="K230" s="42">
        <f>IF($C$3="National Currency",IF('B.Non-Life_DATA'!J220=0,0,'B.Non-Life_DATA'!J220),IF($C$3="Current Exchange rate",IF('B.Non-Life_DATA'!J220=0,0,'B.Non-Life_DATA'!J220/ECO!T36),IF($C$3="Constant Exchange rate",IF('B.Non-Life_DATA'!J220=0,0,'B.Non-Life_DATA'!J220/ECO!T71))))</f>
        <v>981.90141594804629</v>
      </c>
      <c r="L230" s="42">
        <f>IF($C$3="National Currency",IF('B.Non-Life_DATA'!K220=0,0,'B.Non-Life_DATA'!K220),IF($C$3="Current Exchange rate",IF('B.Non-Life_DATA'!K220=0,0,'B.Non-Life_DATA'!K220/ECO!U36),IF($C$3="Constant Exchange rate",IF('B.Non-Life_DATA'!K220=0,0,'B.Non-Life_DATA'!K220/ECO!U71))))</f>
        <v>751.94293622910675</v>
      </c>
      <c r="M230" s="42">
        <f>IF($C$3="National Currency",IF('B.Non-Life_DATA'!L220=0,0,'B.Non-Life_DATA'!L220),IF($C$3="Current Exchange rate",IF('B.Non-Life_DATA'!L220=0,0,'B.Non-Life_DATA'!L220/ECO!V36),IF($C$3="Constant Exchange rate",IF('B.Non-Life_DATA'!L220=0,0,'B.Non-Life_DATA'!L220/ECO!V71))))</f>
        <v>-178.53720855956561</v>
      </c>
      <c r="N230" s="42">
        <f>IF($C$3="National Currency",IF('B.Non-Life_DATA'!M220=0,0,'B.Non-Life_DATA'!M220),IF($C$3="Current Exchange rate",IF('B.Non-Life_DATA'!M220=0,0,'B.Non-Life_DATA'!M220/ECO!W36),IF($C$3="Constant Exchange rate",IF('B.Non-Life_DATA'!M220=0,0,'B.Non-Life_DATA'!M220/ECO!W71))))</f>
        <v>2036.197168103907</v>
      </c>
      <c r="O230" s="42">
        <f>IF($C$3="National Currency",IF('B.Non-Life_DATA'!N220=0,0,'B.Non-Life_DATA'!N220),IF($C$3="Current Exchange rate",IF('B.Non-Life_DATA'!N220=0,0,'B.Non-Life_DATA'!N220/ECO!X36),IF($C$3="Constant Exchange rate",IF('B.Non-Life_DATA'!N220=0,0,'B.Non-Life_DATA'!N220/ECO!X71))))</f>
        <v>885.76599595443406</v>
      </c>
      <c r="P230" s="108">
        <f>IF($C$3="National Currency",IF('B.Non-Life_DATA'!O220=0,0,'B.Non-Life_DATA'!O220),IF($C$3="Current Exchange rate",IF('B.Non-Life_DATA'!O220=0,0,'B.Non-Life_DATA'!O220/ECO!Y36),IF($C$3="Constant Exchange rate",IF('B.Non-Life_DATA'!O220=0,0,'B.Non-Life_DATA'!O220/ECO!Y71))))</f>
        <v>0</v>
      </c>
      <c r="Q230" s="41">
        <f t="shared" si="36"/>
        <v>0.11872168435254266</v>
      </c>
      <c r="R230" s="41">
        <f t="shared" si="37"/>
        <v>-0.56499006587890832</v>
      </c>
      <c r="S230" s="41">
        <f t="shared" si="38"/>
        <v>-0.51526450710790028</v>
      </c>
    </row>
    <row r="231" spans="3:19" ht="15" x14ac:dyDescent="0.25">
      <c r="C231" s="139"/>
      <c r="D231" s="140"/>
      <c r="E231" s="39" t="s">
        <v>4</v>
      </c>
      <c r="F231" s="42">
        <f>IF($C$3="National Currency",IF('B.Non-Life_DATA'!E221=0,0,'B.Non-Life_DATA'!E221),IF($C$3="Current Exchange rate",IF('B.Non-Life_DATA'!E221=0,0,'B.Non-Life_DATA'!E221/ECO!O37),IF($C$3="Constant Exchange rate",IF('B.Non-Life_DATA'!E221=0,0,'B.Non-Life_DATA'!E221/ECO!O72))))</f>
        <v>-23.894174595226175</v>
      </c>
      <c r="G231" s="42">
        <f>IF($C$3="National Currency",IF('B.Non-Life_DATA'!F221=0,0,'B.Non-Life_DATA'!F221),IF($C$3="Current Exchange rate",IF('B.Non-Life_DATA'!F221=0,0,'B.Non-Life_DATA'!F221/ECO!P37),IF($C$3="Constant Exchange rate",IF('B.Non-Life_DATA'!F221=0,0,'B.Non-Life_DATA'!F221/ECO!P72))))</f>
        <v>90.31046569854783</v>
      </c>
      <c r="H231" s="42">
        <f>IF($C$3="National Currency",IF('B.Non-Life_DATA'!G221=0,0,'B.Non-Life_DATA'!G221),IF($C$3="Current Exchange rate",IF('B.Non-Life_DATA'!G221=0,0,'B.Non-Life_DATA'!G221/ECO!Q37),IF($C$3="Constant Exchange rate",IF('B.Non-Life_DATA'!G221=0,0,'B.Non-Life_DATA'!G221/ECO!Q72))))</f>
        <v>91.107494575196128</v>
      </c>
      <c r="I231" s="42">
        <f>IF($C$3="National Currency",IF('B.Non-Life_DATA'!H221=0,0,'B.Non-Life_DATA'!H221),IF($C$3="Current Exchange rate",IF('B.Non-Life_DATA'!H221=0,0,'B.Non-Life_DATA'!H221/ECO!R37),IF($C$3="Constant Exchange rate",IF('B.Non-Life_DATA'!H221=0,0,'B.Non-Life_DATA'!H221/ECO!R72))))</f>
        <v>80</v>
      </c>
      <c r="J231" s="42">
        <f>IF($C$3="National Currency",IF('B.Non-Life_DATA'!I221=0,0,'B.Non-Life_DATA'!I221),IF($C$3="Current Exchange rate",IF('B.Non-Life_DATA'!I221=0,0,'B.Non-Life_DATA'!I221/ECO!S37),IF($C$3="Constant Exchange rate",IF('B.Non-Life_DATA'!I221=0,0,'B.Non-Life_DATA'!I221/ECO!S72))))</f>
        <v>41</v>
      </c>
      <c r="K231" s="42">
        <f>IF($C$3="National Currency",IF('B.Non-Life_DATA'!J221=0,0,'B.Non-Life_DATA'!J221),IF($C$3="Current Exchange rate",IF('B.Non-Life_DATA'!J221=0,0,'B.Non-Life_DATA'!J221/ECO!T37),IF($C$3="Constant Exchange rate",IF('B.Non-Life_DATA'!J221=0,0,'B.Non-Life_DATA'!J221/ECO!T72))))</f>
        <v>64</v>
      </c>
      <c r="L231" s="42">
        <f>IF($C$3="National Currency",IF('B.Non-Life_DATA'!K221=0,0,'B.Non-Life_DATA'!K221),IF($C$3="Current Exchange rate",IF('B.Non-Life_DATA'!K221=0,0,'B.Non-Life_DATA'!K221/ECO!U37),IF($C$3="Constant Exchange rate",IF('B.Non-Life_DATA'!K221=0,0,'B.Non-Life_DATA'!K221/ECO!U72))))</f>
        <v>-9</v>
      </c>
      <c r="M231" s="42">
        <f>IF($C$3="National Currency",IF('B.Non-Life_DATA'!L221=0,0,'B.Non-Life_DATA'!L221),IF($C$3="Current Exchange rate",IF('B.Non-Life_DATA'!L221=0,0,'B.Non-Life_DATA'!L221/ECO!V37),IF($C$3="Constant Exchange rate",IF('B.Non-Life_DATA'!L221=0,0,'B.Non-Life_DATA'!L221/ECO!V72))))</f>
        <v>-18</v>
      </c>
      <c r="N231" s="42">
        <f>IF($C$3="National Currency",IF('B.Non-Life_DATA'!M221=0,0,'B.Non-Life_DATA'!M221),IF($C$3="Current Exchange rate",IF('B.Non-Life_DATA'!M221=0,0,'B.Non-Life_DATA'!M221/ECO!W37),IF($C$3="Constant Exchange rate",IF('B.Non-Life_DATA'!M221=0,0,'B.Non-Life_DATA'!M221/ECO!W72))))</f>
        <v>-6</v>
      </c>
      <c r="O231" s="42">
        <f>IF($C$3="National Currency",IF('B.Non-Life_DATA'!N221=0,0,'B.Non-Life_DATA'!N221),IF($C$3="Current Exchange rate",IF('B.Non-Life_DATA'!N221=0,0,'B.Non-Life_DATA'!N221/ECO!X37),IF($C$3="Constant Exchange rate",IF('B.Non-Life_DATA'!N221=0,0,'B.Non-Life_DATA'!N221/ECO!X72))))</f>
        <v>21</v>
      </c>
      <c r="P231" s="108">
        <f>IF($C$3="National Currency",IF('B.Non-Life_DATA'!O221=0,0,'B.Non-Life_DATA'!O221),IF($C$3="Current Exchange rate",IF('B.Non-Life_DATA'!O221=0,0,'B.Non-Life_DATA'!O221/ECO!Y37),IF($C$3="Constant Exchange rate",IF('B.Non-Life_DATA'!O221=0,0,'B.Non-Life_DATA'!O221/ECO!Y72))))</f>
        <v>0</v>
      </c>
      <c r="Q231" s="41">
        <f t="shared" si="36"/>
        <v>2.814688510047127E-3</v>
      </c>
      <c r="R231" s="41">
        <f t="shared" si="37"/>
        <v>-4.5</v>
      </c>
      <c r="S231" s="41">
        <f t="shared" si="38"/>
        <v>-1.8788753056234717</v>
      </c>
    </row>
    <row r="232" spans="3:19" ht="15" x14ac:dyDescent="0.25">
      <c r="C232" s="139"/>
      <c r="D232" s="140"/>
      <c r="E232" s="39" t="s">
        <v>3</v>
      </c>
      <c r="F232" s="42">
        <f>IF($C$3="National Currency",IF('B.Non-Life_DATA'!E222=0,0,'B.Non-Life_DATA'!E222),IF($C$3="Current Exchange rate",IF('B.Non-Life_DATA'!E222=0,0,'B.Non-Life_DATA'!E222/ECO!O38),IF($C$3="Constant Exchange rate",IF('B.Non-Life_DATA'!E222=0,0,'B.Non-Life_DATA'!E222/ECO!O73))))</f>
        <v>108.212175529443</v>
      </c>
      <c r="G232" s="42">
        <f>IF($C$3="National Currency",IF('B.Non-Life_DATA'!F222=0,0,'B.Non-Life_DATA'!F222),IF($C$3="Current Exchange rate",IF('B.Non-Life_DATA'!F222=0,0,'B.Non-Life_DATA'!F222/ECO!P38),IF($C$3="Constant Exchange rate",IF('B.Non-Life_DATA'!F222=0,0,'B.Non-Life_DATA'!F222/ECO!P73))))</f>
        <v>28.878709420434177</v>
      </c>
      <c r="H232" s="42">
        <f>IF($C$3="National Currency",IF('B.Non-Life_DATA'!G222=0,0,'B.Non-Life_DATA'!G222),IF($C$3="Current Exchange rate",IF('B.Non-Life_DATA'!G222=0,0,'B.Non-Life_DATA'!G222/ECO!Q38),IF($C$3="Constant Exchange rate",IF('B.Non-Life_DATA'!G222=0,0,'B.Non-Life_DATA'!G222/ECO!Q73))))</f>
        <v>0</v>
      </c>
      <c r="I232" s="42">
        <f>IF($C$3="National Currency",IF('B.Non-Life_DATA'!H222=0,0,'B.Non-Life_DATA'!H222),IF($C$3="Current Exchange rate",IF('B.Non-Life_DATA'!H222=0,0,'B.Non-Life_DATA'!H222/ECO!R38),IF($C$3="Constant Exchange rate",IF('B.Non-Life_DATA'!H222=0,0,'B.Non-Life_DATA'!H222/ECO!R73))))</f>
        <v>0</v>
      </c>
      <c r="J232" s="42">
        <f>IF($C$3="National Currency",IF('B.Non-Life_DATA'!I222=0,0,'B.Non-Life_DATA'!I222),IF($C$3="Current Exchange rate",IF('B.Non-Life_DATA'!I222=0,0,'B.Non-Life_DATA'!I222/ECO!S38),IF($C$3="Constant Exchange rate",IF('B.Non-Life_DATA'!I222=0,0,'B.Non-Life_DATA'!I222/ECO!S73))))</f>
        <v>0</v>
      </c>
      <c r="K232" s="42">
        <f>IF($C$3="National Currency",IF('B.Non-Life_DATA'!J222=0,0,'B.Non-Life_DATA'!J222),IF($C$3="Current Exchange rate",IF('B.Non-Life_DATA'!J222=0,0,'B.Non-Life_DATA'!J222/ECO!T38),IF($C$3="Constant Exchange rate",IF('B.Non-Life_DATA'!J222=0,0,'B.Non-Life_DATA'!J222/ECO!T73))))</f>
        <v>0</v>
      </c>
      <c r="L232" s="42">
        <f>IF($C$3="National Currency",IF('B.Non-Life_DATA'!K222=0,0,'B.Non-Life_DATA'!K222),IF($C$3="Current Exchange rate",IF('B.Non-Life_DATA'!K222=0,0,'B.Non-Life_DATA'!K222/ECO!U38),IF($C$3="Constant Exchange rate",IF('B.Non-Life_DATA'!K222=0,0,'B.Non-Life_DATA'!K222/ECO!U73))))</f>
        <v>0</v>
      </c>
      <c r="M232" s="42">
        <f>IF($C$3="National Currency",IF('B.Non-Life_DATA'!L222=0,0,'B.Non-Life_DATA'!L222),IF($C$3="Current Exchange rate",IF('B.Non-Life_DATA'!L222=0,0,'B.Non-Life_DATA'!L222/ECO!V38),IF($C$3="Constant Exchange rate",IF('B.Non-Life_DATA'!L222=0,0,'B.Non-Life_DATA'!L222/ECO!V73))))</f>
        <v>0</v>
      </c>
      <c r="N232" s="42">
        <f>IF($C$3="National Currency",IF('B.Non-Life_DATA'!M222=0,0,'B.Non-Life_DATA'!M222),IF($C$3="Current Exchange rate",IF('B.Non-Life_DATA'!M222=0,0,'B.Non-Life_DATA'!M222/ECO!W38),IF($C$3="Constant Exchange rate",IF('B.Non-Life_DATA'!M222=0,0,'B.Non-Life_DATA'!M222/ECO!W73))))</f>
        <v>0</v>
      </c>
      <c r="O232" s="42">
        <f>IF($C$3="National Currency",IF('B.Non-Life_DATA'!N222=0,0,'B.Non-Life_DATA'!N222),IF($C$3="Current Exchange rate",IF('B.Non-Life_DATA'!N222=0,0,'B.Non-Life_DATA'!N222/ECO!X38),IF($C$3="Constant Exchange rate",IF('B.Non-Life_DATA'!N222=0,0,'B.Non-Life_DATA'!N222/ECO!X73))))</f>
        <v>0</v>
      </c>
      <c r="P232" s="108">
        <f>IF($C$3="National Currency",IF('B.Non-Life_DATA'!O222=0,0,'B.Non-Life_DATA'!O222),IF($C$3="Current Exchange rate",IF('B.Non-Life_DATA'!O222=0,0,'B.Non-Life_DATA'!O222/ECO!Y38),IF($C$3="Constant Exchange rate",IF('B.Non-Life_DATA'!O222=0,0,'B.Non-Life_DATA'!O222/ECO!Y73))))</f>
        <v>0</v>
      </c>
      <c r="Q232" s="41">
        <f t="shared" si="36"/>
        <v>0</v>
      </c>
      <c r="R232" s="41" t="str">
        <f t="shared" si="37"/>
        <v>-</v>
      </c>
      <c r="S232" s="41" t="str">
        <f t="shared" si="38"/>
        <v>-</v>
      </c>
    </row>
    <row r="233" spans="3:19" ht="15" x14ac:dyDescent="0.25">
      <c r="C233" s="139"/>
      <c r="D233" s="140"/>
      <c r="E233" s="39" t="s">
        <v>2</v>
      </c>
      <c r="F233" s="42">
        <f>IF($C$3="National Currency",IF('B.Non-Life_DATA'!E223=0,0,'B.Non-Life_DATA'!E223),IF($C$3="Current Exchange rate",IF('B.Non-Life_DATA'!E223=0,0,'B.Non-Life_DATA'!E223/ECO!O39),IF($C$3="Constant Exchange rate",IF('B.Non-Life_DATA'!E223=0,0,'B.Non-Life_DATA'!E223/ECO!O74))))</f>
        <v>237.78742937853107</v>
      </c>
      <c r="G233" s="42">
        <f>IF($C$3="National Currency",IF('B.Non-Life_DATA'!F223=0,0,'B.Non-Life_DATA'!F223),IF($C$3="Current Exchange rate",IF('B.Non-Life_DATA'!F223=0,0,'B.Non-Life_DATA'!F223/ECO!P39),IF($C$3="Constant Exchange rate",IF('B.Non-Life_DATA'!F223=0,0,'B.Non-Life_DATA'!F223/ECO!P74))))</f>
        <v>338.98305084745766</v>
      </c>
      <c r="H233" s="42">
        <f>IF($C$3="National Currency",IF('B.Non-Life_DATA'!G223=0,0,'B.Non-Life_DATA'!G223),IF($C$3="Current Exchange rate",IF('B.Non-Life_DATA'!G223=0,0,'B.Non-Life_DATA'!G223/ECO!Q39),IF($C$3="Constant Exchange rate",IF('B.Non-Life_DATA'!G223=0,0,'B.Non-Life_DATA'!G223/ECO!Q74))))</f>
        <v>120.05649717514125</v>
      </c>
      <c r="I233" s="42">
        <f>IF($C$3="National Currency",IF('B.Non-Life_DATA'!H223=0,0,'B.Non-Life_DATA'!H223),IF($C$3="Current Exchange rate",IF('B.Non-Life_DATA'!H223=0,0,'B.Non-Life_DATA'!H223/ECO!R39),IF($C$3="Constant Exchange rate",IF('B.Non-Life_DATA'!H223=0,0,'B.Non-Life_DATA'!H223/ECO!R74))))</f>
        <v>114.40677966101696</v>
      </c>
      <c r="J233" s="42">
        <f>IF($C$3="National Currency",IF('B.Non-Life_DATA'!I223=0,0,'B.Non-Life_DATA'!I223),IF($C$3="Current Exchange rate",IF('B.Non-Life_DATA'!I223=0,0,'B.Non-Life_DATA'!I223/ECO!S39),IF($C$3="Constant Exchange rate",IF('B.Non-Life_DATA'!I223=0,0,'B.Non-Life_DATA'!I223/ECO!S74))))</f>
        <v>188.91242937853107</v>
      </c>
      <c r="K233" s="42">
        <f>IF($C$3="National Currency",IF('B.Non-Life_DATA'!J223=0,0,'B.Non-Life_DATA'!J223),IF($C$3="Current Exchange rate",IF('B.Non-Life_DATA'!J223=0,0,'B.Non-Life_DATA'!J223/ECO!T39),IF($C$3="Constant Exchange rate",IF('B.Non-Life_DATA'!J223=0,0,'B.Non-Life_DATA'!J223/ECO!T74))))</f>
        <v>34.251412429378533</v>
      </c>
      <c r="L233" s="42">
        <f>IF($C$3="National Currency",IF('B.Non-Life_DATA'!K223=0,0,'B.Non-Life_DATA'!K223),IF($C$3="Current Exchange rate",IF('B.Non-Life_DATA'!K223=0,0,'B.Non-Life_DATA'!K223/ECO!U39),IF($C$3="Constant Exchange rate",IF('B.Non-Life_DATA'!K223=0,0,'B.Non-Life_DATA'!K223/ECO!U74))))</f>
        <v>142.30225988700565</v>
      </c>
      <c r="M233" s="42">
        <f>IF($C$3="National Currency",IF('B.Non-Life_DATA'!L223=0,0,'B.Non-Life_DATA'!L223),IF($C$3="Current Exchange rate",IF('B.Non-Life_DATA'!L223=0,0,'B.Non-Life_DATA'!L223/ECO!V39),IF($C$3="Constant Exchange rate",IF('B.Non-Life_DATA'!L223=0,0,'B.Non-Life_DATA'!L223/ECO!V74))))</f>
        <v>78.036723163841813</v>
      </c>
      <c r="N233" s="42">
        <f>IF($C$3="National Currency",IF('B.Non-Life_DATA'!M223=0,0,'B.Non-Life_DATA'!M223),IF($C$3="Current Exchange rate",IF('B.Non-Life_DATA'!M223=0,0,'B.Non-Life_DATA'!M223/ECO!W39),IF($C$3="Constant Exchange rate",IF('B.Non-Life_DATA'!M223=0,0,'B.Non-Life_DATA'!M223/ECO!W74))))</f>
        <v>329.44915254237287</v>
      </c>
      <c r="O233" s="42">
        <f>IF($C$3="National Currency",IF('B.Non-Life_DATA'!N223=0,0,'B.Non-Life_DATA'!N223),IF($C$3="Current Exchange rate",IF('B.Non-Life_DATA'!N223=0,0,'B.Non-Life_DATA'!N223/ECO!X39),IF($C$3="Constant Exchange rate",IF('B.Non-Life_DATA'!N223=0,0,'B.Non-Life_DATA'!N223/ECO!X74))))</f>
        <v>567.4435028248588</v>
      </c>
      <c r="P233" s="108">
        <f>IF($C$3="National Currency",IF('B.Non-Life_DATA'!O223=0,0,'B.Non-Life_DATA'!O223),IF($C$3="Current Exchange rate",IF('B.Non-Life_DATA'!O223=0,0,'B.Non-Life_DATA'!O223/ECO!Y39),IF($C$3="Constant Exchange rate",IF('B.Non-Life_DATA'!O223=0,0,'B.Non-Life_DATA'!O223/ECO!Y74))))</f>
        <v>0</v>
      </c>
      <c r="Q233" s="41">
        <f t="shared" si="36"/>
        <v>7.6056033690572594E-2</v>
      </c>
      <c r="R233" s="41">
        <f t="shared" si="37"/>
        <v>0.72240085744908922</v>
      </c>
      <c r="S233" s="41">
        <f t="shared" si="38"/>
        <v>1.3863477741775494</v>
      </c>
    </row>
    <row r="234" spans="3:19" ht="15" x14ac:dyDescent="0.25">
      <c r="C234" s="139"/>
      <c r="D234" s="140"/>
      <c r="E234" s="39" t="s">
        <v>57</v>
      </c>
      <c r="F234" s="43">
        <f>IF($C$3="National Currency",IF('B.Non-Life_DATA'!E224=0,0,'B.Non-Life_DATA'!E224),IF($C$3="Current Exchange rate",IF('B.Non-Life_DATA'!E224=0,0,'B.Non-Life_DATA'!E224/ECO!O40),IF($C$3="Constant Exchange rate",IF('B.Non-Life_DATA'!E224=0,0,'B.Non-Life_DATA'!E224/ECO!O75))))</f>
        <v>4053.1518808576197</v>
      </c>
      <c r="G234" s="43">
        <f>IF($C$3="National Currency",IF('B.Non-Life_DATA'!F224=0,0,'B.Non-Life_DATA'!F224),IF($C$3="Current Exchange rate",IF('B.Non-Life_DATA'!F224=0,0,'B.Non-Life_DATA'!F224/ECO!P40),IF($C$3="Constant Exchange rate",IF('B.Non-Life_DATA'!F224=0,0,'B.Non-Life_DATA'!F224/ECO!P75))))</f>
        <v>1570.1630504557709</v>
      </c>
      <c r="H234" s="43">
        <f>IF($C$3="National Currency",IF('B.Non-Life_DATA'!G224=0,0,'B.Non-Life_DATA'!G224),IF($C$3="Current Exchange rate",IF('B.Non-Life_DATA'!G224=0,0,'B.Non-Life_DATA'!G224/ECO!Q40),IF($C$3="Constant Exchange rate",IF('B.Non-Life_DATA'!G224=0,0,'B.Non-Life_DATA'!G224/ECO!Q75))))</f>
        <v>-10923.096674797791</v>
      </c>
      <c r="I234" s="43">
        <f>IF($C$3="National Currency",IF('B.Non-Life_DATA'!H224=0,0,'B.Non-Life_DATA'!H224),IF($C$3="Current Exchange rate",IF('B.Non-Life_DATA'!H224=0,0,'B.Non-Life_DATA'!H224/ECO!R40),IF($C$3="Constant Exchange rate",IF('B.Non-Life_DATA'!H224=0,0,'B.Non-Life_DATA'!H224/ECO!R75))))</f>
        <v>0</v>
      </c>
      <c r="J234" s="43">
        <f>IF($C$3="National Currency",IF('B.Non-Life_DATA'!I224=0,0,'B.Non-Life_DATA'!I224),IF($C$3="Current Exchange rate",IF('B.Non-Life_DATA'!I224=0,0,'B.Non-Life_DATA'!I224/ECO!S40),IF($C$3="Constant Exchange rate",IF('B.Non-Life_DATA'!I224=0,0,'B.Non-Life_DATA'!I224/ECO!S75))))</f>
        <v>0</v>
      </c>
      <c r="K234" s="43">
        <f>IF($C$3="National Currency",IF('B.Non-Life_DATA'!J224=0,0,'B.Non-Life_DATA'!J224),IF($C$3="Current Exchange rate",IF('B.Non-Life_DATA'!J224=0,0,'B.Non-Life_DATA'!J224/ECO!T40),IF($C$3="Constant Exchange rate",IF('B.Non-Life_DATA'!J224=0,0,'B.Non-Life_DATA'!J224/ECO!T75))))</f>
        <v>0</v>
      </c>
      <c r="L234" s="43">
        <f>IF($C$3="National Currency",IF('B.Non-Life_DATA'!K224=0,0,'B.Non-Life_DATA'!K224),IF($C$3="Current Exchange rate",IF('B.Non-Life_DATA'!K224=0,0,'B.Non-Life_DATA'!K224/ECO!U40),IF($C$3="Constant Exchange rate",IF('B.Non-Life_DATA'!K224=0,0,'B.Non-Life_DATA'!K224/ECO!U75))))</f>
        <v>0</v>
      </c>
      <c r="M234" s="43">
        <f>IF($C$3="National Currency",IF('B.Non-Life_DATA'!L224=0,0,'B.Non-Life_DATA'!L224),IF($C$3="Current Exchange rate",IF('B.Non-Life_DATA'!L224=0,0,'B.Non-Life_DATA'!L224/ECO!V40),IF($C$3="Constant Exchange rate",IF('B.Non-Life_DATA'!L224=0,0,'B.Non-Life_DATA'!L224/ECO!V75))))</f>
        <v>0</v>
      </c>
      <c r="N234" s="43">
        <f>IF($C$3="National Currency",IF('B.Non-Life_DATA'!M224=0,0,'B.Non-Life_DATA'!M224),IF($C$3="Current Exchange rate",IF('B.Non-Life_DATA'!M224=0,0,'B.Non-Life_DATA'!M224/ECO!W40),IF($C$3="Constant Exchange rate",IF('B.Non-Life_DATA'!M224=0,0,'B.Non-Life_DATA'!M224/ECO!W75))))</f>
        <v>0</v>
      </c>
      <c r="O234" s="43">
        <f>IF($C$3="National Currency",IF('B.Non-Life_DATA'!N224=0,0,'B.Non-Life_DATA'!N224),IF($C$3="Current Exchange rate",IF('B.Non-Life_DATA'!N224=0,0,'B.Non-Life_DATA'!N224/ECO!X40),IF($C$3="Constant Exchange rate",IF('B.Non-Life_DATA'!N224=0,0,'B.Non-Life_DATA'!N224/ECO!X75))))</f>
        <v>0</v>
      </c>
      <c r="P234" s="109">
        <f>IF($C$3="National Currency",IF('B.Non-Life_DATA'!O224=0,0,'B.Non-Life_DATA'!O224),IF($C$3="Current Exchange rate",IF('B.Non-Life_DATA'!O224=0,0,'B.Non-Life_DATA'!O224/ECO!Y40),IF($C$3="Constant Exchange rate",IF('B.Non-Life_DATA'!O224=0,0,'B.Non-Life_DATA'!O224/ECO!Y75))))</f>
        <v>0</v>
      </c>
      <c r="Q234" s="41">
        <f t="shared" si="36"/>
        <v>0</v>
      </c>
      <c r="R234" s="41" t="str">
        <f t="shared" si="37"/>
        <v>-</v>
      </c>
      <c r="S234" s="41" t="str">
        <f t="shared" si="38"/>
        <v>-</v>
      </c>
    </row>
    <row r="235" spans="3:19" ht="15.75" thickBot="1" x14ac:dyDescent="0.3">
      <c r="C235" s="150"/>
      <c r="D235" s="151"/>
      <c r="E235" s="44" t="s">
        <v>97</v>
      </c>
      <c r="F235" s="52">
        <f t="shared" ref="F235:O235" si="39">SUM(F203:F234)</f>
        <v>18963.877914351113</v>
      </c>
      <c r="G235" s="52">
        <f t="shared" si="39"/>
        <v>16984.04301694598</v>
      </c>
      <c r="H235" s="52">
        <f t="shared" si="39"/>
        <v>4077.332119527322</v>
      </c>
      <c r="I235" s="52">
        <f t="shared" si="39"/>
        <v>13310.791177912946</v>
      </c>
      <c r="J235" s="52">
        <f t="shared" si="39"/>
        <v>10292.87086243253</v>
      </c>
      <c r="K235" s="52">
        <f t="shared" si="39"/>
        <v>9459.9059361423006</v>
      </c>
      <c r="L235" s="52">
        <f t="shared" si="39"/>
        <v>8391.6898257034954</v>
      </c>
      <c r="M235" s="52">
        <f t="shared" si="39"/>
        <v>6350.3138138272507</v>
      </c>
      <c r="N235" s="52">
        <f t="shared" si="39"/>
        <v>11253.348443241848</v>
      </c>
      <c r="O235" s="52">
        <f t="shared" si="39"/>
        <v>7460.8610953005209</v>
      </c>
      <c r="P235" s="96" t="s">
        <v>179</v>
      </c>
      <c r="Q235" s="41">
        <f t="shared" si="36"/>
        <v>1</v>
      </c>
    </row>
    <row r="236" spans="3:19" ht="16.5" thickTop="1" thickBot="1" x14ac:dyDescent="0.3">
      <c r="C236" s="148"/>
      <c r="D236" s="149"/>
      <c r="E236" s="45" t="s">
        <v>98</v>
      </c>
      <c r="F236" s="52">
        <f>F204+F206+F208+F210+F211+F212+F213+F214+F215+F220+F222+F223+F224+F225+F226+F227+F228+F230+F231+F233</f>
        <v>14714.109078109372</v>
      </c>
      <c r="G236" s="52">
        <f t="shared" ref="G236:O236" si="40">G204+G206+G208+G210+G211+G212+G213+G214+G215+G220+G222+G223+G224+G225+G226+G227+G228+G230+G231+G233</f>
        <v>15299.709350572142</v>
      </c>
      <c r="H236" s="52">
        <f t="shared" si="40"/>
        <v>14888.833489505801</v>
      </c>
      <c r="I236" s="52">
        <f t="shared" si="40"/>
        <v>13194.922810748027</v>
      </c>
      <c r="J236" s="52">
        <f t="shared" si="40"/>
        <v>10133.734596294064</v>
      </c>
      <c r="K236" s="52">
        <f t="shared" si="40"/>
        <v>9338.2752558343782</v>
      </c>
      <c r="L236" s="52">
        <f t="shared" si="40"/>
        <v>8359.7880825596476</v>
      </c>
      <c r="M236" s="52">
        <f t="shared" si="40"/>
        <v>6313.8224032366825</v>
      </c>
      <c r="N236" s="52">
        <f t="shared" si="40"/>
        <v>11244.245625725514</v>
      </c>
      <c r="O236" s="52">
        <f t="shared" si="40"/>
        <v>5045.758277784189</v>
      </c>
      <c r="P236" s="123" t="s">
        <v>179</v>
      </c>
      <c r="Q236" s="41">
        <f t="shared" ref="Q236" si="41">O236/$O$235</f>
        <v>0.67629704042639704</v>
      </c>
      <c r="R236" s="41">
        <f t="shared" ref="R236" si="42">IF(OR(O236=0, N236=0),"-",O236/N236-1)</f>
        <v>-0.55125862189989105</v>
      </c>
      <c r="S236" s="41">
        <f t="shared" ref="S236" si="43">IF(OR(O236=0, F236=0),"-",O236/F236-1)</f>
        <v>-0.65708027234276001</v>
      </c>
    </row>
    <row r="237" spans="3:19" ht="15.75" thickTop="1" x14ac:dyDescent="0.25">
      <c r="E237" s="45" t="s">
        <v>99</v>
      </c>
      <c r="F237" s="49"/>
      <c r="G237" s="49">
        <f t="shared" ref="G237:O237" si="44">G236/F236-1</f>
        <v>3.9798554527095797E-2</v>
      </c>
      <c r="H237" s="49">
        <f t="shared" si="44"/>
        <v>-2.6855141601168753E-2</v>
      </c>
      <c r="I237" s="49">
        <f t="shared" si="44"/>
        <v>-0.11377054353866645</v>
      </c>
      <c r="J237" s="49">
        <f t="shared" si="44"/>
        <v>-0.2319974325246108</v>
      </c>
      <c r="K237" s="49">
        <f t="shared" si="44"/>
        <v>-7.8496168702759106E-2</v>
      </c>
      <c r="L237" s="49">
        <f t="shared" si="44"/>
        <v>-0.10478242999566656</v>
      </c>
      <c r="M237" s="49">
        <f t="shared" si="44"/>
        <v>-0.24473894064268187</v>
      </c>
      <c r="N237" s="49">
        <f t="shared" si="44"/>
        <v>0.78089355506124591</v>
      </c>
      <c r="O237" s="50">
        <f t="shared" si="44"/>
        <v>-0.55125862189989105</v>
      </c>
      <c r="P237" s="50"/>
      <c r="S237" s="48"/>
    </row>
    <row r="240" spans="3:19" ht="18.75" x14ac:dyDescent="0.15">
      <c r="C240" s="141" t="s">
        <v>133</v>
      </c>
      <c r="D240" s="142"/>
      <c r="E240" s="155" t="s">
        <v>109</v>
      </c>
      <c r="F240" s="156"/>
      <c r="G240" s="156"/>
      <c r="H240" s="156"/>
      <c r="I240" s="156"/>
      <c r="J240" s="156"/>
      <c r="K240" s="156"/>
      <c r="L240" s="156"/>
      <c r="M240" s="156"/>
      <c r="N240" s="156"/>
      <c r="O240" s="156"/>
      <c r="P240" s="157"/>
    </row>
    <row r="241" spans="3:19" ht="15" x14ac:dyDescent="0.15">
      <c r="C241" s="143" t="s">
        <v>119</v>
      </c>
      <c r="D241" s="144"/>
      <c r="E241" s="35">
        <v>7</v>
      </c>
      <c r="F241" s="36">
        <v>2004</v>
      </c>
      <c r="G241" s="36">
        <f t="shared" ref="G241:P241" si="45">F241+1</f>
        <v>2005</v>
      </c>
      <c r="H241" s="36">
        <f t="shared" si="45"/>
        <v>2006</v>
      </c>
      <c r="I241" s="36">
        <f t="shared" si="45"/>
        <v>2007</v>
      </c>
      <c r="J241" s="36">
        <f t="shared" si="45"/>
        <v>2008</v>
      </c>
      <c r="K241" s="36">
        <f t="shared" si="45"/>
        <v>2009</v>
      </c>
      <c r="L241" s="36">
        <f t="shared" si="45"/>
        <v>2010</v>
      </c>
      <c r="M241" s="36">
        <f t="shared" si="45"/>
        <v>2011</v>
      </c>
      <c r="N241" s="36">
        <f t="shared" si="45"/>
        <v>2012</v>
      </c>
      <c r="O241" s="36">
        <f t="shared" si="45"/>
        <v>2013</v>
      </c>
      <c r="P241" s="37">
        <f t="shared" si="45"/>
        <v>2014</v>
      </c>
      <c r="Q241" s="38" t="s">
        <v>100</v>
      </c>
      <c r="R241" s="38" t="s">
        <v>101</v>
      </c>
      <c r="S241" s="37" t="s">
        <v>102</v>
      </c>
    </row>
    <row r="242" spans="3:19" ht="15" x14ac:dyDescent="0.25">
      <c r="C242" s="139"/>
      <c r="D242" s="140"/>
      <c r="E242" s="39" t="s">
        <v>32</v>
      </c>
      <c r="F242" s="40">
        <f>IF($C$3="National Currency",IF('B.Non-Life_DATA'!E230=0,0,'B.Non-Life_DATA'!E230),IF($C$3="Current Exchange rate",IF('B.Non-Life_DATA'!E230=0,0,'B.Non-Life_DATA'!E230/ECO!O9),IF($C$3="Constant Exchange rate",IF('B.Non-Life_DATA'!E230=0,0,'B.Non-Life_DATA'!E230/ECO!O44))))</f>
        <v>-93</v>
      </c>
      <c r="G242" s="40">
        <f>IF($C$3="National Currency",IF('B.Non-Life_DATA'!F230=0,0,'B.Non-Life_DATA'!F230),IF($C$3="Current Exchange rate",IF('B.Non-Life_DATA'!F230=0,0,'B.Non-Life_DATA'!F230/ECO!P9),IF($C$3="Constant Exchange rate",IF('B.Non-Life_DATA'!F230=0,0,'B.Non-Life_DATA'!F230/ECO!P44))))</f>
        <v>-92</v>
      </c>
      <c r="H242" s="40">
        <f>IF($C$3="National Currency",IF('B.Non-Life_DATA'!G230=0,0,'B.Non-Life_DATA'!G230),IF($C$3="Current Exchange rate",IF('B.Non-Life_DATA'!G230=0,0,'B.Non-Life_DATA'!G230/ECO!Q9),IF($C$3="Constant Exchange rate",IF('B.Non-Life_DATA'!G230=0,0,'B.Non-Life_DATA'!G230/ECO!Q44))))</f>
        <v>-116</v>
      </c>
      <c r="I242" s="40">
        <f>IF($C$3="National Currency",IF('B.Non-Life_DATA'!H230=0,0,'B.Non-Life_DATA'!H230),IF($C$3="Current Exchange rate",IF('B.Non-Life_DATA'!H230=0,0,'B.Non-Life_DATA'!H230/ECO!R9),IF($C$3="Constant Exchange rate",IF('B.Non-Life_DATA'!H230=0,0,'B.Non-Life_DATA'!H230/ECO!R44))))</f>
        <v>-111</v>
      </c>
      <c r="J242" s="40">
        <f>IF($C$3="National Currency",IF('B.Non-Life_DATA'!I230=0,0,'B.Non-Life_DATA'!I230),IF($C$3="Current Exchange rate",IF('B.Non-Life_DATA'!I230=0,0,'B.Non-Life_DATA'!I230/ECO!S9),IF($C$3="Constant Exchange rate",IF('B.Non-Life_DATA'!I230=0,0,'B.Non-Life_DATA'!I230/ECO!S44))))</f>
        <v>-97</v>
      </c>
      <c r="K242" s="40">
        <f>IF($C$3="National Currency",IF('B.Non-Life_DATA'!J230=0,0,'B.Non-Life_DATA'!J230),IF($C$3="Current Exchange rate",IF('B.Non-Life_DATA'!J230=0,0,'B.Non-Life_DATA'!J230/ECO!T9),IF($C$3="Constant Exchange rate",IF('B.Non-Life_DATA'!J230=0,0,'B.Non-Life_DATA'!J230/ECO!T44))))</f>
        <v>-133</v>
      </c>
      <c r="L242" s="40">
        <f>IF($C$3="National Currency",IF('B.Non-Life_DATA'!K230=0,0,'B.Non-Life_DATA'!K230),IF($C$3="Current Exchange rate",IF('B.Non-Life_DATA'!K230=0,0,'B.Non-Life_DATA'!K230/ECO!U9),IF($C$3="Constant Exchange rate",IF('B.Non-Life_DATA'!K230=0,0,'B.Non-Life_DATA'!K230/ECO!U44))))</f>
        <v>-135</v>
      </c>
      <c r="M242" s="40">
        <f>IF($C$3="National Currency",IF('B.Non-Life_DATA'!L230=0,0,'B.Non-Life_DATA'!L230),IF($C$3="Current Exchange rate",IF('B.Non-Life_DATA'!L230=0,0,'B.Non-Life_DATA'!L230/ECO!V9),IF($C$3="Constant Exchange rate",IF('B.Non-Life_DATA'!L230=0,0,'B.Non-Life_DATA'!L230/ECO!V44))))</f>
        <v>-151</v>
      </c>
      <c r="N242" s="40">
        <f>IF($C$3="National Currency",IF('B.Non-Life_DATA'!M230=0,0,'B.Non-Life_DATA'!M230),IF($C$3="Current Exchange rate",IF('B.Non-Life_DATA'!M230=0,0,'B.Non-Life_DATA'!M230/ECO!W9),IF($C$3="Constant Exchange rate",IF('B.Non-Life_DATA'!M230=0,0,'B.Non-Life_DATA'!M230/ECO!W44))))</f>
        <v>-129</v>
      </c>
      <c r="O242" s="40">
        <f>IF($C$3="National Currency",IF('B.Non-Life_DATA'!N230=0,0,'B.Non-Life_DATA'!N230),IF($C$3="Current Exchange rate",IF('B.Non-Life_DATA'!N230=0,0,'B.Non-Life_DATA'!N230/ECO!X9),IF($C$3="Constant Exchange rate",IF('B.Non-Life_DATA'!N230=0,0,'B.Non-Life_DATA'!N230/ECO!X44))))</f>
        <v>117</v>
      </c>
      <c r="P242" s="107">
        <f>IF($C$3="National Currency",IF('B.Non-Life_DATA'!O230=0,0,'B.Non-Life_DATA'!O230),IF($C$3="Current Exchange rate",IF('B.Non-Life_DATA'!O230=0,0,'B.Non-Life_DATA'!O230/ECO!Y9),IF($C$3="Constant Exchange rate",IF('B.Non-Life_DATA'!O230=0,0,'B.Non-Life_DATA'!O230/ECO!Y44))))</f>
        <v>0</v>
      </c>
      <c r="Q242" s="41">
        <f>O242/$O$274</f>
        <v>-0.33200900608510781</v>
      </c>
      <c r="R242" s="41">
        <f>IF(OR(O242=0, N242=0),"-",O242/N242-1)</f>
        <v>-1.9069767441860463</v>
      </c>
      <c r="S242" s="41">
        <f>IF(OR(O242=0, F242=0),"-",O242/F242-1)</f>
        <v>-2.258064516129032</v>
      </c>
    </row>
    <row r="243" spans="3:19" ht="15" x14ac:dyDescent="0.25">
      <c r="C243" s="139"/>
      <c r="D243" s="140"/>
      <c r="E243" s="39" t="s">
        <v>31</v>
      </c>
      <c r="F243" s="42">
        <f>IF($C$3="National Currency",IF('B.Non-Life_DATA'!E231=0,0,'B.Non-Life_DATA'!E231),IF($C$3="Current Exchange rate",IF('B.Non-Life_DATA'!E231=0,0,'B.Non-Life_DATA'!E231/ECO!O10),IF($C$3="Constant Exchange rate",IF('B.Non-Life_DATA'!E231=0,0,'B.Non-Life_DATA'!E231/ECO!O45))))</f>
        <v>69.819607000000005</v>
      </c>
      <c r="G243" s="42">
        <f>IF($C$3="National Currency",IF('B.Non-Life_DATA'!F231=0,0,'B.Non-Life_DATA'!F231),IF($C$3="Current Exchange rate",IF('B.Non-Life_DATA'!F231=0,0,'B.Non-Life_DATA'!F231/ECO!P10),IF($C$3="Constant Exchange rate",IF('B.Non-Life_DATA'!F231=0,0,'B.Non-Life_DATA'!F231/ECO!P45))))</f>
        <v>63.913488000000001</v>
      </c>
      <c r="H243" s="42">
        <f>IF($C$3="National Currency",IF('B.Non-Life_DATA'!G231=0,0,'B.Non-Life_DATA'!G231),IF($C$3="Current Exchange rate",IF('B.Non-Life_DATA'!G231=0,0,'B.Non-Life_DATA'!G231/ECO!Q10),IF($C$3="Constant Exchange rate",IF('B.Non-Life_DATA'!G231=0,0,'B.Non-Life_DATA'!G231/ECO!Q45))))</f>
        <v>58.952323999999997</v>
      </c>
      <c r="I243" s="42">
        <f>IF($C$3="National Currency",IF('B.Non-Life_DATA'!H231=0,0,'B.Non-Life_DATA'!H231),IF($C$3="Current Exchange rate",IF('B.Non-Life_DATA'!H231=0,0,'B.Non-Life_DATA'!H231/ECO!R10),IF($C$3="Constant Exchange rate",IF('B.Non-Life_DATA'!H231=0,0,'B.Non-Life_DATA'!H231/ECO!R45))))</f>
        <v>58.993651999999997</v>
      </c>
      <c r="J243" s="42">
        <f>IF($C$3="National Currency",IF('B.Non-Life_DATA'!I231=0,0,'B.Non-Life_DATA'!I231),IF($C$3="Current Exchange rate",IF('B.Non-Life_DATA'!I231=0,0,'B.Non-Life_DATA'!I231/ECO!S10),IF($C$3="Constant Exchange rate",IF('B.Non-Life_DATA'!I231=0,0,'B.Non-Life_DATA'!I231/ECO!S45))))</f>
        <v>29.846025999999998</v>
      </c>
      <c r="K243" s="42">
        <f>IF($C$3="National Currency",IF('B.Non-Life_DATA'!J231=0,0,'B.Non-Life_DATA'!J231),IF($C$3="Current Exchange rate",IF('B.Non-Life_DATA'!J231=0,0,'B.Non-Life_DATA'!J231/ECO!T10),IF($C$3="Constant Exchange rate",IF('B.Non-Life_DATA'!J231=0,0,'B.Non-Life_DATA'!J231/ECO!T45))))</f>
        <v>24.786156999999999</v>
      </c>
      <c r="L243" s="42">
        <f>IF($C$3="National Currency",IF('B.Non-Life_DATA'!K231=0,0,'B.Non-Life_DATA'!K231),IF($C$3="Current Exchange rate",IF('B.Non-Life_DATA'!K231=0,0,'B.Non-Life_DATA'!K231/ECO!U10),IF($C$3="Constant Exchange rate",IF('B.Non-Life_DATA'!K231=0,0,'B.Non-Life_DATA'!K231/ECO!U45))))</f>
        <v>22.652881000000001</v>
      </c>
      <c r="M243" s="42">
        <f>IF($C$3="National Currency",IF('B.Non-Life_DATA'!L231=0,0,'B.Non-Life_DATA'!L231),IF($C$3="Current Exchange rate",IF('B.Non-Life_DATA'!L231=0,0,'B.Non-Life_DATA'!L231/ECO!V10),IF($C$3="Constant Exchange rate",IF('B.Non-Life_DATA'!L231=0,0,'B.Non-Life_DATA'!L231/ECO!V45))))</f>
        <v>31.274476</v>
      </c>
      <c r="N243" s="42">
        <f>IF($C$3="National Currency",IF('B.Non-Life_DATA'!M231=0,0,'B.Non-Life_DATA'!M231),IF($C$3="Current Exchange rate",IF('B.Non-Life_DATA'!M231=0,0,'B.Non-Life_DATA'!M231/ECO!W10),IF($C$3="Constant Exchange rate",IF('B.Non-Life_DATA'!M231=0,0,'B.Non-Life_DATA'!M231/ECO!W45))))</f>
        <v>28.107427000000001</v>
      </c>
      <c r="O243" s="42">
        <f>IF($C$3="National Currency",IF('B.Non-Life_DATA'!N231=0,0,'B.Non-Life_DATA'!N231),IF($C$3="Current Exchange rate",IF('B.Non-Life_DATA'!N231=0,0,'B.Non-Life_DATA'!N231/ECO!X10),IF($C$3="Constant Exchange rate",IF('B.Non-Life_DATA'!N231=0,0,'B.Non-Life_DATA'!N231/ECO!X45))))</f>
        <v>29.823094000000001</v>
      </c>
      <c r="P243" s="108">
        <f>IF($C$3="National Currency",IF('B.Non-Life_DATA'!O231=0,0,'B.Non-Life_DATA'!O231),IF($C$3="Current Exchange rate",IF('B.Non-Life_DATA'!O231=0,0,'B.Non-Life_DATA'!O231/ECO!Y10),IF($C$3="Constant Exchange rate",IF('B.Non-Life_DATA'!O231=0,0,'B.Non-Life_DATA'!O231/ECO!Y45))))</f>
        <v>46.476281</v>
      </c>
      <c r="Q243" s="41">
        <f t="shared" ref="Q243:Q275" si="46">O243/$O$274</f>
        <v>-8.4628511088228567E-2</v>
      </c>
      <c r="R243" s="41">
        <f t="shared" ref="R243:R275" si="47">IF(OR(O243=0, N243=0),"-",O243/N243-1)</f>
        <v>6.103963198054374E-2</v>
      </c>
      <c r="S243" s="41">
        <f t="shared" ref="S243:S275" si="48">IF(OR(O243=0, F243=0),"-",O243/F243-1)</f>
        <v>-0.57285502910378749</v>
      </c>
    </row>
    <row r="244" spans="3:19" ht="15" x14ac:dyDescent="0.25">
      <c r="C244" s="139"/>
      <c r="D244" s="140"/>
      <c r="E244" s="39" t="s">
        <v>30</v>
      </c>
      <c r="F244" s="42">
        <f>IF($C$3="National Currency",IF('B.Non-Life_DATA'!E232=0,0,'B.Non-Life_DATA'!E232),IF($C$3="Current Exchange rate",IF('B.Non-Life_DATA'!E232=0,0,'B.Non-Life_DATA'!E232/ECO!O11),IF($C$3="Constant Exchange rate",IF('B.Non-Life_DATA'!E232=0,0,'B.Non-Life_DATA'!E232/ECO!O46))))</f>
        <v>0</v>
      </c>
      <c r="G244" s="42">
        <f>IF($C$3="National Currency",IF('B.Non-Life_DATA'!F232=0,0,'B.Non-Life_DATA'!F232),IF($C$3="Current Exchange rate",IF('B.Non-Life_DATA'!F232=0,0,'B.Non-Life_DATA'!F232/ECO!P11),IF($C$3="Constant Exchange rate",IF('B.Non-Life_DATA'!F232=0,0,'B.Non-Life_DATA'!F232/ECO!P46))))</f>
        <v>0</v>
      </c>
      <c r="H244" s="42">
        <f>IF($C$3="National Currency",IF('B.Non-Life_DATA'!G232=0,0,'B.Non-Life_DATA'!G232),IF($C$3="Current Exchange rate",IF('B.Non-Life_DATA'!G232=0,0,'B.Non-Life_DATA'!G232/ECO!Q11),IF($C$3="Constant Exchange rate",IF('B.Non-Life_DATA'!G232=0,0,'B.Non-Life_DATA'!G232/ECO!Q46))))</f>
        <v>0</v>
      </c>
      <c r="I244" s="42">
        <f>IF($C$3="National Currency",IF('B.Non-Life_DATA'!H232=0,0,'B.Non-Life_DATA'!H232),IF($C$3="Current Exchange rate",IF('B.Non-Life_DATA'!H232=0,0,'B.Non-Life_DATA'!H232/ECO!R11),IF($C$3="Constant Exchange rate",IF('B.Non-Life_DATA'!H232=0,0,'B.Non-Life_DATA'!H232/ECO!R46))))</f>
        <v>-3.2324368544840985</v>
      </c>
      <c r="J244" s="42">
        <f>IF($C$3="National Currency",IF('B.Non-Life_DATA'!I232=0,0,'B.Non-Life_DATA'!I232),IF($C$3="Current Exchange rate",IF('B.Non-Life_DATA'!I232=0,0,'B.Non-Life_DATA'!I232/ECO!S11),IF($C$3="Constant Exchange rate",IF('B.Non-Life_DATA'!I232=0,0,'B.Non-Life_DATA'!I232/ECO!S46))))</f>
        <v>-2.2466509868084672</v>
      </c>
      <c r="K244" s="42">
        <f>IF($C$3="National Currency",IF('B.Non-Life_DATA'!J232=0,0,'B.Non-Life_DATA'!J232),IF($C$3="Current Exchange rate",IF('B.Non-Life_DATA'!J232=0,0,'B.Non-Life_DATA'!J232/ECO!T11),IF($C$3="Constant Exchange rate",IF('B.Non-Life_DATA'!J232=0,0,'B.Non-Life_DATA'!J232/ECO!T46))))</f>
        <v>-2.5948460987831066</v>
      </c>
      <c r="L244" s="42">
        <f>IF($C$3="National Currency",IF('B.Non-Life_DATA'!K232=0,0,'B.Non-Life_DATA'!K232),IF($C$3="Current Exchange rate",IF('B.Non-Life_DATA'!K232=0,0,'B.Non-Life_DATA'!K232/ECO!U11),IF($C$3="Constant Exchange rate",IF('B.Non-Life_DATA'!K232=0,0,'B.Non-Life_DATA'!K232/ECO!U46))))</f>
        <v>-0.63707945597709381</v>
      </c>
      <c r="M244" s="42">
        <f>IF($C$3="National Currency",IF('B.Non-Life_DATA'!L232=0,0,'B.Non-Life_DATA'!L232),IF($C$3="Current Exchange rate",IF('B.Non-Life_DATA'!L232=0,0,'B.Non-Life_DATA'!L232/ECO!V11),IF($C$3="Constant Exchange rate",IF('B.Non-Life_DATA'!L232=0,0,'B.Non-Life_DATA'!L232/ECO!V46))))</f>
        <v>-4.8359912618877186</v>
      </c>
      <c r="N244" s="42">
        <f>IF($C$3="National Currency",IF('B.Non-Life_DATA'!M232=0,0,'B.Non-Life_DATA'!M232),IF($C$3="Current Exchange rate",IF('B.Non-Life_DATA'!M232=0,0,'B.Non-Life_DATA'!M232/ECO!W11),IF($C$3="Constant Exchange rate",IF('B.Non-Life_DATA'!M232=0,0,'B.Non-Life_DATA'!M232/ECO!W46))))</f>
        <v>-5.1129972389814906</v>
      </c>
      <c r="O244" s="88">
        <f>IF($C$3="National Currency",IF('B.Non-Life_DATA'!N232=0,0,'B.Non-Life_DATA'!N232),IF($C$3="Current Exchange rate",IF('B.Non-Life_DATA'!N232=0,0,'B.Non-Life_DATA'!N232/ECO!X11),IF($C$3="Constant Exchange rate",IF('B.Non-Life_DATA'!N232=0,0,'B.Non-Life_DATA'!N232/ECO!X46))))</f>
        <v>-5.1129972389814906</v>
      </c>
      <c r="P244" s="108">
        <f>IF($C$3="National Currency",IF('B.Non-Life_DATA'!O232=0,0,'B.Non-Life_DATA'!O232),IF($C$3="Current Exchange rate",IF('B.Non-Life_DATA'!O232=0,0,'B.Non-Life_DATA'!O232/ECO!Y11),IF($C$3="Constant Exchange rate",IF('B.Non-Life_DATA'!O232=0,0,'B.Non-Life_DATA'!O232/ECO!Y46))))</f>
        <v>0</v>
      </c>
      <c r="Q244" s="41">
        <f t="shared" si="46"/>
        <v>1.4509069499402951E-2</v>
      </c>
      <c r="R244" s="41">
        <f t="shared" si="47"/>
        <v>0</v>
      </c>
      <c r="S244" s="41" t="str">
        <f t="shared" si="48"/>
        <v>-</v>
      </c>
    </row>
    <row r="245" spans="3:19" ht="15" x14ac:dyDescent="0.25">
      <c r="C245" s="139"/>
      <c r="D245" s="140"/>
      <c r="E245" s="39" t="s">
        <v>29</v>
      </c>
      <c r="F245" s="42">
        <f>IF($C$3="National Currency",IF('B.Non-Life_DATA'!E233=0,0,'B.Non-Life_DATA'!E233),IF($C$3="Current Exchange rate",IF('B.Non-Life_DATA'!E233=0,0,'B.Non-Life_DATA'!E233/ECO!O12),IF($C$3="Constant Exchange rate",IF('B.Non-Life_DATA'!E233=0,0,'B.Non-Life_DATA'!E233/ECO!O47))))</f>
        <v>0</v>
      </c>
      <c r="G245" s="42">
        <f>IF($C$3="National Currency",IF('B.Non-Life_DATA'!F233=0,0,'B.Non-Life_DATA'!F233),IF($C$3="Current Exchange rate",IF('B.Non-Life_DATA'!F233=0,0,'B.Non-Life_DATA'!F233/ECO!P12),IF($C$3="Constant Exchange rate",IF('B.Non-Life_DATA'!F233=0,0,'B.Non-Life_DATA'!F233/ECO!P47))))</f>
        <v>0</v>
      </c>
      <c r="H245" s="42">
        <f>IF($C$3="National Currency",IF('B.Non-Life_DATA'!G233=0,0,'B.Non-Life_DATA'!G233),IF($C$3="Current Exchange rate",IF('B.Non-Life_DATA'!G233=0,0,'B.Non-Life_DATA'!G233/ECO!Q12),IF($C$3="Constant Exchange rate",IF('B.Non-Life_DATA'!G233=0,0,'B.Non-Life_DATA'!G233/ECO!Q47))))</f>
        <v>0</v>
      </c>
      <c r="I245" s="42">
        <f>IF($C$3="National Currency",IF('B.Non-Life_DATA'!H233=0,0,'B.Non-Life_DATA'!H233),IF($C$3="Current Exchange rate",IF('B.Non-Life_DATA'!H233=0,0,'B.Non-Life_DATA'!H233/ECO!R12),IF($C$3="Constant Exchange rate",IF('B.Non-Life_DATA'!H233=0,0,'B.Non-Life_DATA'!H233/ECO!R47))))</f>
        <v>0</v>
      </c>
      <c r="J245" s="42">
        <f>IF($C$3="National Currency",IF('B.Non-Life_DATA'!I233=0,0,'B.Non-Life_DATA'!I233),IF($C$3="Current Exchange rate",IF('B.Non-Life_DATA'!I233=0,0,'B.Non-Life_DATA'!I233/ECO!S12),IF($C$3="Constant Exchange rate",IF('B.Non-Life_DATA'!I233=0,0,'B.Non-Life_DATA'!I233/ECO!S47))))</f>
        <v>310.19907435129744</v>
      </c>
      <c r="K245" s="42">
        <f>IF($C$3="National Currency",IF('B.Non-Life_DATA'!J233=0,0,'B.Non-Life_DATA'!J233),IF($C$3="Current Exchange rate",IF('B.Non-Life_DATA'!J233=0,0,'B.Non-Life_DATA'!J233/ECO!T12),IF($C$3="Constant Exchange rate",IF('B.Non-Life_DATA'!J233=0,0,'B.Non-Life_DATA'!J233/ECO!T47))))</f>
        <v>400.23228376580175</v>
      </c>
      <c r="L245" s="42">
        <f>IF($C$3="National Currency",IF('B.Non-Life_DATA'!K233=0,0,'B.Non-Life_DATA'!K233),IF($C$3="Current Exchange rate",IF('B.Non-Life_DATA'!K233=0,0,'B.Non-Life_DATA'!K233/ECO!U12),IF($C$3="Constant Exchange rate",IF('B.Non-Life_DATA'!K233=0,0,'B.Non-Life_DATA'!K233/ECO!U47))))</f>
        <v>348.89500499001997</v>
      </c>
      <c r="M245" s="42">
        <f>IF($C$3="National Currency",IF('B.Non-Life_DATA'!L233=0,0,'B.Non-Life_DATA'!L233),IF($C$3="Current Exchange rate",IF('B.Non-Life_DATA'!L233=0,0,'B.Non-Life_DATA'!L233/ECO!V12),IF($C$3="Constant Exchange rate",IF('B.Non-Life_DATA'!L233=0,0,'B.Non-Life_DATA'!L233/ECO!V47))))</f>
        <v>364.67974051896209</v>
      </c>
      <c r="N245" s="42">
        <f>IF($C$3="National Currency",IF('B.Non-Life_DATA'!M233=0,0,'B.Non-Life_DATA'!M233),IF($C$3="Current Exchange rate",IF('B.Non-Life_DATA'!M233=0,0,'B.Non-Life_DATA'!M233/ECO!W12),IF($C$3="Constant Exchange rate",IF('B.Non-Life_DATA'!M233=0,0,'B.Non-Life_DATA'!M233/ECO!W47))))</f>
        <v>358.23874916833</v>
      </c>
      <c r="O245" s="42">
        <f>IF($C$3="National Currency",IF('B.Non-Life_DATA'!N233=0,0,'B.Non-Life_DATA'!N233),IF($C$3="Current Exchange rate",IF('B.Non-Life_DATA'!N233=0,0,'B.Non-Life_DATA'!N233/ECO!X12),IF($C$3="Constant Exchange rate",IF('B.Non-Life_DATA'!N233=0,0,'B.Non-Life_DATA'!N233/ECO!X47))))</f>
        <v>286.37470143047244</v>
      </c>
      <c r="P245" s="108">
        <f>IF($C$3="National Currency",IF('B.Non-Life_DATA'!O233=0,0,'B.Non-Life_DATA'!O233),IF($C$3="Current Exchange rate",IF('B.Non-Life_DATA'!O233=0,0,'B.Non-Life_DATA'!O233/ECO!Y12),IF($C$3="Constant Exchange rate",IF('B.Non-Life_DATA'!O233=0,0,'B.Non-Life_DATA'!O233/ECO!Y47))))</f>
        <v>359.78823602794415</v>
      </c>
      <c r="Q245" s="41">
        <f t="shared" si="46"/>
        <v>-0.81264085461410818</v>
      </c>
      <c r="R245" s="41">
        <f t="shared" si="47"/>
        <v>-0.20060378142982493</v>
      </c>
      <c r="S245" s="41" t="str">
        <f t="shared" si="48"/>
        <v>-</v>
      </c>
    </row>
    <row r="246" spans="3:19" ht="15" x14ac:dyDescent="0.25">
      <c r="C246" s="139"/>
      <c r="D246" s="140"/>
      <c r="E246" s="39" t="s">
        <v>28</v>
      </c>
      <c r="F246" s="42">
        <f>IF($C$3="National Currency",IF('B.Non-Life_DATA'!E234=0,0,'B.Non-Life_DATA'!E234),IF($C$3="Current Exchange rate",IF('B.Non-Life_DATA'!E234=0,0,'B.Non-Life_DATA'!E234/ECO!O13),IF($C$3="Constant Exchange rate",IF('B.Non-Life_DATA'!E234=0,0,'B.Non-Life_DATA'!E234/ECO!O48))))</f>
        <v>0</v>
      </c>
      <c r="G246" s="42">
        <f>IF($C$3="National Currency",IF('B.Non-Life_DATA'!F234=0,0,'B.Non-Life_DATA'!F234),IF($C$3="Current Exchange rate",IF('B.Non-Life_DATA'!F234=0,0,'B.Non-Life_DATA'!F234/ECO!P13),IF($C$3="Constant Exchange rate",IF('B.Non-Life_DATA'!F234=0,0,'B.Non-Life_DATA'!F234/ECO!P48))))</f>
        <v>0</v>
      </c>
      <c r="H246" s="42">
        <f>IF($C$3="National Currency",IF('B.Non-Life_DATA'!G234=0,0,'B.Non-Life_DATA'!G234),IF($C$3="Current Exchange rate",IF('B.Non-Life_DATA'!G234=0,0,'B.Non-Life_DATA'!G234/ECO!Q13),IF($C$3="Constant Exchange rate",IF('B.Non-Life_DATA'!G234=0,0,'B.Non-Life_DATA'!G234/ECO!Q48))))</f>
        <v>0</v>
      </c>
      <c r="I246" s="42">
        <f>IF($C$3="National Currency",IF('B.Non-Life_DATA'!H234=0,0,'B.Non-Life_DATA'!H234),IF($C$3="Current Exchange rate",IF('B.Non-Life_DATA'!H234=0,0,'B.Non-Life_DATA'!H234/ECO!R13),IF($C$3="Constant Exchange rate",IF('B.Non-Life_DATA'!H234=0,0,'B.Non-Life_DATA'!H234/ECO!R48))))</f>
        <v>0</v>
      </c>
      <c r="J246" s="42">
        <f>IF($C$3="National Currency",IF('B.Non-Life_DATA'!I234=0,0,'B.Non-Life_DATA'!I234),IF($C$3="Current Exchange rate",IF('B.Non-Life_DATA'!I234=0,0,'B.Non-Life_DATA'!I234/ECO!S13),IF($C$3="Constant Exchange rate",IF('B.Non-Life_DATA'!I234=0,0,'B.Non-Life_DATA'!I234/ECO!S48))))</f>
        <v>0</v>
      </c>
      <c r="K246" s="42">
        <f>IF($C$3="National Currency",IF('B.Non-Life_DATA'!J234=0,0,'B.Non-Life_DATA'!J234),IF($C$3="Current Exchange rate",IF('B.Non-Life_DATA'!J234=0,0,'B.Non-Life_DATA'!J234/ECO!T13),IF($C$3="Constant Exchange rate",IF('B.Non-Life_DATA'!J234=0,0,'B.Non-Life_DATA'!J234/ECO!T48))))</f>
        <v>0</v>
      </c>
      <c r="L246" s="42">
        <f>IF($C$3="National Currency",IF('B.Non-Life_DATA'!K234=0,0,'B.Non-Life_DATA'!K234),IF($C$3="Current Exchange rate",IF('B.Non-Life_DATA'!K234=0,0,'B.Non-Life_DATA'!K234/ECO!U13),IF($C$3="Constant Exchange rate",IF('B.Non-Life_DATA'!K234=0,0,'B.Non-Life_DATA'!K234/ECO!U48))))</f>
        <v>0</v>
      </c>
      <c r="M246" s="42">
        <f>IF($C$3="National Currency",IF('B.Non-Life_DATA'!L234=0,0,'B.Non-Life_DATA'!L234),IF($C$3="Current Exchange rate",IF('B.Non-Life_DATA'!L234=0,0,'B.Non-Life_DATA'!L234/ECO!V13),IF($C$3="Constant Exchange rate",IF('B.Non-Life_DATA'!L234=0,0,'B.Non-Life_DATA'!L234/ECO!V48))))</f>
        <v>0</v>
      </c>
      <c r="N246" s="42">
        <f>IF($C$3="National Currency",IF('B.Non-Life_DATA'!M234=0,0,'B.Non-Life_DATA'!M234),IF($C$3="Current Exchange rate",IF('B.Non-Life_DATA'!M234=0,0,'B.Non-Life_DATA'!M234/ECO!W13),IF($C$3="Constant Exchange rate",IF('B.Non-Life_DATA'!M234=0,0,'B.Non-Life_DATA'!M234/ECO!W48))))</f>
        <v>0</v>
      </c>
      <c r="O246" s="42">
        <f>IF($C$3="National Currency",IF('B.Non-Life_DATA'!N234=0,0,'B.Non-Life_DATA'!N234),IF($C$3="Current Exchange rate",IF('B.Non-Life_DATA'!N234=0,0,'B.Non-Life_DATA'!N234/ECO!X13),IF($C$3="Constant Exchange rate",IF('B.Non-Life_DATA'!N234=0,0,'B.Non-Life_DATA'!N234/ECO!X48))))</f>
        <v>0</v>
      </c>
      <c r="P246" s="108">
        <f>IF($C$3="National Currency",IF('B.Non-Life_DATA'!O234=0,0,'B.Non-Life_DATA'!O234),IF($C$3="Current Exchange rate",IF('B.Non-Life_DATA'!O234=0,0,'B.Non-Life_DATA'!O234/ECO!Y13),IF($C$3="Constant Exchange rate",IF('B.Non-Life_DATA'!O234=0,0,'B.Non-Life_DATA'!O234/ECO!Y48))))</f>
        <v>0</v>
      </c>
      <c r="Q246" s="41">
        <f t="shared" si="46"/>
        <v>0</v>
      </c>
      <c r="R246" s="41" t="str">
        <f t="shared" si="47"/>
        <v>-</v>
      </c>
      <c r="S246" s="41" t="str">
        <f t="shared" si="48"/>
        <v>-</v>
      </c>
    </row>
    <row r="247" spans="3:19" ht="15" x14ac:dyDescent="0.25">
      <c r="C247" s="139"/>
      <c r="D247" s="140"/>
      <c r="E247" s="39" t="s">
        <v>27</v>
      </c>
      <c r="F247" s="42">
        <f>IF($C$3="National Currency",IF('B.Non-Life_DATA'!E235=0,0,'B.Non-Life_DATA'!E235),IF($C$3="Current Exchange rate",IF('B.Non-Life_DATA'!E235=0,0,'B.Non-Life_DATA'!E235/ECO!O14),IF($C$3="Constant Exchange rate",IF('B.Non-Life_DATA'!E235=0,0,'B.Non-Life_DATA'!E235/ECO!O49))))</f>
        <v>23.111591851451234</v>
      </c>
      <c r="G247" s="42">
        <f>IF($C$3="National Currency",IF('B.Non-Life_DATA'!F235=0,0,'B.Non-Life_DATA'!F235),IF($C$3="Current Exchange rate",IF('B.Non-Life_DATA'!F235=0,0,'B.Non-Life_DATA'!F235/ECO!P14),IF($C$3="Constant Exchange rate",IF('B.Non-Life_DATA'!F235=0,0,'B.Non-Life_DATA'!F235/ECO!P49))))</f>
        <v>21.200648999459169</v>
      </c>
      <c r="H247" s="42">
        <f>IF($C$3="National Currency",IF('B.Non-Life_DATA'!G235=0,0,'B.Non-Life_DATA'!G235),IF($C$3="Current Exchange rate",IF('B.Non-Life_DATA'!G235=0,0,'B.Non-Life_DATA'!G235/ECO!Q14),IF($C$3="Constant Exchange rate",IF('B.Non-Life_DATA'!G235=0,0,'B.Non-Life_DATA'!G235/ECO!Q49))))</f>
        <v>28.303587524788174</v>
      </c>
      <c r="I247" s="42">
        <f>IF($C$3="National Currency",IF('B.Non-Life_DATA'!H235=0,0,'B.Non-Life_DATA'!H235),IF($C$3="Current Exchange rate",IF('B.Non-Life_DATA'!H235=0,0,'B.Non-Life_DATA'!H235/ECO!R14),IF($C$3="Constant Exchange rate",IF('B.Non-Life_DATA'!H235=0,0,'B.Non-Life_DATA'!H235/ECO!R49))))</f>
        <v>45.79051739679106</v>
      </c>
      <c r="J247" s="42">
        <f>IF($C$3="National Currency",IF('B.Non-Life_DATA'!I235=0,0,'B.Non-Life_DATA'!I235),IF($C$3="Current Exchange rate",IF('B.Non-Life_DATA'!I235=0,0,'B.Non-Life_DATA'!I235/ECO!S14),IF($C$3="Constant Exchange rate",IF('B.Non-Life_DATA'!I235=0,0,'B.Non-Life_DATA'!I235/ECO!S49))))</f>
        <v>65.368667748332427</v>
      </c>
      <c r="K247" s="42">
        <f>IF($C$3="National Currency",IF('B.Non-Life_DATA'!J235=0,0,'B.Non-Life_DATA'!J235),IF($C$3="Current Exchange rate",IF('B.Non-Life_DATA'!J235=0,0,'B.Non-Life_DATA'!J235/ECO!T14),IF($C$3="Constant Exchange rate",IF('B.Non-Life_DATA'!J235=0,0,'B.Non-Life_DATA'!J235/ECO!T49))))</f>
        <v>110.97890751757707</v>
      </c>
      <c r="L247" s="42">
        <f>IF($C$3="National Currency",IF('B.Non-Life_DATA'!K235=0,0,'B.Non-Life_DATA'!K235),IF($C$3="Current Exchange rate",IF('B.Non-Life_DATA'!K235=0,0,'B.Non-Life_DATA'!K235/ECO!U14),IF($C$3="Constant Exchange rate",IF('B.Non-Life_DATA'!K235=0,0,'B.Non-Life_DATA'!K235/ECO!U49))))</f>
        <v>49.720569677303047</v>
      </c>
      <c r="M247" s="42">
        <f>IF($C$3="National Currency",IF('B.Non-Life_DATA'!L235=0,0,'B.Non-Life_DATA'!L235),IF($C$3="Current Exchange rate",IF('B.Non-Life_DATA'!L235=0,0,'B.Non-Life_DATA'!L235/ECO!V14),IF($C$3="Constant Exchange rate",IF('B.Non-Life_DATA'!L235=0,0,'B.Non-Life_DATA'!L235/ECO!V49))))</f>
        <v>45.538128718226069</v>
      </c>
      <c r="N247" s="42">
        <f>IF($C$3="National Currency",IF('B.Non-Life_DATA'!M235=0,0,'B.Non-Life_DATA'!M235),IF($C$3="Current Exchange rate",IF('B.Non-Life_DATA'!M235=0,0,'B.Non-Life_DATA'!M235/ECO!W14),IF($C$3="Constant Exchange rate",IF('B.Non-Life_DATA'!M235=0,0,'B.Non-Life_DATA'!M235/ECO!W49))))</f>
        <v>51.162790697674417</v>
      </c>
      <c r="O247" s="42">
        <f>IF($C$3="National Currency",IF('B.Non-Life_DATA'!N235=0,0,'B.Non-Life_DATA'!N235),IF($C$3="Current Exchange rate",IF('B.Non-Life_DATA'!N235=0,0,'B.Non-Life_DATA'!N235/ECO!X14),IF($C$3="Constant Exchange rate",IF('B.Non-Life_DATA'!N235=0,0,'B.Non-Life_DATA'!N235/ECO!X49))))</f>
        <v>48.025959978366686</v>
      </c>
      <c r="P247" s="108">
        <f>IF($C$3="National Currency",IF('B.Non-Life_DATA'!O235=0,0,'B.Non-Life_DATA'!O235),IF($C$3="Current Exchange rate",IF('B.Non-Life_DATA'!O235=0,0,'B.Non-Life_DATA'!O235/ECO!Y14),IF($C$3="Constant Exchange rate",IF('B.Non-Life_DATA'!O235=0,0,'B.Non-Life_DATA'!O235/ECO!Y49))))</f>
        <v>46.908238687578873</v>
      </c>
      <c r="Q247" s="41">
        <f t="shared" si="46"/>
        <v>-0.13628248921966402</v>
      </c>
      <c r="R247" s="41">
        <f t="shared" si="47"/>
        <v>-6.1310782241014716E-2</v>
      </c>
      <c r="S247" s="41">
        <f t="shared" si="48"/>
        <v>1.078003120124805</v>
      </c>
    </row>
    <row r="248" spans="3:19" ht="15" x14ac:dyDescent="0.25">
      <c r="C248" s="139"/>
      <c r="D248" s="140"/>
      <c r="E248" s="39" t="s">
        <v>26</v>
      </c>
      <c r="F248" s="42">
        <f>IF($C$3="National Currency",IF('B.Non-Life_DATA'!E236=0,0,'B.Non-Life_DATA'!E236),IF($C$3="Current Exchange rate",IF('B.Non-Life_DATA'!E236=0,0,'B.Non-Life_DATA'!E236/ECO!O15),IF($C$3="Constant Exchange rate",IF('B.Non-Life_DATA'!E236=0,0,'B.Non-Life_DATA'!E236/ECO!O50))))</f>
        <v>0</v>
      </c>
      <c r="G248" s="42">
        <f>IF($C$3="National Currency",IF('B.Non-Life_DATA'!F236=0,0,'B.Non-Life_DATA'!F236),IF($C$3="Current Exchange rate",IF('B.Non-Life_DATA'!F236=0,0,'B.Non-Life_DATA'!F236/ECO!P15),IF($C$3="Constant Exchange rate",IF('B.Non-Life_DATA'!F236=0,0,'B.Non-Life_DATA'!F236/ECO!P50))))</f>
        <v>0</v>
      </c>
      <c r="H248" s="42">
        <f>IF($C$3="National Currency",IF('B.Non-Life_DATA'!G236=0,0,'B.Non-Life_DATA'!G236),IF($C$3="Current Exchange rate",IF('B.Non-Life_DATA'!G236=0,0,'B.Non-Life_DATA'!G236/ECO!Q15),IF($C$3="Constant Exchange rate",IF('B.Non-Life_DATA'!G236=0,0,'B.Non-Life_DATA'!G236/ECO!Q50))))</f>
        <v>0</v>
      </c>
      <c r="I248" s="42">
        <f>IF($C$3="National Currency",IF('B.Non-Life_DATA'!H236=0,0,'B.Non-Life_DATA'!H236),IF($C$3="Current Exchange rate",IF('B.Non-Life_DATA'!H236=0,0,'B.Non-Life_DATA'!H236/ECO!R15),IF($C$3="Constant Exchange rate",IF('B.Non-Life_DATA'!H236=0,0,'B.Non-Life_DATA'!H236/ECO!R50))))</f>
        <v>0</v>
      </c>
      <c r="J248" s="42">
        <f>IF($C$3="National Currency",IF('B.Non-Life_DATA'!I236=0,0,'B.Non-Life_DATA'!I236),IF($C$3="Current Exchange rate",IF('B.Non-Life_DATA'!I236=0,0,'B.Non-Life_DATA'!I236/ECO!S15),IF($C$3="Constant Exchange rate",IF('B.Non-Life_DATA'!I236=0,0,'B.Non-Life_DATA'!I236/ECO!S50))))</f>
        <v>0</v>
      </c>
      <c r="K248" s="42">
        <f>IF($C$3="National Currency",IF('B.Non-Life_DATA'!J236=0,0,'B.Non-Life_DATA'!J236),IF($C$3="Current Exchange rate",IF('B.Non-Life_DATA'!J236=0,0,'B.Non-Life_DATA'!J236/ECO!T15),IF($C$3="Constant Exchange rate",IF('B.Non-Life_DATA'!J236=0,0,'B.Non-Life_DATA'!J236/ECO!T50))))</f>
        <v>0</v>
      </c>
      <c r="L248" s="42">
        <f>IF($C$3="National Currency",IF('B.Non-Life_DATA'!K236=0,0,'B.Non-Life_DATA'!K236),IF($C$3="Current Exchange rate",IF('B.Non-Life_DATA'!K236=0,0,'B.Non-Life_DATA'!K236/ECO!U15),IF($C$3="Constant Exchange rate",IF('B.Non-Life_DATA'!K236=0,0,'B.Non-Life_DATA'!K236/ECO!U50))))</f>
        <v>0</v>
      </c>
      <c r="M248" s="42">
        <f>IF($C$3="National Currency",IF('B.Non-Life_DATA'!L236=0,0,'B.Non-Life_DATA'!L236),IF($C$3="Current Exchange rate",IF('B.Non-Life_DATA'!L236=0,0,'B.Non-Life_DATA'!L236/ECO!V15),IF($C$3="Constant Exchange rate",IF('B.Non-Life_DATA'!L236=0,0,'B.Non-Life_DATA'!L236/ECO!V50))))</f>
        <v>0</v>
      </c>
      <c r="N248" s="42">
        <f>IF($C$3="National Currency",IF('B.Non-Life_DATA'!M236=0,0,'B.Non-Life_DATA'!M236),IF($C$3="Current Exchange rate",IF('B.Non-Life_DATA'!M236=0,0,'B.Non-Life_DATA'!M236/ECO!W15),IF($C$3="Constant Exchange rate",IF('B.Non-Life_DATA'!M236=0,0,'B.Non-Life_DATA'!M236/ECO!W50))))</f>
        <v>0</v>
      </c>
      <c r="O248" s="42">
        <f>IF($C$3="National Currency",IF('B.Non-Life_DATA'!N236=0,0,'B.Non-Life_DATA'!N236),IF($C$3="Current Exchange rate",IF('B.Non-Life_DATA'!N236=0,0,'B.Non-Life_DATA'!N236/ECO!X15),IF($C$3="Constant Exchange rate",IF('B.Non-Life_DATA'!N236=0,0,'B.Non-Life_DATA'!N236/ECO!X50))))</f>
        <v>0</v>
      </c>
      <c r="P248" s="108">
        <f>IF($C$3="National Currency",IF('B.Non-Life_DATA'!O236=0,0,'B.Non-Life_DATA'!O236),IF($C$3="Current Exchange rate",IF('B.Non-Life_DATA'!O236=0,0,'B.Non-Life_DATA'!O236/ECO!Y15),IF($C$3="Constant Exchange rate",IF('B.Non-Life_DATA'!O236=0,0,'B.Non-Life_DATA'!O236/ECO!Y50))))</f>
        <v>0</v>
      </c>
      <c r="Q248" s="41">
        <f t="shared" si="46"/>
        <v>0</v>
      </c>
      <c r="R248" s="41" t="str">
        <f t="shared" si="47"/>
        <v>-</v>
      </c>
      <c r="S248" s="41" t="str">
        <f t="shared" si="48"/>
        <v>-</v>
      </c>
    </row>
    <row r="249" spans="3:19" ht="15" x14ac:dyDescent="0.25">
      <c r="C249" s="139"/>
      <c r="D249" s="140"/>
      <c r="E249" s="39" t="s">
        <v>25</v>
      </c>
      <c r="F249" s="42">
        <f>IF($C$3="National Currency",IF('B.Non-Life_DATA'!E237=0,0,'B.Non-Life_DATA'!E237),IF($C$3="Current Exchange rate",IF('B.Non-Life_DATA'!E237=0,0,'B.Non-Life_DATA'!E237/ECO!O16),IF($C$3="Constant Exchange rate",IF('B.Non-Life_DATA'!E237=0,0,'B.Non-Life_DATA'!E237/ECO!O51))))</f>
        <v>-66.887835278632167</v>
      </c>
      <c r="G249" s="42">
        <f>IF($C$3="National Currency",IF('B.Non-Life_DATA'!F237=0,0,'B.Non-Life_DATA'!F237),IF($C$3="Current Exchange rate",IF('B.Non-Life_DATA'!F237=0,0,'B.Non-Life_DATA'!F237/ECO!P16),IF($C$3="Constant Exchange rate",IF('B.Non-Life_DATA'!F237=0,0,'B.Non-Life_DATA'!F237/ECO!P51))))</f>
        <v>-58.157495332625956</v>
      </c>
      <c r="H249" s="42">
        <f>IF($C$3="National Currency",IF('B.Non-Life_DATA'!G237=0,0,'B.Non-Life_DATA'!G237),IF($C$3="Current Exchange rate",IF('B.Non-Life_DATA'!G237=0,0,'B.Non-Life_DATA'!G237/ECO!Q16),IF($C$3="Constant Exchange rate",IF('B.Non-Life_DATA'!G237=0,0,'B.Non-Life_DATA'!G237/ECO!Q51))))</f>
        <v>-67.828025734355904</v>
      </c>
      <c r="I249" s="42">
        <f>IF($C$3="National Currency",IF('B.Non-Life_DATA'!H237=0,0,'B.Non-Life_DATA'!H237),IF($C$3="Current Exchange rate",IF('B.Non-Life_DATA'!H237=0,0,'B.Non-Life_DATA'!H237/ECO!R16),IF($C$3="Constant Exchange rate",IF('B.Non-Life_DATA'!H237=0,0,'B.Non-Life_DATA'!H237/ECO!R51))))</f>
        <v>-71.185848790512139</v>
      </c>
      <c r="J249" s="42">
        <f>IF($C$3="National Currency",IF('B.Non-Life_DATA'!I237=0,0,'B.Non-Life_DATA'!I237),IF($C$3="Current Exchange rate",IF('B.Non-Life_DATA'!I237=0,0,'B.Non-Life_DATA'!I237/ECO!S16),IF($C$3="Constant Exchange rate",IF('B.Non-Life_DATA'!I237=0,0,'B.Non-Life_DATA'!I237/ECO!S51))))</f>
        <v>-67.425086967617162</v>
      </c>
      <c r="K249" s="42">
        <f>IF($C$3="National Currency",IF('B.Non-Life_DATA'!J237=0,0,'B.Non-Life_DATA'!J237),IF($C$3="Current Exchange rate",IF('B.Non-Life_DATA'!J237=0,0,'B.Non-Life_DATA'!J237/ECO!T16),IF($C$3="Constant Exchange rate",IF('B.Non-Life_DATA'!J237=0,0,'B.Non-Life_DATA'!J237/ECO!T51))))</f>
        <v>-68.902529112325894</v>
      </c>
      <c r="L249" s="42">
        <f>IF($C$3="National Currency",IF('B.Non-Life_DATA'!K237=0,0,'B.Non-Life_DATA'!K237),IF($C$3="Current Exchange rate",IF('B.Non-Life_DATA'!K237=0,0,'B.Non-Life_DATA'!K237/ECO!U16),IF($C$3="Constant Exchange rate",IF('B.Non-Life_DATA'!K237=0,0,'B.Non-Life_DATA'!K237/ECO!U51))))</f>
        <v>-80.696009563080068</v>
      </c>
      <c r="M249" s="42">
        <f>IF($C$3="National Currency",IF('B.Non-Life_DATA'!L237=0,0,'B.Non-Life_DATA'!L237),IF($C$3="Current Exchange rate",IF('B.Non-Life_DATA'!L237=0,0,'B.Non-Life_DATA'!L237/ECO!V16),IF($C$3="Constant Exchange rate",IF('B.Non-Life_DATA'!L237=0,0,'B.Non-Life_DATA'!L237/ECO!V51))))</f>
        <v>-94.69061018360577</v>
      </c>
      <c r="N249" s="42">
        <f>IF($C$3="National Currency",IF('B.Non-Life_DATA'!M237=0,0,'B.Non-Life_DATA'!M237),IF($C$3="Current Exchange rate",IF('B.Non-Life_DATA'!M237=0,0,'B.Non-Life_DATA'!M237/ECO!W16),IF($C$3="Constant Exchange rate",IF('B.Non-Life_DATA'!M237=0,0,'B.Non-Life_DATA'!M237/ECO!W51))))</f>
        <v>-118.86693618793065</v>
      </c>
      <c r="O249" s="88">
        <f>IF($C$3="National Currency",IF('B.Non-Life_DATA'!N237=0,0,'B.Non-Life_DATA'!N237),IF($C$3="Current Exchange rate",IF('B.Non-Life_DATA'!N237=0,0,'B.Non-Life_DATA'!N237/ECO!X16),IF($C$3="Constant Exchange rate",IF('B.Non-Life_DATA'!N237=0,0,'B.Non-Life_DATA'!N237/ECO!X51))))</f>
        <v>-118.86693618793065</v>
      </c>
      <c r="P249" s="108">
        <f>IF($C$3="National Currency",IF('B.Non-Life_DATA'!O237=0,0,'B.Non-Life_DATA'!O237),IF($C$3="Current Exchange rate",IF('B.Non-Life_DATA'!O237=0,0,'B.Non-Life_DATA'!O237/ECO!Y16),IF($C$3="Constant Exchange rate",IF('B.Non-Life_DATA'!O237=0,0,'B.Non-Life_DATA'!O237/ECO!Y51))))</f>
        <v>0</v>
      </c>
      <c r="Q249" s="41">
        <f t="shared" si="46"/>
        <v>0.33730678068492981</v>
      </c>
      <c r="R249" s="41">
        <f t="shared" si="47"/>
        <v>0</v>
      </c>
      <c r="S249" s="41">
        <f t="shared" si="48"/>
        <v>0.77710843373493965</v>
      </c>
    </row>
    <row r="250" spans="3:19" ht="15" x14ac:dyDescent="0.25">
      <c r="C250" s="139"/>
      <c r="D250" s="140"/>
      <c r="E250" s="39" t="s">
        <v>24</v>
      </c>
      <c r="F250" s="42">
        <f>IF($C$3="National Currency",IF('B.Non-Life_DATA'!E238=0,0,'B.Non-Life_DATA'!E238),IF($C$3="Current Exchange rate",IF('B.Non-Life_DATA'!E238=0,0,'B.Non-Life_DATA'!E238/ECO!O17),IF($C$3="Constant Exchange rate",IF('B.Non-Life_DATA'!E238=0,0,'B.Non-Life_DATA'!E238/ECO!O52))))</f>
        <v>0</v>
      </c>
      <c r="G250" s="42">
        <f>IF($C$3="National Currency",IF('B.Non-Life_DATA'!F238=0,0,'B.Non-Life_DATA'!F238),IF($C$3="Current Exchange rate",IF('B.Non-Life_DATA'!F238=0,0,'B.Non-Life_DATA'!F238/ECO!P17),IF($C$3="Constant Exchange rate",IF('B.Non-Life_DATA'!F238=0,0,'B.Non-Life_DATA'!F238/ECO!P52))))</f>
        <v>0</v>
      </c>
      <c r="H250" s="42">
        <f>IF($C$3="National Currency",IF('B.Non-Life_DATA'!G238=0,0,'B.Non-Life_DATA'!G238),IF($C$3="Current Exchange rate",IF('B.Non-Life_DATA'!G238=0,0,'B.Non-Life_DATA'!G238/ECO!Q17),IF($C$3="Constant Exchange rate",IF('B.Non-Life_DATA'!G238=0,0,'B.Non-Life_DATA'!G238/ECO!Q52))))</f>
        <v>0</v>
      </c>
      <c r="I250" s="42">
        <f>IF($C$3="National Currency",IF('B.Non-Life_DATA'!H238=0,0,'B.Non-Life_DATA'!H238),IF($C$3="Current Exchange rate",IF('B.Non-Life_DATA'!H238=0,0,'B.Non-Life_DATA'!H238/ECO!R17),IF($C$3="Constant Exchange rate",IF('B.Non-Life_DATA'!H238=0,0,'B.Non-Life_DATA'!H238/ECO!R52))))</f>
        <v>0</v>
      </c>
      <c r="J250" s="42">
        <f>IF($C$3="National Currency",IF('B.Non-Life_DATA'!I238=0,0,'B.Non-Life_DATA'!I238),IF($C$3="Current Exchange rate",IF('B.Non-Life_DATA'!I238=0,0,'B.Non-Life_DATA'!I238/ECO!S17),IF($C$3="Constant Exchange rate",IF('B.Non-Life_DATA'!I238=0,0,'B.Non-Life_DATA'!I238/ECO!S52))))</f>
        <v>0</v>
      </c>
      <c r="K250" s="42">
        <f>IF($C$3="National Currency",IF('B.Non-Life_DATA'!J238=0,0,'B.Non-Life_DATA'!J238),IF($C$3="Current Exchange rate",IF('B.Non-Life_DATA'!J238=0,0,'B.Non-Life_DATA'!J238/ECO!T17),IF($C$3="Constant Exchange rate",IF('B.Non-Life_DATA'!J238=0,0,'B.Non-Life_DATA'!J238/ECO!T52))))</f>
        <v>0</v>
      </c>
      <c r="L250" s="42">
        <f>IF($C$3="National Currency",IF('B.Non-Life_DATA'!K238=0,0,'B.Non-Life_DATA'!K238),IF($C$3="Current Exchange rate",IF('B.Non-Life_DATA'!K238=0,0,'B.Non-Life_DATA'!K238/ECO!U17),IF($C$3="Constant Exchange rate",IF('B.Non-Life_DATA'!K238=0,0,'B.Non-Life_DATA'!K238/ECO!U52))))</f>
        <v>0</v>
      </c>
      <c r="M250" s="42">
        <f>IF($C$3="National Currency",IF('B.Non-Life_DATA'!L238=0,0,'B.Non-Life_DATA'!L238),IF($C$3="Current Exchange rate",IF('B.Non-Life_DATA'!L238=0,0,'B.Non-Life_DATA'!L238/ECO!V17),IF($C$3="Constant Exchange rate",IF('B.Non-Life_DATA'!L238=0,0,'B.Non-Life_DATA'!L238/ECO!V52))))</f>
        <v>0</v>
      </c>
      <c r="N250" s="42">
        <f>IF($C$3="National Currency",IF('B.Non-Life_DATA'!M238=0,0,'B.Non-Life_DATA'!M238),IF($C$3="Current Exchange rate",IF('B.Non-Life_DATA'!M238=0,0,'B.Non-Life_DATA'!M238/ECO!W17),IF($C$3="Constant Exchange rate",IF('B.Non-Life_DATA'!M238=0,0,'B.Non-Life_DATA'!M238/ECO!W52))))</f>
        <v>0</v>
      </c>
      <c r="O250" s="42">
        <f>IF($C$3="National Currency",IF('B.Non-Life_DATA'!N238=0,0,'B.Non-Life_DATA'!N238),IF($C$3="Current Exchange rate",IF('B.Non-Life_DATA'!N238=0,0,'B.Non-Life_DATA'!N238/ECO!X17),IF($C$3="Constant Exchange rate",IF('B.Non-Life_DATA'!N238=0,0,'B.Non-Life_DATA'!N238/ECO!X52))))</f>
        <v>0</v>
      </c>
      <c r="P250" s="108">
        <f>IF($C$3="National Currency",IF('B.Non-Life_DATA'!O238=0,0,'B.Non-Life_DATA'!O238),IF($C$3="Current Exchange rate",IF('B.Non-Life_DATA'!O238=0,0,'B.Non-Life_DATA'!O238/ECO!Y17),IF($C$3="Constant Exchange rate",IF('B.Non-Life_DATA'!O238=0,0,'B.Non-Life_DATA'!O238/ECO!Y52))))</f>
        <v>0</v>
      </c>
      <c r="Q250" s="41">
        <f t="shared" si="46"/>
        <v>0</v>
      </c>
      <c r="R250" s="41" t="str">
        <f t="shared" si="47"/>
        <v>-</v>
      </c>
      <c r="S250" s="41" t="str">
        <f t="shared" si="48"/>
        <v>-</v>
      </c>
    </row>
    <row r="251" spans="3:19" ht="15" x14ac:dyDescent="0.25">
      <c r="C251" s="139"/>
      <c r="D251" s="140"/>
      <c r="E251" s="39" t="s">
        <v>23</v>
      </c>
      <c r="F251" s="42">
        <f>IF($C$3="National Currency",IF('B.Non-Life_DATA'!E239=0,0,'B.Non-Life_DATA'!E239),IF($C$3="Current Exchange rate",IF('B.Non-Life_DATA'!E239=0,0,'B.Non-Life_DATA'!E239/ECO!O18),IF($C$3="Constant Exchange rate",IF('B.Non-Life_DATA'!E239=0,0,'B.Non-Life_DATA'!E239/ECO!O53))))</f>
        <v>60.057529000000002</v>
      </c>
      <c r="G251" s="42">
        <f>IF($C$3="National Currency",IF('B.Non-Life_DATA'!F239=0,0,'B.Non-Life_DATA'!F239),IF($C$3="Current Exchange rate",IF('B.Non-Life_DATA'!F239=0,0,'B.Non-Life_DATA'!F239/ECO!P18),IF($C$3="Constant Exchange rate",IF('B.Non-Life_DATA'!F239=0,0,'B.Non-Life_DATA'!F239/ECO!P53))))</f>
        <v>76.632095859999993</v>
      </c>
      <c r="H251" s="42">
        <f>IF($C$3="National Currency",IF('B.Non-Life_DATA'!G239=0,0,'B.Non-Life_DATA'!G239),IF($C$3="Current Exchange rate",IF('B.Non-Life_DATA'!G239=0,0,'B.Non-Life_DATA'!G239/ECO!Q18),IF($C$3="Constant Exchange rate",IF('B.Non-Life_DATA'!G239=0,0,'B.Non-Life_DATA'!G239/ECO!Q53))))</f>
        <v>58.260395509999995</v>
      </c>
      <c r="I251" s="42">
        <f>IF($C$3="National Currency",IF('B.Non-Life_DATA'!H239=0,0,'B.Non-Life_DATA'!H239),IF($C$3="Current Exchange rate",IF('B.Non-Life_DATA'!H239=0,0,'B.Non-Life_DATA'!H239/ECO!R18),IF($C$3="Constant Exchange rate",IF('B.Non-Life_DATA'!H239=0,0,'B.Non-Life_DATA'!H239/ECO!R53))))</f>
        <v>93.697263340000006</v>
      </c>
      <c r="J251" s="42">
        <f>IF($C$3="National Currency",IF('B.Non-Life_DATA'!I239=0,0,'B.Non-Life_DATA'!I239),IF($C$3="Current Exchange rate",IF('B.Non-Life_DATA'!I239=0,0,'B.Non-Life_DATA'!I239/ECO!S18),IF($C$3="Constant Exchange rate",IF('B.Non-Life_DATA'!I239=0,0,'B.Non-Life_DATA'!I239/ECO!S53))))</f>
        <v>44.145253090000004</v>
      </c>
      <c r="K251" s="42">
        <f>IF($C$3="National Currency",IF('B.Non-Life_DATA'!J239=0,0,'B.Non-Life_DATA'!J239),IF($C$3="Current Exchange rate",IF('B.Non-Life_DATA'!J239=0,0,'B.Non-Life_DATA'!J239/ECO!T18),IF($C$3="Constant Exchange rate",IF('B.Non-Life_DATA'!J239=0,0,'B.Non-Life_DATA'!J239/ECO!T53))))</f>
        <v>24.844704239999995</v>
      </c>
      <c r="L251" s="42">
        <f>IF($C$3="National Currency",IF('B.Non-Life_DATA'!K239=0,0,'B.Non-Life_DATA'!K239),IF($C$3="Current Exchange rate",IF('B.Non-Life_DATA'!K239=0,0,'B.Non-Life_DATA'!K239/ECO!U18),IF($C$3="Constant Exchange rate",IF('B.Non-Life_DATA'!K239=0,0,'B.Non-Life_DATA'!K239/ECO!U53))))</f>
        <v>24.844704239999995</v>
      </c>
      <c r="M251" s="42">
        <f>IF($C$3="National Currency",IF('B.Non-Life_DATA'!L239=0,0,'B.Non-Life_DATA'!L239),IF($C$3="Current Exchange rate",IF('B.Non-Life_DATA'!L239=0,0,'B.Non-Life_DATA'!L239/ECO!V18),IF($C$3="Constant Exchange rate",IF('B.Non-Life_DATA'!L239=0,0,'B.Non-Life_DATA'!L239/ECO!V53))))</f>
        <v>24.844704239999995</v>
      </c>
      <c r="N251" s="42">
        <f>IF($C$3="National Currency",IF('B.Non-Life_DATA'!M239=0,0,'B.Non-Life_DATA'!M239),IF($C$3="Current Exchange rate",IF('B.Non-Life_DATA'!M239=0,0,'B.Non-Life_DATA'!M239/ECO!W18),IF($C$3="Constant Exchange rate",IF('B.Non-Life_DATA'!M239=0,0,'B.Non-Life_DATA'!M239/ECO!W53))))</f>
        <v>24.844704239999995</v>
      </c>
      <c r="O251" s="42">
        <f>IF($C$3="National Currency",IF('B.Non-Life_DATA'!N239=0,0,'B.Non-Life_DATA'!N239),IF($C$3="Current Exchange rate",IF('B.Non-Life_DATA'!N239=0,0,'B.Non-Life_DATA'!N239/ECO!X18),IF($C$3="Constant Exchange rate",IF('B.Non-Life_DATA'!N239=0,0,'B.Non-Life_DATA'!N239/ECO!X53))))</f>
        <v>24.844704239999995</v>
      </c>
      <c r="P251" s="108">
        <f>IF($C$3="National Currency",IF('B.Non-Life_DATA'!O239=0,0,'B.Non-Life_DATA'!O239),IF($C$3="Current Exchange rate",IF('B.Non-Life_DATA'!O239=0,0,'B.Non-Life_DATA'!O239/ECO!Y18),IF($C$3="Constant Exchange rate",IF('B.Non-Life_DATA'!O239=0,0,'B.Non-Life_DATA'!O239/ECO!Y53))))</f>
        <v>38.721342320000005</v>
      </c>
      <c r="Q251" s="41">
        <f t="shared" si="46"/>
        <v>-7.0501415052998825E-2</v>
      </c>
      <c r="R251" s="41">
        <f t="shared" si="47"/>
        <v>0</v>
      </c>
      <c r="S251" s="41">
        <f t="shared" si="48"/>
        <v>-0.58631824096525853</v>
      </c>
    </row>
    <row r="252" spans="3:19" ht="15" x14ac:dyDescent="0.25">
      <c r="C252" s="139"/>
      <c r="D252" s="140"/>
      <c r="E252" s="39" t="s">
        <v>22</v>
      </c>
      <c r="F252" s="42">
        <f>IF($C$3="National Currency",IF('B.Non-Life_DATA'!E240=0,0,'B.Non-Life_DATA'!E240),IF($C$3="Current Exchange rate",IF('B.Non-Life_DATA'!E240=0,0,'B.Non-Life_DATA'!E240/ECO!O19),IF($C$3="Constant Exchange rate",IF('B.Non-Life_DATA'!E240=0,0,'B.Non-Life_DATA'!E240/ECO!O54))))</f>
        <v>-173</v>
      </c>
      <c r="G252" s="42">
        <f>IF($C$3="National Currency",IF('B.Non-Life_DATA'!F240=0,0,'B.Non-Life_DATA'!F240),IF($C$3="Current Exchange rate",IF('B.Non-Life_DATA'!F240=0,0,'B.Non-Life_DATA'!F240/ECO!P19),IF($C$3="Constant Exchange rate",IF('B.Non-Life_DATA'!F240=0,0,'B.Non-Life_DATA'!F240/ECO!P54))))</f>
        <v>-150</v>
      </c>
      <c r="H252" s="42">
        <f>IF($C$3="National Currency",IF('B.Non-Life_DATA'!G240=0,0,'B.Non-Life_DATA'!G240),IF($C$3="Current Exchange rate",IF('B.Non-Life_DATA'!G240=0,0,'B.Non-Life_DATA'!G240/ECO!Q19),IF($C$3="Constant Exchange rate",IF('B.Non-Life_DATA'!G240=0,0,'B.Non-Life_DATA'!G240/ECO!Q54))))</f>
        <v>-136</v>
      </c>
      <c r="I252" s="42">
        <f>IF($C$3="National Currency",IF('B.Non-Life_DATA'!H240=0,0,'B.Non-Life_DATA'!H240),IF($C$3="Current Exchange rate",IF('B.Non-Life_DATA'!H240=0,0,'B.Non-Life_DATA'!H240/ECO!R19),IF($C$3="Constant Exchange rate",IF('B.Non-Life_DATA'!H240=0,0,'B.Non-Life_DATA'!H240/ECO!R54))))</f>
        <v>-189</v>
      </c>
      <c r="J252" s="42">
        <f>IF($C$3="National Currency",IF('B.Non-Life_DATA'!I240=0,0,'B.Non-Life_DATA'!I240),IF($C$3="Current Exchange rate",IF('B.Non-Life_DATA'!I240=0,0,'B.Non-Life_DATA'!I240/ECO!S19),IF($C$3="Constant Exchange rate",IF('B.Non-Life_DATA'!I240=0,0,'B.Non-Life_DATA'!I240/ECO!S54))))</f>
        <v>-85</v>
      </c>
      <c r="K252" s="42">
        <f>IF($C$3="National Currency",IF('B.Non-Life_DATA'!J240=0,0,'B.Non-Life_DATA'!J240),IF($C$3="Current Exchange rate",IF('B.Non-Life_DATA'!J240=0,0,'B.Non-Life_DATA'!J240/ECO!T19),IF($C$3="Constant Exchange rate",IF('B.Non-Life_DATA'!J240=0,0,'B.Non-Life_DATA'!J240/ECO!T54))))</f>
        <v>-152</v>
      </c>
      <c r="L252" s="42">
        <f>IF($C$3="National Currency",IF('B.Non-Life_DATA'!K240=0,0,'B.Non-Life_DATA'!K240),IF($C$3="Current Exchange rate",IF('B.Non-Life_DATA'!K240=0,0,'B.Non-Life_DATA'!K240/ECO!U19),IF($C$3="Constant Exchange rate",IF('B.Non-Life_DATA'!K240=0,0,'B.Non-Life_DATA'!K240/ECO!U54))))</f>
        <v>-24</v>
      </c>
      <c r="M252" s="42">
        <f>IF($C$3="National Currency",IF('B.Non-Life_DATA'!L240=0,0,'B.Non-Life_DATA'!L240),IF($C$3="Current Exchange rate",IF('B.Non-Life_DATA'!L240=0,0,'B.Non-Life_DATA'!L240/ECO!V19),IF($C$3="Constant Exchange rate",IF('B.Non-Life_DATA'!L240=0,0,'B.Non-Life_DATA'!L240/ECO!V54))))</f>
        <v>254</v>
      </c>
      <c r="N252" s="42">
        <f>IF($C$3="National Currency",IF('B.Non-Life_DATA'!M240=0,0,'B.Non-Life_DATA'!M240),IF($C$3="Current Exchange rate",IF('B.Non-Life_DATA'!M240=0,0,'B.Non-Life_DATA'!M240/ECO!W19),IF($C$3="Constant Exchange rate",IF('B.Non-Life_DATA'!M240=0,0,'B.Non-Life_DATA'!M240/ECO!W54))))</f>
        <v>-17</v>
      </c>
      <c r="O252" s="42">
        <f>IF($C$3="National Currency",IF('B.Non-Life_DATA'!N240=0,0,'B.Non-Life_DATA'!N240),IF($C$3="Current Exchange rate",IF('B.Non-Life_DATA'!N240=0,0,'B.Non-Life_DATA'!N240/ECO!X19),IF($C$3="Constant Exchange rate",IF('B.Non-Life_DATA'!N240=0,0,'B.Non-Life_DATA'!N240/ECO!X54))))</f>
        <v>-152</v>
      </c>
      <c r="P252" s="108">
        <f>IF($C$3="National Currency",IF('B.Non-Life_DATA'!O240=0,0,'B.Non-Life_DATA'!O240),IF($C$3="Current Exchange rate",IF('B.Non-Life_DATA'!O240=0,0,'B.Non-Life_DATA'!O240/ECO!Y19),IF($C$3="Constant Exchange rate",IF('B.Non-Life_DATA'!O240=0,0,'B.Non-Life_DATA'!O240/ECO!Y54))))</f>
        <v>188</v>
      </c>
      <c r="Q252" s="41">
        <f t="shared" si="46"/>
        <v>0.43132793952937082</v>
      </c>
      <c r="R252" s="41">
        <f t="shared" si="47"/>
        <v>7.9411764705882355</v>
      </c>
      <c r="S252" s="41">
        <f t="shared" si="48"/>
        <v>-0.12138728323699421</v>
      </c>
    </row>
    <row r="253" spans="3:19" ht="15" x14ac:dyDescent="0.25">
      <c r="C253" s="139"/>
      <c r="D253" s="140"/>
      <c r="E253" s="39" t="s">
        <v>21</v>
      </c>
      <c r="F253" s="42">
        <f>IF($C$3="National Currency",IF('B.Non-Life_DATA'!E241=0,0,'B.Non-Life_DATA'!E241),IF($C$3="Current Exchange rate",IF('B.Non-Life_DATA'!E241=0,0,'B.Non-Life_DATA'!E241/ECO!O20),IF($C$3="Constant Exchange rate",IF('B.Non-Life_DATA'!E241=0,0,'B.Non-Life_DATA'!E241/ECO!O55))))</f>
        <v>-710</v>
      </c>
      <c r="G253" s="42">
        <f>IF($C$3="National Currency",IF('B.Non-Life_DATA'!F241=0,0,'B.Non-Life_DATA'!F241),IF($C$3="Current Exchange rate",IF('B.Non-Life_DATA'!F241=0,0,'B.Non-Life_DATA'!F241/ECO!P20),IF($C$3="Constant Exchange rate",IF('B.Non-Life_DATA'!F241=0,0,'B.Non-Life_DATA'!F241/ECO!P55))))</f>
        <v>-748</v>
      </c>
      <c r="H253" s="42">
        <f>IF($C$3="National Currency",IF('B.Non-Life_DATA'!G241=0,0,'B.Non-Life_DATA'!G241),IF($C$3="Current Exchange rate",IF('B.Non-Life_DATA'!G241=0,0,'B.Non-Life_DATA'!G241/ECO!Q20),IF($C$3="Constant Exchange rate",IF('B.Non-Life_DATA'!G241=0,0,'B.Non-Life_DATA'!G241/ECO!Q55))))</f>
        <v>-989</v>
      </c>
      <c r="I253" s="42">
        <f>IF($C$3="National Currency",IF('B.Non-Life_DATA'!H241=0,0,'B.Non-Life_DATA'!H241),IF($C$3="Current Exchange rate",IF('B.Non-Life_DATA'!H241=0,0,'B.Non-Life_DATA'!H241/ECO!R20),IF($C$3="Constant Exchange rate",IF('B.Non-Life_DATA'!H241=0,0,'B.Non-Life_DATA'!H241/ECO!R55))))</f>
        <v>-798</v>
      </c>
      <c r="J253" s="42">
        <f>IF($C$3="National Currency",IF('B.Non-Life_DATA'!I241=0,0,'B.Non-Life_DATA'!I241),IF($C$3="Current Exchange rate",IF('B.Non-Life_DATA'!I241=0,0,'B.Non-Life_DATA'!I241/ECO!S20),IF($C$3="Constant Exchange rate",IF('B.Non-Life_DATA'!I241=0,0,'B.Non-Life_DATA'!I241/ECO!S55))))</f>
        <v>-832</v>
      </c>
      <c r="K253" s="42">
        <f>IF($C$3="National Currency",IF('B.Non-Life_DATA'!J241=0,0,'B.Non-Life_DATA'!J241),IF($C$3="Current Exchange rate",IF('B.Non-Life_DATA'!J241=0,0,'B.Non-Life_DATA'!J241/ECO!T20),IF($C$3="Constant Exchange rate",IF('B.Non-Life_DATA'!J241=0,0,'B.Non-Life_DATA'!J241/ECO!T55))))</f>
        <v>-770</v>
      </c>
      <c r="L253" s="42">
        <f>IF($C$3="National Currency",IF('B.Non-Life_DATA'!K241=0,0,'B.Non-Life_DATA'!K241),IF($C$3="Current Exchange rate",IF('B.Non-Life_DATA'!K241=0,0,'B.Non-Life_DATA'!K241/ECO!U20),IF($C$3="Constant Exchange rate",IF('B.Non-Life_DATA'!K241=0,0,'B.Non-Life_DATA'!K241/ECO!U55))))</f>
        <v>-743</v>
      </c>
      <c r="M253" s="42">
        <f>IF($C$3="National Currency",IF('B.Non-Life_DATA'!L241=0,0,'B.Non-Life_DATA'!L241),IF($C$3="Current Exchange rate",IF('B.Non-Life_DATA'!L241=0,0,'B.Non-Life_DATA'!L241/ECO!V20),IF($C$3="Constant Exchange rate",IF('B.Non-Life_DATA'!L241=0,0,'B.Non-Life_DATA'!L241/ECO!V55))))</f>
        <v>-579</v>
      </c>
      <c r="N253" s="42">
        <f>IF($C$3="National Currency",IF('B.Non-Life_DATA'!M241=0,0,'B.Non-Life_DATA'!M241),IF($C$3="Current Exchange rate",IF('B.Non-Life_DATA'!M241=0,0,'B.Non-Life_DATA'!M241/ECO!W20),IF($C$3="Constant Exchange rate",IF('B.Non-Life_DATA'!M241=0,0,'B.Non-Life_DATA'!M241/ECO!W55))))</f>
        <v>-612</v>
      </c>
      <c r="O253" s="42">
        <f>IF($C$3="National Currency",IF('B.Non-Life_DATA'!N241=0,0,'B.Non-Life_DATA'!N241),IF($C$3="Current Exchange rate",IF('B.Non-Life_DATA'!N241=0,0,'B.Non-Life_DATA'!N241/ECO!X20),IF($C$3="Constant Exchange rate",IF('B.Non-Life_DATA'!N241=0,0,'B.Non-Life_DATA'!N241/ECO!X55))))</f>
        <v>-496</v>
      </c>
      <c r="P253" s="108">
        <f>IF($C$3="National Currency",IF('B.Non-Life_DATA'!O241=0,0,'B.Non-Life_DATA'!O241),IF($C$3="Current Exchange rate",IF('B.Non-Life_DATA'!O241=0,0,'B.Non-Life_DATA'!O241/ECO!Y20),IF($C$3="Constant Exchange rate",IF('B.Non-Life_DATA'!O241=0,0,'B.Non-Life_DATA'!O241/ECO!Y55))))</f>
        <v>0</v>
      </c>
      <c r="Q253" s="41">
        <f t="shared" si="46"/>
        <v>1.4074911710958418</v>
      </c>
      <c r="R253" s="41">
        <f t="shared" si="47"/>
        <v>-0.18954248366013071</v>
      </c>
      <c r="S253" s="41">
        <f t="shared" si="48"/>
        <v>-0.30140845070422539</v>
      </c>
    </row>
    <row r="254" spans="3:19" ht="15" x14ac:dyDescent="0.25">
      <c r="C254" s="139"/>
      <c r="D254" s="140"/>
      <c r="E254" s="39" t="s">
        <v>20</v>
      </c>
      <c r="F254" s="42">
        <f>IF($C$3="National Currency",IF('B.Non-Life_DATA'!E242=0,0,'B.Non-Life_DATA'!E242),IF($C$3="Current Exchange rate",IF('B.Non-Life_DATA'!E242=0,0,'B.Non-Life_DATA'!E242/ECO!O21),IF($C$3="Constant Exchange rate",IF('B.Non-Life_DATA'!E242=0,0,'B.Non-Life_DATA'!E242/ECO!O56))))</f>
        <v>0</v>
      </c>
      <c r="G254" s="42">
        <f>IF($C$3="National Currency",IF('B.Non-Life_DATA'!F242=0,0,'B.Non-Life_DATA'!F242),IF($C$3="Current Exchange rate",IF('B.Non-Life_DATA'!F242=0,0,'B.Non-Life_DATA'!F242/ECO!P21),IF($C$3="Constant Exchange rate",IF('B.Non-Life_DATA'!F242=0,0,'B.Non-Life_DATA'!F242/ECO!P56))))</f>
        <v>0</v>
      </c>
      <c r="H254" s="42">
        <f>IF($C$3="National Currency",IF('B.Non-Life_DATA'!G242=0,0,'B.Non-Life_DATA'!G242),IF($C$3="Current Exchange rate",IF('B.Non-Life_DATA'!G242=0,0,'B.Non-Life_DATA'!G242/ECO!Q21),IF($C$3="Constant Exchange rate",IF('B.Non-Life_DATA'!G242=0,0,'B.Non-Life_DATA'!G242/ECO!Q56))))</f>
        <v>0</v>
      </c>
      <c r="I254" s="42">
        <f>IF($C$3="National Currency",IF('B.Non-Life_DATA'!H242=0,0,'B.Non-Life_DATA'!H242),IF($C$3="Current Exchange rate",IF('B.Non-Life_DATA'!H242=0,0,'B.Non-Life_DATA'!H242/ECO!R21),IF($C$3="Constant Exchange rate",IF('B.Non-Life_DATA'!H242=0,0,'B.Non-Life_DATA'!H242/ECO!R56))))</f>
        <v>0</v>
      </c>
      <c r="J254" s="42">
        <f>IF($C$3="National Currency",IF('B.Non-Life_DATA'!I242=0,0,'B.Non-Life_DATA'!I242),IF($C$3="Current Exchange rate",IF('B.Non-Life_DATA'!I242=0,0,'B.Non-Life_DATA'!I242/ECO!S21),IF($C$3="Constant Exchange rate",IF('B.Non-Life_DATA'!I242=0,0,'B.Non-Life_DATA'!I242/ECO!S56))))</f>
        <v>0</v>
      </c>
      <c r="K254" s="42">
        <f>IF($C$3="National Currency",IF('B.Non-Life_DATA'!J242=0,0,'B.Non-Life_DATA'!J242),IF($C$3="Current Exchange rate",IF('B.Non-Life_DATA'!J242=0,0,'B.Non-Life_DATA'!J242/ECO!T21),IF($C$3="Constant Exchange rate",IF('B.Non-Life_DATA'!J242=0,0,'B.Non-Life_DATA'!J242/ECO!T56))))</f>
        <v>0</v>
      </c>
      <c r="L254" s="42">
        <f>IF($C$3="National Currency",IF('B.Non-Life_DATA'!K242=0,0,'B.Non-Life_DATA'!K242),IF($C$3="Current Exchange rate",IF('B.Non-Life_DATA'!K242=0,0,'B.Non-Life_DATA'!K242/ECO!U21),IF($C$3="Constant Exchange rate",IF('B.Non-Life_DATA'!K242=0,0,'B.Non-Life_DATA'!K242/ECO!U56))))</f>
        <v>0</v>
      </c>
      <c r="M254" s="42">
        <f>IF($C$3="National Currency",IF('B.Non-Life_DATA'!L242=0,0,'B.Non-Life_DATA'!L242),IF($C$3="Current Exchange rate",IF('B.Non-Life_DATA'!L242=0,0,'B.Non-Life_DATA'!L242/ECO!V21),IF($C$3="Constant Exchange rate",IF('B.Non-Life_DATA'!L242=0,0,'B.Non-Life_DATA'!L242/ECO!V56))))</f>
        <v>0</v>
      </c>
      <c r="N254" s="42">
        <f>IF($C$3="National Currency",IF('B.Non-Life_DATA'!M242=0,0,'B.Non-Life_DATA'!M242),IF($C$3="Current Exchange rate",IF('B.Non-Life_DATA'!M242=0,0,'B.Non-Life_DATA'!M242/ECO!W21),IF($C$3="Constant Exchange rate",IF('B.Non-Life_DATA'!M242=0,0,'B.Non-Life_DATA'!M242/ECO!W56))))</f>
        <v>0</v>
      </c>
      <c r="O254" s="42">
        <f>IF($C$3="National Currency",IF('B.Non-Life_DATA'!N242=0,0,'B.Non-Life_DATA'!N242),IF($C$3="Current Exchange rate",IF('B.Non-Life_DATA'!N242=0,0,'B.Non-Life_DATA'!N242/ECO!X21),IF($C$3="Constant Exchange rate",IF('B.Non-Life_DATA'!N242=0,0,'B.Non-Life_DATA'!N242/ECO!X56))))</f>
        <v>0</v>
      </c>
      <c r="P254" s="108">
        <f>IF($C$3="National Currency",IF('B.Non-Life_DATA'!O242=0,0,'B.Non-Life_DATA'!O242),IF($C$3="Current Exchange rate",IF('B.Non-Life_DATA'!O242=0,0,'B.Non-Life_DATA'!O242/ECO!Y21),IF($C$3="Constant Exchange rate",IF('B.Non-Life_DATA'!O242=0,0,'B.Non-Life_DATA'!O242/ECO!Y56))))</f>
        <v>0</v>
      </c>
      <c r="Q254" s="41">
        <f t="shared" si="46"/>
        <v>0</v>
      </c>
      <c r="R254" s="41" t="str">
        <f t="shared" si="47"/>
        <v>-</v>
      </c>
      <c r="S254" s="41" t="str">
        <f t="shared" si="48"/>
        <v>-</v>
      </c>
    </row>
    <row r="255" spans="3:19" ht="15" x14ac:dyDescent="0.25">
      <c r="C255" s="139"/>
      <c r="D255" s="140"/>
      <c r="E255" s="39" t="s">
        <v>19</v>
      </c>
      <c r="F255" s="42">
        <f>IF($C$3="National Currency",IF('B.Non-Life_DATA'!E243=0,0,'B.Non-Life_DATA'!E243),IF($C$3="Current Exchange rate",IF('B.Non-Life_DATA'!E243=0,0,'B.Non-Life_DATA'!E243/ECO!O22),IF($C$3="Constant Exchange rate",IF('B.Non-Life_DATA'!E243=0,0,'B.Non-Life_DATA'!E243/ECO!O57))))</f>
        <v>-0.57208148341603549</v>
      </c>
      <c r="G255" s="88">
        <f>IF($C$3="National Currency",IF('B.Non-Life_DATA'!F243=0,0,'B.Non-Life_DATA'!F243),IF($C$3="Current Exchange rate",IF('B.Non-Life_DATA'!F243=0,0,'B.Non-Life_DATA'!F243/ECO!P22),IF($C$3="Constant Exchange rate",IF('B.Non-Life_DATA'!F243=0,0,'B.Non-Life_DATA'!F243/ECO!P57))))</f>
        <v>-0.49418908331156963</v>
      </c>
      <c r="H255" s="42">
        <f>IF($C$3="National Currency",IF('B.Non-Life_DATA'!G243=0,0,'B.Non-Life_DATA'!G243),IF($C$3="Current Exchange rate",IF('B.Non-Life_DATA'!G243=0,0,'B.Non-Life_DATA'!G243/ECO!Q22),IF($C$3="Constant Exchange rate",IF('B.Non-Life_DATA'!G243=0,0,'B.Non-Life_DATA'!G243/ECO!Q57))))</f>
        <v>-0.41629668320710367</v>
      </c>
      <c r="I255" s="42">
        <f>IF($C$3="National Currency",IF('B.Non-Life_DATA'!H243=0,0,'B.Non-Life_DATA'!H243),IF($C$3="Current Exchange rate",IF('B.Non-Life_DATA'!H243=0,0,'B.Non-Life_DATA'!H243/ECO!R22),IF($C$3="Constant Exchange rate",IF('B.Non-Life_DATA'!H243=0,0,'B.Non-Life_DATA'!H243/ECO!R57))))</f>
        <v>0</v>
      </c>
      <c r="J255" s="42">
        <f>IF($C$3="National Currency",IF('B.Non-Life_DATA'!I243=0,0,'B.Non-Life_DATA'!I243),IF($C$3="Current Exchange rate",IF('B.Non-Life_DATA'!I243=0,0,'B.Non-Life_DATA'!I243/ECO!S22),IF($C$3="Constant Exchange rate",IF('B.Non-Life_DATA'!I243=0,0,'B.Non-Life_DATA'!I243/ECO!S57))))</f>
        <v>0</v>
      </c>
      <c r="K255" s="42">
        <f>IF($C$3="National Currency",IF('B.Non-Life_DATA'!J243=0,0,'B.Non-Life_DATA'!J243),IF($C$3="Current Exchange rate",IF('B.Non-Life_DATA'!J243=0,0,'B.Non-Life_DATA'!J243/ECO!T22),IF($C$3="Constant Exchange rate",IF('B.Non-Life_DATA'!J243=0,0,'B.Non-Life_DATA'!J243/ECO!T57))))</f>
        <v>0</v>
      </c>
      <c r="L255" s="42">
        <f>IF($C$3="National Currency",IF('B.Non-Life_DATA'!K243=0,0,'B.Non-Life_DATA'!K243),IF($C$3="Current Exchange rate",IF('B.Non-Life_DATA'!K243=0,0,'B.Non-Life_DATA'!K243/ECO!U22),IF($C$3="Constant Exchange rate",IF('B.Non-Life_DATA'!K243=0,0,'B.Non-Life_DATA'!K243/ECO!U57))))</f>
        <v>0</v>
      </c>
      <c r="M255" s="42">
        <f>IF($C$3="National Currency",IF('B.Non-Life_DATA'!L243=0,0,'B.Non-Life_DATA'!L243),IF($C$3="Current Exchange rate",IF('B.Non-Life_DATA'!L243=0,0,'B.Non-Life_DATA'!L243/ECO!V22),IF($C$3="Constant Exchange rate",IF('B.Non-Life_DATA'!L243=0,0,'B.Non-Life_DATA'!L243/ECO!V57))))</f>
        <v>0</v>
      </c>
      <c r="N255" s="42">
        <f>IF($C$3="National Currency",IF('B.Non-Life_DATA'!M243=0,0,'B.Non-Life_DATA'!M243),IF($C$3="Current Exchange rate",IF('B.Non-Life_DATA'!M243=0,0,'B.Non-Life_DATA'!M243/ECO!W22),IF($C$3="Constant Exchange rate",IF('B.Non-Life_DATA'!M243=0,0,'B.Non-Life_DATA'!M243/ECO!W57))))</f>
        <v>0</v>
      </c>
      <c r="O255" s="42">
        <f>IF($C$3="National Currency",IF('B.Non-Life_DATA'!N243=0,0,'B.Non-Life_DATA'!N243),IF($C$3="Current Exchange rate",IF('B.Non-Life_DATA'!N243=0,0,'B.Non-Life_DATA'!N243/ECO!X22),IF($C$3="Constant Exchange rate",IF('B.Non-Life_DATA'!N243=0,0,'B.Non-Life_DATA'!N243/ECO!X57))))</f>
        <v>0</v>
      </c>
      <c r="P255" s="108">
        <f>IF($C$3="National Currency",IF('B.Non-Life_DATA'!O243=0,0,'B.Non-Life_DATA'!O243),IF($C$3="Current Exchange rate",IF('B.Non-Life_DATA'!O243=0,0,'B.Non-Life_DATA'!O243/ECO!Y22),IF($C$3="Constant Exchange rate",IF('B.Non-Life_DATA'!O243=0,0,'B.Non-Life_DATA'!O243/ECO!Y57))))</f>
        <v>0</v>
      </c>
      <c r="Q255" s="41">
        <f t="shared" si="46"/>
        <v>0</v>
      </c>
      <c r="R255" s="41" t="str">
        <f t="shared" si="47"/>
        <v>-</v>
      </c>
      <c r="S255" s="41" t="str">
        <f t="shared" si="48"/>
        <v>-</v>
      </c>
    </row>
    <row r="256" spans="3:19" ht="15" x14ac:dyDescent="0.25">
      <c r="C256" s="139"/>
      <c r="D256" s="140"/>
      <c r="E256" s="39" t="s">
        <v>18</v>
      </c>
      <c r="F256" s="42">
        <f>IF($C$3="National Currency",IF('B.Non-Life_DATA'!E244=0,0,'B.Non-Life_DATA'!E244),IF($C$3="Current Exchange rate",IF('B.Non-Life_DATA'!E244=0,0,'B.Non-Life_DATA'!E244/ECO!O23),IF($C$3="Constant Exchange rate",IF('B.Non-Life_DATA'!E244=0,0,'B.Non-Life_DATA'!E244/ECO!O58))))</f>
        <v>0</v>
      </c>
      <c r="G256" s="42">
        <f>IF($C$3="National Currency",IF('B.Non-Life_DATA'!F244=0,0,'B.Non-Life_DATA'!F244),IF($C$3="Current Exchange rate",IF('B.Non-Life_DATA'!F244=0,0,'B.Non-Life_DATA'!F244/ECO!P23),IF($C$3="Constant Exchange rate",IF('B.Non-Life_DATA'!F244=0,0,'B.Non-Life_DATA'!F244/ECO!P58))))</f>
        <v>0</v>
      </c>
      <c r="H256" s="42">
        <f>IF($C$3="National Currency",IF('B.Non-Life_DATA'!G244=0,0,'B.Non-Life_DATA'!G244),IF($C$3="Current Exchange rate",IF('B.Non-Life_DATA'!G244=0,0,'B.Non-Life_DATA'!G244/ECO!Q23),IF($C$3="Constant Exchange rate",IF('B.Non-Life_DATA'!G244=0,0,'B.Non-Life_DATA'!G244/ECO!Q58))))</f>
        <v>0</v>
      </c>
      <c r="I256" s="42">
        <f>IF($C$3="National Currency",IF('B.Non-Life_DATA'!H244=0,0,'B.Non-Life_DATA'!H244),IF($C$3="Current Exchange rate",IF('B.Non-Life_DATA'!H244=0,0,'B.Non-Life_DATA'!H244/ECO!R23),IF($C$3="Constant Exchange rate",IF('B.Non-Life_DATA'!H244=0,0,'B.Non-Life_DATA'!H244/ECO!R58))))</f>
        <v>0</v>
      </c>
      <c r="J256" s="42">
        <f>IF($C$3="National Currency",IF('B.Non-Life_DATA'!I244=0,0,'B.Non-Life_DATA'!I244),IF($C$3="Current Exchange rate",IF('B.Non-Life_DATA'!I244=0,0,'B.Non-Life_DATA'!I244/ECO!S23),IF($C$3="Constant Exchange rate",IF('B.Non-Life_DATA'!I244=0,0,'B.Non-Life_DATA'!I244/ECO!S58))))</f>
        <v>0</v>
      </c>
      <c r="K256" s="42">
        <f>IF($C$3="National Currency",IF('B.Non-Life_DATA'!J244=0,0,'B.Non-Life_DATA'!J244),IF($C$3="Current Exchange rate",IF('B.Non-Life_DATA'!J244=0,0,'B.Non-Life_DATA'!J244/ECO!T23),IF($C$3="Constant Exchange rate",IF('B.Non-Life_DATA'!J244=0,0,'B.Non-Life_DATA'!J244/ECO!T58))))</f>
        <v>0</v>
      </c>
      <c r="L256" s="42">
        <f>IF($C$3="National Currency",IF('B.Non-Life_DATA'!K244=0,0,'B.Non-Life_DATA'!K244),IF($C$3="Current Exchange rate",IF('B.Non-Life_DATA'!K244=0,0,'B.Non-Life_DATA'!K244/ECO!U23),IF($C$3="Constant Exchange rate",IF('B.Non-Life_DATA'!K244=0,0,'B.Non-Life_DATA'!K244/ECO!U58))))</f>
        <v>0</v>
      </c>
      <c r="M256" s="42">
        <f>IF($C$3="National Currency",IF('B.Non-Life_DATA'!L244=0,0,'B.Non-Life_DATA'!L244),IF($C$3="Current Exchange rate",IF('B.Non-Life_DATA'!L244=0,0,'B.Non-Life_DATA'!L244/ECO!V23),IF($C$3="Constant Exchange rate",IF('B.Non-Life_DATA'!L244=0,0,'B.Non-Life_DATA'!L244/ECO!V58))))</f>
        <v>0</v>
      </c>
      <c r="N256" s="42">
        <f>IF($C$3="National Currency",IF('B.Non-Life_DATA'!M244=0,0,'B.Non-Life_DATA'!M244),IF($C$3="Current Exchange rate",IF('B.Non-Life_DATA'!M244=0,0,'B.Non-Life_DATA'!M244/ECO!W23),IF($C$3="Constant Exchange rate",IF('B.Non-Life_DATA'!M244=0,0,'B.Non-Life_DATA'!M244/ECO!W58))))</f>
        <v>0</v>
      </c>
      <c r="O256" s="42">
        <f>IF($C$3="National Currency",IF('B.Non-Life_DATA'!N244=0,0,'B.Non-Life_DATA'!N244),IF($C$3="Current Exchange rate",IF('B.Non-Life_DATA'!N244=0,0,'B.Non-Life_DATA'!N244/ECO!X23),IF($C$3="Constant Exchange rate",IF('B.Non-Life_DATA'!N244=0,0,'B.Non-Life_DATA'!N244/ECO!X58))))</f>
        <v>0</v>
      </c>
      <c r="P256" s="108">
        <f>IF($C$3="National Currency",IF('B.Non-Life_DATA'!O244=0,0,'B.Non-Life_DATA'!O244),IF($C$3="Current Exchange rate",IF('B.Non-Life_DATA'!O244=0,0,'B.Non-Life_DATA'!O244/ECO!Y23),IF($C$3="Constant Exchange rate",IF('B.Non-Life_DATA'!O244=0,0,'B.Non-Life_DATA'!O244/ECO!Y58))))</f>
        <v>0</v>
      </c>
      <c r="Q256" s="41">
        <f t="shared" si="46"/>
        <v>0</v>
      </c>
      <c r="R256" s="41" t="str">
        <f t="shared" si="47"/>
        <v>-</v>
      </c>
      <c r="S256" s="41" t="str">
        <f t="shared" si="48"/>
        <v>-</v>
      </c>
    </row>
    <row r="257" spans="3:19" ht="15" x14ac:dyDescent="0.25">
      <c r="C257" s="139"/>
      <c r="D257" s="140"/>
      <c r="E257" s="39" t="s">
        <v>17</v>
      </c>
      <c r="F257" s="42">
        <f>IF($C$3="National Currency",IF('B.Non-Life_DATA'!E245=0,0,'B.Non-Life_DATA'!E245),IF($C$3="Current Exchange rate",IF('B.Non-Life_DATA'!E245=0,0,'B.Non-Life_DATA'!E245/ECO!O24),IF($C$3="Constant Exchange rate",IF('B.Non-Life_DATA'!E245=0,0,'B.Non-Life_DATA'!E245/ECO!O59))))</f>
        <v>0</v>
      </c>
      <c r="G257" s="42">
        <f>IF($C$3="National Currency",IF('B.Non-Life_DATA'!F245=0,0,'B.Non-Life_DATA'!F245),IF($C$3="Current Exchange rate",IF('B.Non-Life_DATA'!F245=0,0,'B.Non-Life_DATA'!F245/ECO!P24),IF($C$3="Constant Exchange rate",IF('B.Non-Life_DATA'!F245=0,0,'B.Non-Life_DATA'!F245/ECO!P59))))</f>
        <v>0</v>
      </c>
      <c r="H257" s="42">
        <f>IF($C$3="National Currency",IF('B.Non-Life_DATA'!G245=0,0,'B.Non-Life_DATA'!G245),IF($C$3="Current Exchange rate",IF('B.Non-Life_DATA'!G245=0,0,'B.Non-Life_DATA'!G245/ECO!Q24),IF($C$3="Constant Exchange rate",IF('B.Non-Life_DATA'!G245=0,0,'B.Non-Life_DATA'!G245/ECO!Q59))))</f>
        <v>0</v>
      </c>
      <c r="I257" s="42">
        <f>IF($C$3="National Currency",IF('B.Non-Life_DATA'!H245=0,0,'B.Non-Life_DATA'!H245),IF($C$3="Current Exchange rate",IF('B.Non-Life_DATA'!H245=0,0,'B.Non-Life_DATA'!H245/ECO!R24),IF($C$3="Constant Exchange rate",IF('B.Non-Life_DATA'!H245=0,0,'B.Non-Life_DATA'!H245/ECO!R59))))</f>
        <v>0</v>
      </c>
      <c r="J257" s="42">
        <f>IF($C$3="National Currency",IF('B.Non-Life_DATA'!I245=0,0,'B.Non-Life_DATA'!I245),IF($C$3="Current Exchange rate",IF('B.Non-Life_DATA'!I245=0,0,'B.Non-Life_DATA'!I245/ECO!S24),IF($C$3="Constant Exchange rate",IF('B.Non-Life_DATA'!I245=0,0,'B.Non-Life_DATA'!I245/ECO!S59))))</f>
        <v>0</v>
      </c>
      <c r="K257" s="42">
        <f>IF($C$3="National Currency",IF('B.Non-Life_DATA'!J245=0,0,'B.Non-Life_DATA'!J245),IF($C$3="Current Exchange rate",IF('B.Non-Life_DATA'!J245=0,0,'B.Non-Life_DATA'!J245/ECO!T24),IF($C$3="Constant Exchange rate",IF('B.Non-Life_DATA'!J245=0,0,'B.Non-Life_DATA'!J245/ECO!T59))))</f>
        <v>0</v>
      </c>
      <c r="L257" s="42">
        <f>IF($C$3="National Currency",IF('B.Non-Life_DATA'!K245=0,0,'B.Non-Life_DATA'!K245),IF($C$3="Current Exchange rate",IF('B.Non-Life_DATA'!K245=0,0,'B.Non-Life_DATA'!K245/ECO!U24),IF($C$3="Constant Exchange rate",IF('B.Non-Life_DATA'!K245=0,0,'B.Non-Life_DATA'!K245/ECO!U59))))</f>
        <v>0</v>
      </c>
      <c r="M257" s="42">
        <f>IF($C$3="National Currency",IF('B.Non-Life_DATA'!L245=0,0,'B.Non-Life_DATA'!L245),IF($C$3="Current Exchange rate",IF('B.Non-Life_DATA'!L245=0,0,'B.Non-Life_DATA'!L245/ECO!V24),IF($C$3="Constant Exchange rate",IF('B.Non-Life_DATA'!L245=0,0,'B.Non-Life_DATA'!L245/ECO!V59))))</f>
        <v>0</v>
      </c>
      <c r="N257" s="42">
        <f>IF($C$3="National Currency",IF('B.Non-Life_DATA'!M245=0,0,'B.Non-Life_DATA'!M245),IF($C$3="Current Exchange rate",IF('B.Non-Life_DATA'!M245=0,0,'B.Non-Life_DATA'!M245/ECO!W24),IF($C$3="Constant Exchange rate",IF('B.Non-Life_DATA'!M245=0,0,'B.Non-Life_DATA'!M245/ECO!W59))))</f>
        <v>0</v>
      </c>
      <c r="O257" s="42">
        <f>IF($C$3="National Currency",IF('B.Non-Life_DATA'!N245=0,0,'B.Non-Life_DATA'!N245),IF($C$3="Current Exchange rate",IF('B.Non-Life_DATA'!N245=0,0,'B.Non-Life_DATA'!N245/ECO!X24),IF($C$3="Constant Exchange rate",IF('B.Non-Life_DATA'!N245=0,0,'B.Non-Life_DATA'!N245/ECO!X59))))</f>
        <v>0</v>
      </c>
      <c r="P257" s="108">
        <f>IF($C$3="National Currency",IF('B.Non-Life_DATA'!O245=0,0,'B.Non-Life_DATA'!O245),IF($C$3="Current Exchange rate",IF('B.Non-Life_DATA'!O245=0,0,'B.Non-Life_DATA'!O245/ECO!Y24),IF($C$3="Constant Exchange rate",IF('B.Non-Life_DATA'!O245=0,0,'B.Non-Life_DATA'!O245/ECO!Y59))))</f>
        <v>0</v>
      </c>
      <c r="Q257" s="41">
        <f t="shared" si="46"/>
        <v>0</v>
      </c>
      <c r="R257" s="41" t="str">
        <f t="shared" si="47"/>
        <v>-</v>
      </c>
      <c r="S257" s="41" t="str">
        <f t="shared" si="48"/>
        <v>-</v>
      </c>
    </row>
    <row r="258" spans="3:19" ht="15" x14ac:dyDescent="0.25">
      <c r="C258" s="139"/>
      <c r="D258" s="140"/>
      <c r="E258" s="39" t="s">
        <v>16</v>
      </c>
      <c r="F258" s="42">
        <f>IF($C$3="National Currency",IF('B.Non-Life_DATA'!E246=0,0,'B.Non-Life_DATA'!E246),IF($C$3="Current Exchange rate",IF('B.Non-Life_DATA'!E246=0,0,'B.Non-Life_DATA'!E246/ECO!O25),IF($C$3="Constant Exchange rate",IF('B.Non-Life_DATA'!E246=0,0,'B.Non-Life_DATA'!E246/ECO!O60))))</f>
        <v>0</v>
      </c>
      <c r="G258" s="42">
        <f>IF($C$3="National Currency",IF('B.Non-Life_DATA'!F246=0,0,'B.Non-Life_DATA'!F246),IF($C$3="Current Exchange rate",IF('B.Non-Life_DATA'!F246=0,0,'B.Non-Life_DATA'!F246/ECO!P25),IF($C$3="Constant Exchange rate",IF('B.Non-Life_DATA'!F246=0,0,'B.Non-Life_DATA'!F246/ECO!P60))))</f>
        <v>0</v>
      </c>
      <c r="H258" s="42">
        <f>IF($C$3="National Currency",IF('B.Non-Life_DATA'!G246=0,0,'B.Non-Life_DATA'!G246),IF($C$3="Current Exchange rate",IF('B.Non-Life_DATA'!G246=0,0,'B.Non-Life_DATA'!G246/ECO!Q25),IF($C$3="Constant Exchange rate",IF('B.Non-Life_DATA'!G246=0,0,'B.Non-Life_DATA'!G246/ECO!Q60))))</f>
        <v>0</v>
      </c>
      <c r="I258" s="42">
        <f>IF($C$3="National Currency",IF('B.Non-Life_DATA'!H246=0,0,'B.Non-Life_DATA'!H246),IF($C$3="Current Exchange rate",IF('B.Non-Life_DATA'!H246=0,0,'B.Non-Life_DATA'!H246/ECO!R25),IF($C$3="Constant Exchange rate",IF('B.Non-Life_DATA'!H246=0,0,'B.Non-Life_DATA'!H246/ECO!R60))))</f>
        <v>-2.3688992731048804</v>
      </c>
      <c r="J258" s="88">
        <f>IF($C$3="National Currency",IF('B.Non-Life_DATA'!I246=0,0,'B.Non-Life_DATA'!I246),IF($C$3="Current Exchange rate",IF('B.Non-Life_DATA'!I246=0,0,'B.Non-Life_DATA'!I246/ECO!S25),IF($C$3="Constant Exchange rate",IF('B.Non-Life_DATA'!I246=0,0,'B.Non-Life_DATA'!I246/ECO!S60))))</f>
        <v>-2.5116822429906538</v>
      </c>
      <c r="K258" s="42">
        <f>IF($C$3="National Currency",IF('B.Non-Life_DATA'!J246=0,0,'B.Non-Life_DATA'!J246),IF($C$3="Current Exchange rate",IF('B.Non-Life_DATA'!J246=0,0,'B.Non-Life_DATA'!J246/ECO!T25),IF($C$3="Constant Exchange rate",IF('B.Non-Life_DATA'!J246=0,0,'B.Non-Life_DATA'!J246/ECO!T60))))</f>
        <v>-2.6544652128764277</v>
      </c>
      <c r="L258" s="42">
        <f>IF($C$3="National Currency",IF('B.Non-Life_DATA'!K246=0,0,'B.Non-Life_DATA'!K246),IF($C$3="Current Exchange rate",IF('B.Non-Life_DATA'!K246=0,0,'B.Non-Life_DATA'!K246/ECO!U25),IF($C$3="Constant Exchange rate",IF('B.Non-Life_DATA'!K246=0,0,'B.Non-Life_DATA'!K246/ECO!U60))))</f>
        <v>-2.5311526479750777</v>
      </c>
      <c r="M258" s="42">
        <f>IF($C$3="National Currency",IF('B.Non-Life_DATA'!L246=0,0,'B.Non-Life_DATA'!L246),IF($C$3="Current Exchange rate",IF('B.Non-Life_DATA'!L246=0,0,'B.Non-Life_DATA'!L246/ECO!V25),IF($C$3="Constant Exchange rate",IF('B.Non-Life_DATA'!L246=0,0,'B.Non-Life_DATA'!L246/ECO!V60))))</f>
        <v>-2.570093457943925</v>
      </c>
      <c r="N258" s="42">
        <f>IF($C$3="National Currency",IF('B.Non-Life_DATA'!M246=0,0,'B.Non-Life_DATA'!M246),IF($C$3="Current Exchange rate",IF('B.Non-Life_DATA'!M246=0,0,'B.Non-Life_DATA'!M246/ECO!W25),IF($C$3="Constant Exchange rate",IF('B.Non-Life_DATA'!M246=0,0,'B.Non-Life_DATA'!M246/ECO!W60))))</f>
        <v>-2.6609553478712353</v>
      </c>
      <c r="O258" s="42">
        <f>IF($C$3="National Currency",IF('B.Non-Life_DATA'!N246=0,0,'B.Non-Life_DATA'!N246),IF($C$3="Current Exchange rate",IF('B.Non-Life_DATA'!N246=0,0,'B.Non-Life_DATA'!N246/ECO!X25),IF($C$3="Constant Exchange rate",IF('B.Non-Life_DATA'!N246=0,0,'B.Non-Life_DATA'!N246/ECO!X60))))</f>
        <v>-2.6609553478712353</v>
      </c>
      <c r="P258" s="108">
        <f>IF($C$3="National Currency",IF('B.Non-Life_DATA'!O246=0,0,'B.Non-Life_DATA'!O246),IF($C$3="Current Exchange rate",IF('B.Non-Life_DATA'!O246=0,0,'B.Non-Life_DATA'!O246/ECO!Y25),IF($C$3="Constant Exchange rate",IF('B.Non-Life_DATA'!O246=0,0,'B.Non-Life_DATA'!O246/ECO!Y60))))</f>
        <v>0</v>
      </c>
      <c r="Q258" s="41">
        <f t="shared" si="46"/>
        <v>7.5509499169536852E-3</v>
      </c>
      <c r="R258" s="41">
        <f t="shared" si="47"/>
        <v>0</v>
      </c>
      <c r="S258" s="41" t="str">
        <f t="shared" si="48"/>
        <v>-</v>
      </c>
    </row>
    <row r="259" spans="3:19" ht="15" x14ac:dyDescent="0.25">
      <c r="C259" s="139"/>
      <c r="D259" s="140"/>
      <c r="E259" s="39" t="s">
        <v>15</v>
      </c>
      <c r="F259" s="42">
        <f>IF($C$3="National Currency",IF('B.Non-Life_DATA'!E247=0,0,'B.Non-Life_DATA'!E247),IF($C$3="Current Exchange rate",IF('B.Non-Life_DATA'!E247=0,0,'B.Non-Life_DATA'!E247/ECO!O26),IF($C$3="Constant Exchange rate",IF('B.Non-Life_DATA'!E247=0,0,'B.Non-Life_DATA'!E247/ECO!O61))))</f>
        <v>-14</v>
      </c>
      <c r="G259" s="42">
        <f>IF($C$3="National Currency",IF('B.Non-Life_DATA'!F247=0,0,'B.Non-Life_DATA'!F247),IF($C$3="Current Exchange rate",IF('B.Non-Life_DATA'!F247=0,0,'B.Non-Life_DATA'!F247/ECO!P26),IF($C$3="Constant Exchange rate",IF('B.Non-Life_DATA'!F247=0,0,'B.Non-Life_DATA'!F247/ECO!P61))))</f>
        <v>-28</v>
      </c>
      <c r="H259" s="42">
        <f>IF($C$3="National Currency",IF('B.Non-Life_DATA'!G247=0,0,'B.Non-Life_DATA'!G247),IF($C$3="Current Exchange rate",IF('B.Non-Life_DATA'!G247=0,0,'B.Non-Life_DATA'!G247/ECO!Q26),IF($C$3="Constant Exchange rate",IF('B.Non-Life_DATA'!G247=0,0,'B.Non-Life_DATA'!G247/ECO!Q61))))</f>
        <v>-34</v>
      </c>
      <c r="I259" s="42">
        <f>IF($C$3="National Currency",IF('B.Non-Life_DATA'!H247=0,0,'B.Non-Life_DATA'!H247),IF($C$3="Current Exchange rate",IF('B.Non-Life_DATA'!H247=0,0,'B.Non-Life_DATA'!H247/ECO!R26),IF($C$3="Constant Exchange rate",IF('B.Non-Life_DATA'!H247=0,0,'B.Non-Life_DATA'!H247/ECO!R61))))</f>
        <v>-28</v>
      </c>
      <c r="J259" s="42">
        <f>IF($C$3="National Currency",IF('B.Non-Life_DATA'!I247=0,0,'B.Non-Life_DATA'!I247),IF($C$3="Current Exchange rate",IF('B.Non-Life_DATA'!I247=0,0,'B.Non-Life_DATA'!I247/ECO!S26),IF($C$3="Constant Exchange rate",IF('B.Non-Life_DATA'!I247=0,0,'B.Non-Life_DATA'!I247/ECO!S61))))</f>
        <v>-49</v>
      </c>
      <c r="K259" s="42">
        <f>IF($C$3="National Currency",IF('B.Non-Life_DATA'!J247=0,0,'B.Non-Life_DATA'!J247),IF($C$3="Current Exchange rate",IF('B.Non-Life_DATA'!J247=0,0,'B.Non-Life_DATA'!J247/ECO!T26),IF($C$3="Constant Exchange rate",IF('B.Non-Life_DATA'!J247=0,0,'B.Non-Life_DATA'!J247/ECO!T61))))</f>
        <v>-36</v>
      </c>
      <c r="L259" s="42">
        <f>IF($C$3="National Currency",IF('B.Non-Life_DATA'!K247=0,0,'B.Non-Life_DATA'!K247),IF($C$3="Current Exchange rate",IF('B.Non-Life_DATA'!K247=0,0,'B.Non-Life_DATA'!K247/ECO!U26),IF($C$3="Constant Exchange rate",IF('B.Non-Life_DATA'!K247=0,0,'B.Non-Life_DATA'!K247/ECO!U61))))</f>
        <v>-15</v>
      </c>
      <c r="M259" s="42">
        <f>IF($C$3="National Currency",IF('B.Non-Life_DATA'!L247=0,0,'B.Non-Life_DATA'!L247),IF($C$3="Current Exchange rate",IF('B.Non-Life_DATA'!L247=0,0,'B.Non-Life_DATA'!L247/ECO!V26),IF($C$3="Constant Exchange rate",IF('B.Non-Life_DATA'!L247=0,0,'B.Non-Life_DATA'!L247/ECO!V61))))</f>
        <v>-29</v>
      </c>
      <c r="N259" s="42">
        <f>IF($C$3="National Currency",IF('B.Non-Life_DATA'!M247=0,0,'B.Non-Life_DATA'!M247),IF($C$3="Current Exchange rate",IF('B.Non-Life_DATA'!M247=0,0,'B.Non-Life_DATA'!M247/ECO!W26),IF($C$3="Constant Exchange rate",IF('B.Non-Life_DATA'!M247=0,0,'B.Non-Life_DATA'!M247/ECO!W61))))</f>
        <v>-14</v>
      </c>
      <c r="O259" s="42">
        <f>IF($C$3="National Currency",IF('B.Non-Life_DATA'!N247=0,0,'B.Non-Life_DATA'!N247),IF($C$3="Current Exchange rate",IF('B.Non-Life_DATA'!N247=0,0,'B.Non-Life_DATA'!N247/ECO!X26),IF($C$3="Constant Exchange rate",IF('B.Non-Life_DATA'!N247=0,0,'B.Non-Life_DATA'!N247/ECO!X61))))</f>
        <v>-16</v>
      </c>
      <c r="P259" s="108">
        <f>IF($C$3="National Currency",IF('B.Non-Life_DATA'!O247=0,0,'B.Non-Life_DATA'!O247),IF($C$3="Current Exchange rate",IF('B.Non-Life_DATA'!O247=0,0,'B.Non-Life_DATA'!O247/ECO!Y26),IF($C$3="Constant Exchange rate",IF('B.Non-Life_DATA'!O247=0,0,'B.Non-Life_DATA'!O247/ECO!Y61))))</f>
        <v>-24</v>
      </c>
      <c r="Q259" s="41">
        <f t="shared" si="46"/>
        <v>4.5402941003091668E-2</v>
      </c>
      <c r="R259" s="41">
        <f t="shared" si="47"/>
        <v>0.14285714285714279</v>
      </c>
      <c r="S259" s="41">
        <f t="shared" si="48"/>
        <v>0.14285714285714279</v>
      </c>
    </row>
    <row r="260" spans="3:19" ht="15" x14ac:dyDescent="0.25">
      <c r="C260" s="139"/>
      <c r="D260" s="140"/>
      <c r="E260" s="39" t="s">
        <v>14</v>
      </c>
      <c r="F260" s="42">
        <f>IF($C$3="National Currency",IF('B.Non-Life_DATA'!E248=0,0,'B.Non-Life_DATA'!E248),IF($C$3="Current Exchange rate",IF('B.Non-Life_DATA'!E248=0,0,'B.Non-Life_DATA'!E248/ECO!O27),IF($C$3="Constant Exchange rate",IF('B.Non-Life_DATA'!E248=0,0,'B.Non-Life_DATA'!E248/ECO!O62))))</f>
        <v>0</v>
      </c>
      <c r="G260" s="42">
        <f>IF($C$3="National Currency",IF('B.Non-Life_DATA'!F248=0,0,'B.Non-Life_DATA'!F248),IF($C$3="Current Exchange rate",IF('B.Non-Life_DATA'!F248=0,0,'B.Non-Life_DATA'!F248/ECO!P27),IF($C$3="Constant Exchange rate",IF('B.Non-Life_DATA'!F248=0,0,'B.Non-Life_DATA'!F248/ECO!P62))))</f>
        <v>0</v>
      </c>
      <c r="H260" s="42">
        <f>IF($C$3="National Currency",IF('B.Non-Life_DATA'!G248=0,0,'B.Non-Life_DATA'!G248),IF($C$3="Current Exchange rate",IF('B.Non-Life_DATA'!G248=0,0,'B.Non-Life_DATA'!G248/ECO!Q27),IF($C$3="Constant Exchange rate",IF('B.Non-Life_DATA'!G248=0,0,'B.Non-Life_DATA'!G248/ECO!Q62))))</f>
        <v>0</v>
      </c>
      <c r="I260" s="42">
        <f>IF($C$3="National Currency",IF('B.Non-Life_DATA'!H248=0,0,'B.Non-Life_DATA'!H248),IF($C$3="Current Exchange rate",IF('B.Non-Life_DATA'!H248=0,0,'B.Non-Life_DATA'!H248/ECO!R27),IF($C$3="Constant Exchange rate",IF('B.Non-Life_DATA'!H248=0,0,'B.Non-Life_DATA'!H248/ECO!R62))))</f>
        <v>0</v>
      </c>
      <c r="J260" s="42">
        <f>IF($C$3="National Currency",IF('B.Non-Life_DATA'!I248=0,0,'B.Non-Life_DATA'!I248),IF($C$3="Current Exchange rate",IF('B.Non-Life_DATA'!I248=0,0,'B.Non-Life_DATA'!I248/ECO!S27),IF($C$3="Constant Exchange rate",IF('B.Non-Life_DATA'!I248=0,0,'B.Non-Life_DATA'!I248/ECO!S62))))</f>
        <v>0</v>
      </c>
      <c r="K260" s="42">
        <f>IF($C$3="National Currency",IF('B.Non-Life_DATA'!J248=0,0,'B.Non-Life_DATA'!J248),IF($C$3="Current Exchange rate",IF('B.Non-Life_DATA'!J248=0,0,'B.Non-Life_DATA'!J248/ECO!T27),IF($C$3="Constant Exchange rate",IF('B.Non-Life_DATA'!J248=0,0,'B.Non-Life_DATA'!J248/ECO!T62))))</f>
        <v>0</v>
      </c>
      <c r="L260" s="42">
        <f>IF($C$3="National Currency",IF('B.Non-Life_DATA'!K248=0,0,'B.Non-Life_DATA'!K248),IF($C$3="Current Exchange rate",IF('B.Non-Life_DATA'!K248=0,0,'B.Non-Life_DATA'!K248/ECO!U27),IF($C$3="Constant Exchange rate",IF('B.Non-Life_DATA'!K248=0,0,'B.Non-Life_DATA'!K248/ECO!U62))))</f>
        <v>0</v>
      </c>
      <c r="M260" s="42">
        <f>IF($C$3="National Currency",IF('B.Non-Life_DATA'!L248=0,0,'B.Non-Life_DATA'!L248),IF($C$3="Current Exchange rate",IF('B.Non-Life_DATA'!L248=0,0,'B.Non-Life_DATA'!L248/ECO!V27),IF($C$3="Constant Exchange rate",IF('B.Non-Life_DATA'!L248=0,0,'B.Non-Life_DATA'!L248/ECO!V62))))</f>
        <v>0</v>
      </c>
      <c r="N260" s="42">
        <f>IF($C$3="National Currency",IF('B.Non-Life_DATA'!M248=0,0,'B.Non-Life_DATA'!M248),IF($C$3="Current Exchange rate",IF('B.Non-Life_DATA'!M248=0,0,'B.Non-Life_DATA'!M248/ECO!W27),IF($C$3="Constant Exchange rate",IF('B.Non-Life_DATA'!M248=0,0,'B.Non-Life_DATA'!M248/ECO!W62))))</f>
        <v>0</v>
      </c>
      <c r="O260" s="42">
        <f>IF($C$3="National Currency",IF('B.Non-Life_DATA'!N248=0,0,'B.Non-Life_DATA'!N248),IF($C$3="Current Exchange rate",IF('B.Non-Life_DATA'!N248=0,0,'B.Non-Life_DATA'!N248/ECO!X27),IF($C$3="Constant Exchange rate",IF('B.Non-Life_DATA'!N248=0,0,'B.Non-Life_DATA'!N248/ECO!X62))))</f>
        <v>0</v>
      </c>
      <c r="P260" s="108">
        <f>IF($C$3="National Currency",IF('B.Non-Life_DATA'!O248=0,0,'B.Non-Life_DATA'!O248),IF($C$3="Current Exchange rate",IF('B.Non-Life_DATA'!O248=0,0,'B.Non-Life_DATA'!O248/ECO!Y27),IF($C$3="Constant Exchange rate",IF('B.Non-Life_DATA'!O248=0,0,'B.Non-Life_DATA'!O248/ECO!Y62))))</f>
        <v>0</v>
      </c>
      <c r="Q260" s="41">
        <f t="shared" si="46"/>
        <v>0</v>
      </c>
      <c r="R260" s="41" t="str">
        <f t="shared" si="47"/>
        <v>-</v>
      </c>
      <c r="S260" s="41" t="str">
        <f t="shared" si="48"/>
        <v>-</v>
      </c>
    </row>
    <row r="261" spans="3:19" ht="15" x14ac:dyDescent="0.25">
      <c r="C261" s="139"/>
      <c r="D261" s="140"/>
      <c r="E261" s="39" t="s">
        <v>13</v>
      </c>
      <c r="F261" s="42">
        <f>IF($C$3="National Currency",IF('B.Non-Life_DATA'!E249=0,0,'B.Non-Life_DATA'!E249),IF($C$3="Current Exchange rate",IF('B.Non-Life_DATA'!E249=0,0,'B.Non-Life_DATA'!E249/ECO!O28),IF($C$3="Constant Exchange rate",IF('B.Non-Life_DATA'!E249=0,0,'B.Non-Life_DATA'!E249/ECO!O63))))</f>
        <v>0</v>
      </c>
      <c r="G261" s="42">
        <f>IF($C$3="National Currency",IF('B.Non-Life_DATA'!F249=0,0,'B.Non-Life_DATA'!F249),IF($C$3="Current Exchange rate",IF('B.Non-Life_DATA'!F249=0,0,'B.Non-Life_DATA'!F249/ECO!P28),IF($C$3="Constant Exchange rate",IF('B.Non-Life_DATA'!F249=0,0,'B.Non-Life_DATA'!F249/ECO!P63))))</f>
        <v>0</v>
      </c>
      <c r="H261" s="42">
        <f>IF($C$3="National Currency",IF('B.Non-Life_DATA'!G249=0,0,'B.Non-Life_DATA'!G249),IF($C$3="Current Exchange rate",IF('B.Non-Life_DATA'!G249=0,0,'B.Non-Life_DATA'!G249/ECO!Q28),IF($C$3="Constant Exchange rate",IF('B.Non-Life_DATA'!G249=0,0,'B.Non-Life_DATA'!G249/ECO!Q63))))</f>
        <v>0</v>
      </c>
      <c r="I261" s="42">
        <f>IF($C$3="National Currency",IF('B.Non-Life_DATA'!H249=0,0,'B.Non-Life_DATA'!H249),IF($C$3="Current Exchange rate",IF('B.Non-Life_DATA'!H249=0,0,'B.Non-Life_DATA'!H249/ECO!R28),IF($C$3="Constant Exchange rate",IF('B.Non-Life_DATA'!H249=0,0,'B.Non-Life_DATA'!H249/ECO!R63))))</f>
        <v>0</v>
      </c>
      <c r="J261" s="42">
        <f>IF($C$3="National Currency",IF('B.Non-Life_DATA'!I249=0,0,'B.Non-Life_DATA'!I249),IF($C$3="Current Exchange rate",IF('B.Non-Life_DATA'!I249=0,0,'B.Non-Life_DATA'!I249/ECO!S28),IF($C$3="Constant Exchange rate",IF('B.Non-Life_DATA'!I249=0,0,'B.Non-Life_DATA'!I249/ECO!S63))))</f>
        <v>0</v>
      </c>
      <c r="K261" s="42">
        <f>IF($C$3="National Currency",IF('B.Non-Life_DATA'!J249=0,0,'B.Non-Life_DATA'!J249),IF($C$3="Current Exchange rate",IF('B.Non-Life_DATA'!J249=0,0,'B.Non-Life_DATA'!J249/ECO!T28),IF($C$3="Constant Exchange rate",IF('B.Non-Life_DATA'!J249=0,0,'B.Non-Life_DATA'!J249/ECO!T63))))</f>
        <v>0</v>
      </c>
      <c r="L261" s="42">
        <f>IF($C$3="National Currency",IF('B.Non-Life_DATA'!K249=0,0,'B.Non-Life_DATA'!K249),IF($C$3="Current Exchange rate",IF('B.Non-Life_DATA'!K249=0,0,'B.Non-Life_DATA'!K249/ECO!U28),IF($C$3="Constant Exchange rate",IF('B.Non-Life_DATA'!K249=0,0,'B.Non-Life_DATA'!K249/ECO!U63))))</f>
        <v>0</v>
      </c>
      <c r="M261" s="42">
        <f>IF($C$3="National Currency",IF('B.Non-Life_DATA'!L249=0,0,'B.Non-Life_DATA'!L249),IF($C$3="Current Exchange rate",IF('B.Non-Life_DATA'!L249=0,0,'B.Non-Life_DATA'!L249/ECO!V28),IF($C$3="Constant Exchange rate",IF('B.Non-Life_DATA'!L249=0,0,'B.Non-Life_DATA'!L249/ECO!V63))))</f>
        <v>0</v>
      </c>
      <c r="N261" s="42">
        <f>IF($C$3="National Currency",IF('B.Non-Life_DATA'!M249=0,0,'B.Non-Life_DATA'!M249),IF($C$3="Current Exchange rate",IF('B.Non-Life_DATA'!M249=0,0,'B.Non-Life_DATA'!M249/ECO!W28),IF($C$3="Constant Exchange rate",IF('B.Non-Life_DATA'!M249=0,0,'B.Non-Life_DATA'!M249/ECO!W63))))</f>
        <v>0</v>
      </c>
      <c r="O261" s="42">
        <f>IF($C$3="National Currency",IF('B.Non-Life_DATA'!N249=0,0,'B.Non-Life_DATA'!N249),IF($C$3="Current Exchange rate",IF('B.Non-Life_DATA'!N249=0,0,'B.Non-Life_DATA'!N249/ECO!X28),IF($C$3="Constant Exchange rate",IF('B.Non-Life_DATA'!N249=0,0,'B.Non-Life_DATA'!N249/ECO!X63))))</f>
        <v>0</v>
      </c>
      <c r="P261" s="108">
        <f>IF($C$3="National Currency",IF('B.Non-Life_DATA'!O249=0,0,'B.Non-Life_DATA'!O249),IF($C$3="Current Exchange rate",IF('B.Non-Life_DATA'!O249=0,0,'B.Non-Life_DATA'!O249/ECO!Y28),IF($C$3="Constant Exchange rate",IF('B.Non-Life_DATA'!O249=0,0,'B.Non-Life_DATA'!O249/ECO!Y63))))</f>
        <v>0</v>
      </c>
      <c r="Q261" s="41">
        <f t="shared" si="46"/>
        <v>0</v>
      </c>
      <c r="R261" s="41" t="str">
        <f t="shared" si="47"/>
        <v>-</v>
      </c>
      <c r="S261" s="41" t="str">
        <f t="shared" si="48"/>
        <v>-</v>
      </c>
    </row>
    <row r="262" spans="3:19" ht="15" x14ac:dyDescent="0.25">
      <c r="C262" s="139"/>
      <c r="D262" s="140"/>
      <c r="E262" s="39" t="s">
        <v>12</v>
      </c>
      <c r="F262" s="42">
        <f>IF($C$3="National Currency",IF('B.Non-Life_DATA'!E250=0,0,'B.Non-Life_DATA'!E250),IF($C$3="Current Exchange rate",IF('B.Non-Life_DATA'!E250=0,0,'B.Non-Life_DATA'!E250/ECO!O29),IF($C$3="Constant Exchange rate",IF('B.Non-Life_DATA'!E250=0,0,'B.Non-Life_DATA'!E250/ECO!O64))))</f>
        <v>0</v>
      </c>
      <c r="G262" s="42">
        <f>IF($C$3="National Currency",IF('B.Non-Life_DATA'!F250=0,0,'B.Non-Life_DATA'!F250),IF($C$3="Current Exchange rate",IF('B.Non-Life_DATA'!F250=0,0,'B.Non-Life_DATA'!F250/ECO!P29),IF($C$3="Constant Exchange rate",IF('B.Non-Life_DATA'!F250=0,0,'B.Non-Life_DATA'!F250/ECO!P64))))</f>
        <v>0</v>
      </c>
      <c r="H262" s="42">
        <f>IF($C$3="National Currency",IF('B.Non-Life_DATA'!G250=0,0,'B.Non-Life_DATA'!G250),IF($C$3="Current Exchange rate",IF('B.Non-Life_DATA'!G250=0,0,'B.Non-Life_DATA'!G250/ECO!Q29),IF($C$3="Constant Exchange rate",IF('B.Non-Life_DATA'!G250=0,0,'B.Non-Life_DATA'!G250/ECO!Q64))))</f>
        <v>0</v>
      </c>
      <c r="I262" s="42">
        <f>IF($C$3="National Currency",IF('B.Non-Life_DATA'!H250=0,0,'B.Non-Life_DATA'!H250),IF($C$3="Current Exchange rate",IF('B.Non-Life_DATA'!H250=0,0,'B.Non-Life_DATA'!H250/ECO!R29),IF($C$3="Constant Exchange rate",IF('B.Non-Life_DATA'!H250=0,0,'B.Non-Life_DATA'!H250/ECO!R64))))</f>
        <v>0</v>
      </c>
      <c r="J262" s="42">
        <f>IF($C$3="National Currency",IF('B.Non-Life_DATA'!I250=0,0,'B.Non-Life_DATA'!I250),IF($C$3="Current Exchange rate",IF('B.Non-Life_DATA'!I250=0,0,'B.Non-Life_DATA'!I250/ECO!S29),IF($C$3="Constant Exchange rate",IF('B.Non-Life_DATA'!I250=0,0,'B.Non-Life_DATA'!I250/ECO!S64))))</f>
        <v>0</v>
      </c>
      <c r="K262" s="42">
        <f>IF($C$3="National Currency",IF('B.Non-Life_DATA'!J250=0,0,'B.Non-Life_DATA'!J250),IF($C$3="Current Exchange rate",IF('B.Non-Life_DATA'!J250=0,0,'B.Non-Life_DATA'!J250/ECO!T29),IF($C$3="Constant Exchange rate",IF('B.Non-Life_DATA'!J250=0,0,'B.Non-Life_DATA'!J250/ECO!T64))))</f>
        <v>0</v>
      </c>
      <c r="L262" s="42">
        <f>IF($C$3="National Currency",IF('B.Non-Life_DATA'!K250=0,0,'B.Non-Life_DATA'!K250),IF($C$3="Current Exchange rate",IF('B.Non-Life_DATA'!K250=0,0,'B.Non-Life_DATA'!K250/ECO!U29),IF($C$3="Constant Exchange rate",IF('B.Non-Life_DATA'!K250=0,0,'B.Non-Life_DATA'!K250/ECO!U64))))</f>
        <v>0</v>
      </c>
      <c r="M262" s="42">
        <f>IF($C$3="National Currency",IF('B.Non-Life_DATA'!L250=0,0,'B.Non-Life_DATA'!L250),IF($C$3="Current Exchange rate",IF('B.Non-Life_DATA'!L250=0,0,'B.Non-Life_DATA'!L250/ECO!V29),IF($C$3="Constant Exchange rate",IF('B.Non-Life_DATA'!L250=0,0,'B.Non-Life_DATA'!L250/ECO!V64))))</f>
        <v>0</v>
      </c>
      <c r="N262" s="42">
        <f>IF($C$3="National Currency",IF('B.Non-Life_DATA'!M250=0,0,'B.Non-Life_DATA'!M250),IF($C$3="Current Exchange rate",IF('B.Non-Life_DATA'!M250=0,0,'B.Non-Life_DATA'!M250/ECO!W29),IF($C$3="Constant Exchange rate",IF('B.Non-Life_DATA'!M250=0,0,'B.Non-Life_DATA'!M250/ECO!W64))))</f>
        <v>0</v>
      </c>
      <c r="O262" s="42">
        <f>IF($C$3="National Currency",IF('B.Non-Life_DATA'!N250=0,0,'B.Non-Life_DATA'!N250),IF($C$3="Current Exchange rate",IF('B.Non-Life_DATA'!N250=0,0,'B.Non-Life_DATA'!N250/ECO!X29),IF($C$3="Constant Exchange rate",IF('B.Non-Life_DATA'!N250=0,0,'B.Non-Life_DATA'!N250/ECO!X64))))</f>
        <v>0</v>
      </c>
      <c r="P262" s="108">
        <f>IF($C$3="National Currency",IF('B.Non-Life_DATA'!O250=0,0,'B.Non-Life_DATA'!O250),IF($C$3="Current Exchange rate",IF('B.Non-Life_DATA'!O250=0,0,'B.Non-Life_DATA'!O250/ECO!Y29),IF($C$3="Constant Exchange rate",IF('B.Non-Life_DATA'!O250=0,0,'B.Non-Life_DATA'!O250/ECO!Y64))))</f>
        <v>0</v>
      </c>
      <c r="Q262" s="41">
        <f t="shared" si="46"/>
        <v>0</v>
      </c>
      <c r="R262" s="41" t="str">
        <f t="shared" si="47"/>
        <v>-</v>
      </c>
      <c r="S262" s="41" t="str">
        <f t="shared" si="48"/>
        <v>-</v>
      </c>
    </row>
    <row r="263" spans="3:19" ht="15" x14ac:dyDescent="0.25">
      <c r="C263" s="139"/>
      <c r="D263" s="140"/>
      <c r="E263" s="39" t="s">
        <v>11</v>
      </c>
      <c r="F263" s="42">
        <f>IF($C$3="National Currency",IF('B.Non-Life_DATA'!E251=0,0,'B.Non-Life_DATA'!E251),IF($C$3="Current Exchange rate",IF('B.Non-Life_DATA'!E251=0,0,'B.Non-Life_DATA'!E251/ECO!O30),IF($C$3="Constant Exchange rate",IF('B.Non-Life_DATA'!E251=0,0,'B.Non-Life_DATA'!E251/ECO!O65))))</f>
        <v>0</v>
      </c>
      <c r="G263" s="42">
        <f>IF($C$3="National Currency",IF('B.Non-Life_DATA'!F251=0,0,'B.Non-Life_DATA'!F251),IF($C$3="Current Exchange rate",IF('B.Non-Life_DATA'!F251=0,0,'B.Non-Life_DATA'!F251/ECO!P30),IF($C$3="Constant Exchange rate",IF('B.Non-Life_DATA'!F251=0,0,'B.Non-Life_DATA'!F251/ECO!P65))))</f>
        <v>0</v>
      </c>
      <c r="H263" s="42">
        <f>IF($C$3="National Currency",IF('B.Non-Life_DATA'!G251=0,0,'B.Non-Life_DATA'!G251),IF($C$3="Current Exchange rate",IF('B.Non-Life_DATA'!G251=0,0,'B.Non-Life_DATA'!G251/ECO!Q30),IF($C$3="Constant Exchange rate",IF('B.Non-Life_DATA'!G251=0,0,'B.Non-Life_DATA'!G251/ECO!Q65))))</f>
        <v>0</v>
      </c>
      <c r="I263" s="42">
        <f>IF($C$3="National Currency",IF('B.Non-Life_DATA'!H251=0,0,'B.Non-Life_DATA'!H251),IF($C$3="Current Exchange rate",IF('B.Non-Life_DATA'!H251=0,0,'B.Non-Life_DATA'!H251/ECO!R30),IF($C$3="Constant Exchange rate",IF('B.Non-Life_DATA'!H251=0,0,'B.Non-Life_DATA'!H251/ECO!R65))))</f>
        <v>0</v>
      </c>
      <c r="J263" s="42">
        <f>IF($C$3="National Currency",IF('B.Non-Life_DATA'!I251=0,0,'B.Non-Life_DATA'!I251),IF($C$3="Current Exchange rate",IF('B.Non-Life_DATA'!I251=0,0,'B.Non-Life_DATA'!I251/ECO!S30),IF($C$3="Constant Exchange rate",IF('B.Non-Life_DATA'!I251=0,0,'B.Non-Life_DATA'!I251/ECO!S65))))</f>
        <v>0</v>
      </c>
      <c r="K263" s="42">
        <f>IF($C$3="National Currency",IF('B.Non-Life_DATA'!J251=0,0,'B.Non-Life_DATA'!J251),IF($C$3="Current Exchange rate",IF('B.Non-Life_DATA'!J251=0,0,'B.Non-Life_DATA'!J251/ECO!T30),IF($C$3="Constant Exchange rate",IF('B.Non-Life_DATA'!J251=0,0,'B.Non-Life_DATA'!J251/ECO!T65))))</f>
        <v>0</v>
      </c>
      <c r="L263" s="42">
        <f>IF($C$3="National Currency",IF('B.Non-Life_DATA'!K251=0,0,'B.Non-Life_DATA'!K251),IF($C$3="Current Exchange rate",IF('B.Non-Life_DATA'!K251=0,0,'B.Non-Life_DATA'!K251/ECO!U30),IF($C$3="Constant Exchange rate",IF('B.Non-Life_DATA'!K251=0,0,'B.Non-Life_DATA'!K251/ECO!U65))))</f>
        <v>0</v>
      </c>
      <c r="M263" s="42">
        <f>IF($C$3="National Currency",IF('B.Non-Life_DATA'!L251=0,0,'B.Non-Life_DATA'!L251),IF($C$3="Current Exchange rate",IF('B.Non-Life_DATA'!L251=0,0,'B.Non-Life_DATA'!L251/ECO!V30),IF($C$3="Constant Exchange rate",IF('B.Non-Life_DATA'!L251=0,0,'B.Non-Life_DATA'!L251/ECO!V65))))</f>
        <v>0</v>
      </c>
      <c r="N263" s="42">
        <f>IF($C$3="National Currency",IF('B.Non-Life_DATA'!M251=0,0,'B.Non-Life_DATA'!M251),IF($C$3="Current Exchange rate",IF('B.Non-Life_DATA'!M251=0,0,'B.Non-Life_DATA'!M251/ECO!W30),IF($C$3="Constant Exchange rate",IF('B.Non-Life_DATA'!M251=0,0,'B.Non-Life_DATA'!M251/ECO!W65))))</f>
        <v>0</v>
      </c>
      <c r="O263" s="42">
        <f>IF($C$3="National Currency",IF('B.Non-Life_DATA'!N251=0,0,'B.Non-Life_DATA'!N251),IF($C$3="Current Exchange rate",IF('B.Non-Life_DATA'!N251=0,0,'B.Non-Life_DATA'!N251/ECO!X30),IF($C$3="Constant Exchange rate",IF('B.Non-Life_DATA'!N251=0,0,'B.Non-Life_DATA'!N251/ECO!X65))))</f>
        <v>0</v>
      </c>
      <c r="P263" s="108">
        <f>IF($C$3="National Currency",IF('B.Non-Life_DATA'!O251=0,0,'B.Non-Life_DATA'!O251),IF($C$3="Current Exchange rate",IF('B.Non-Life_DATA'!O251=0,0,'B.Non-Life_DATA'!O251/ECO!Y30),IF($C$3="Constant Exchange rate",IF('B.Non-Life_DATA'!O251=0,0,'B.Non-Life_DATA'!O251/ECO!Y65))))</f>
        <v>0</v>
      </c>
      <c r="Q263" s="41">
        <f t="shared" si="46"/>
        <v>0</v>
      </c>
      <c r="R263" s="41" t="str">
        <f t="shared" si="47"/>
        <v>-</v>
      </c>
      <c r="S263" s="41" t="str">
        <f t="shared" si="48"/>
        <v>-</v>
      </c>
    </row>
    <row r="264" spans="3:19" ht="15" x14ac:dyDescent="0.25">
      <c r="C264" s="139"/>
      <c r="D264" s="140"/>
      <c r="E264" s="39" t="s">
        <v>10</v>
      </c>
      <c r="F264" s="42">
        <f>IF($C$3="National Currency",IF('B.Non-Life_DATA'!E252=0,0,'B.Non-Life_DATA'!E252),IF($C$3="Current Exchange rate",IF('B.Non-Life_DATA'!E252=0,0,'B.Non-Life_DATA'!E252/ECO!O31),IF($C$3="Constant Exchange rate",IF('B.Non-Life_DATA'!E252=0,0,'B.Non-Life_DATA'!E252/ECO!O66))))</f>
        <v>14</v>
      </c>
      <c r="G264" s="42">
        <f>IF($C$3="National Currency",IF('B.Non-Life_DATA'!F252=0,0,'B.Non-Life_DATA'!F252),IF($C$3="Current Exchange rate",IF('B.Non-Life_DATA'!F252=0,0,'B.Non-Life_DATA'!F252/ECO!P31),IF($C$3="Constant Exchange rate",IF('B.Non-Life_DATA'!F252=0,0,'B.Non-Life_DATA'!F252/ECO!P66))))</f>
        <v>393</v>
      </c>
      <c r="H264" s="42">
        <f>IF($C$3="National Currency",IF('B.Non-Life_DATA'!G252=0,0,'B.Non-Life_DATA'!G252),IF($C$3="Current Exchange rate",IF('B.Non-Life_DATA'!G252=0,0,'B.Non-Life_DATA'!G252/ECO!Q31),IF($C$3="Constant Exchange rate",IF('B.Non-Life_DATA'!G252=0,0,'B.Non-Life_DATA'!G252/ECO!Q66))))</f>
        <v>141</v>
      </c>
      <c r="I264" s="42">
        <f>IF($C$3="National Currency",IF('B.Non-Life_DATA'!H252=0,0,'B.Non-Life_DATA'!H252),IF($C$3="Current Exchange rate",IF('B.Non-Life_DATA'!H252=0,0,'B.Non-Life_DATA'!H252/ECO!R31),IF($C$3="Constant Exchange rate",IF('B.Non-Life_DATA'!H252=0,0,'B.Non-Life_DATA'!H252/ECO!R66))))</f>
        <v>115</v>
      </c>
      <c r="J264" s="42">
        <f>IF($C$3="National Currency",IF('B.Non-Life_DATA'!I252=0,0,'B.Non-Life_DATA'!I252),IF($C$3="Current Exchange rate",IF('B.Non-Life_DATA'!I252=0,0,'B.Non-Life_DATA'!I252/ECO!S31),IF($C$3="Constant Exchange rate",IF('B.Non-Life_DATA'!I252=0,0,'B.Non-Life_DATA'!I252/ECO!S66))))</f>
        <v>48</v>
      </c>
      <c r="K264" s="42">
        <f>IF($C$3="National Currency",IF('B.Non-Life_DATA'!J252=0,0,'B.Non-Life_DATA'!J252),IF($C$3="Current Exchange rate",IF('B.Non-Life_DATA'!J252=0,0,'B.Non-Life_DATA'!J252/ECO!T31),IF($C$3="Constant Exchange rate",IF('B.Non-Life_DATA'!J252=0,0,'B.Non-Life_DATA'!J252/ECO!T66))))</f>
        <v>94</v>
      </c>
      <c r="L264" s="42">
        <f>IF($C$3="National Currency",IF('B.Non-Life_DATA'!K252=0,0,'B.Non-Life_DATA'!K252),IF($C$3="Current Exchange rate",IF('B.Non-Life_DATA'!K252=0,0,'B.Non-Life_DATA'!K252/ECO!U31),IF($C$3="Constant Exchange rate",IF('B.Non-Life_DATA'!K252=0,0,'B.Non-Life_DATA'!K252/ECO!U66))))</f>
        <v>77</v>
      </c>
      <c r="M264" s="42">
        <f>IF($C$3="National Currency",IF('B.Non-Life_DATA'!L252=0,0,'B.Non-Life_DATA'!L252),IF($C$3="Current Exchange rate",IF('B.Non-Life_DATA'!L252=0,0,'B.Non-Life_DATA'!L252/ECO!V31),IF($C$3="Constant Exchange rate",IF('B.Non-Life_DATA'!L252=0,0,'B.Non-Life_DATA'!L252/ECO!V66))))</f>
        <v>44</v>
      </c>
      <c r="N264" s="42">
        <f>IF($C$3="National Currency",IF('B.Non-Life_DATA'!M252=0,0,'B.Non-Life_DATA'!M252),IF($C$3="Current Exchange rate",IF('B.Non-Life_DATA'!M252=0,0,'B.Non-Life_DATA'!M252/ECO!W31),IF($C$3="Constant Exchange rate",IF('B.Non-Life_DATA'!M252=0,0,'B.Non-Life_DATA'!M252/ECO!W66))))</f>
        <v>63</v>
      </c>
      <c r="O264" s="42">
        <f>IF($C$3="National Currency",IF('B.Non-Life_DATA'!N252=0,0,'B.Non-Life_DATA'!N252),IF($C$3="Current Exchange rate",IF('B.Non-Life_DATA'!N252=0,0,'B.Non-Life_DATA'!N252/ECO!X31),IF($C$3="Constant Exchange rate",IF('B.Non-Life_DATA'!N252=0,0,'B.Non-Life_DATA'!N252/ECO!X66))))</f>
        <v>51</v>
      </c>
      <c r="P264" s="108">
        <f>IF($C$3="National Currency",IF('B.Non-Life_DATA'!O252=0,0,'B.Non-Life_DATA'!O252),IF($C$3="Current Exchange rate",IF('B.Non-Life_DATA'!O252=0,0,'B.Non-Life_DATA'!O252/ECO!Y31),IF($C$3="Constant Exchange rate",IF('B.Non-Life_DATA'!O252=0,0,'B.Non-Life_DATA'!O252/ECO!Y66))))</f>
        <v>17</v>
      </c>
      <c r="Q264" s="41">
        <f t="shared" si="46"/>
        <v>-0.14472187444735468</v>
      </c>
      <c r="R264" s="41">
        <f t="shared" si="47"/>
        <v>-0.19047619047619047</v>
      </c>
      <c r="S264" s="41">
        <f t="shared" si="48"/>
        <v>2.6428571428571428</v>
      </c>
    </row>
    <row r="265" spans="3:19" ht="15" x14ac:dyDescent="0.25">
      <c r="C265" s="139"/>
      <c r="D265" s="140"/>
      <c r="E265" s="39" t="s">
        <v>9</v>
      </c>
      <c r="F265" s="42">
        <f>IF($C$3="National Currency",IF('B.Non-Life_DATA'!E253=0,0,'B.Non-Life_DATA'!E253),IF($C$3="Current Exchange rate",IF('B.Non-Life_DATA'!E253=0,0,'B.Non-Life_DATA'!E253/ECO!O32),IF($C$3="Constant Exchange rate",IF('B.Non-Life_DATA'!E253=0,0,'B.Non-Life_DATA'!E253/ECO!O67))))</f>
        <v>-3.2072550320725504</v>
      </c>
      <c r="G265" s="42">
        <f>IF($C$3="National Currency",IF('B.Non-Life_DATA'!F253=0,0,'B.Non-Life_DATA'!F253),IF($C$3="Current Exchange rate",IF('B.Non-Life_DATA'!F253=0,0,'B.Non-Life_DATA'!F253/ECO!P32),IF($C$3="Constant Exchange rate",IF('B.Non-Life_DATA'!F253=0,0,'B.Non-Life_DATA'!F253/ECO!P67))))</f>
        <v>-6.3039150630391507</v>
      </c>
      <c r="H265" s="42">
        <f>IF($C$3="National Currency",IF('B.Non-Life_DATA'!G253=0,0,'B.Non-Life_DATA'!G253),IF($C$3="Current Exchange rate",IF('B.Non-Life_DATA'!G253=0,0,'B.Non-Life_DATA'!G253/ECO!Q32),IF($C$3="Constant Exchange rate",IF('B.Non-Life_DATA'!G253=0,0,'B.Non-Life_DATA'!G253/ECO!Q67))))</f>
        <v>-4.2026100420261008</v>
      </c>
      <c r="I265" s="42">
        <f>IF($C$3="National Currency",IF('B.Non-Life_DATA'!H253=0,0,'B.Non-Life_DATA'!H253),IF($C$3="Current Exchange rate",IF('B.Non-Life_DATA'!H253=0,0,'B.Non-Life_DATA'!H253/ECO!R32),IF($C$3="Constant Exchange rate",IF('B.Non-Life_DATA'!H253=0,0,'B.Non-Life_DATA'!H253/ECO!R67))))</f>
        <v>-3.4284450342844504</v>
      </c>
      <c r="J265" s="42">
        <f>IF($C$3="National Currency",IF('B.Non-Life_DATA'!I253=0,0,'B.Non-Life_DATA'!I253),IF($C$3="Current Exchange rate",IF('B.Non-Life_DATA'!I253=0,0,'B.Non-Life_DATA'!I253/ECO!S32),IF($C$3="Constant Exchange rate",IF('B.Non-Life_DATA'!I253=0,0,'B.Non-Life_DATA'!I253/ECO!S67))))</f>
        <v>-1.3271400132714002</v>
      </c>
      <c r="K265" s="42">
        <f>IF($C$3="National Currency",IF('B.Non-Life_DATA'!J253=0,0,'B.Non-Life_DATA'!J253),IF($C$3="Current Exchange rate",IF('B.Non-Life_DATA'!J253=0,0,'B.Non-Life_DATA'!J253/ECO!T32),IF($C$3="Constant Exchange rate",IF('B.Non-Life_DATA'!J253=0,0,'B.Non-Life_DATA'!J253/ECO!T67))))</f>
        <v>-4.2026100420261008</v>
      </c>
      <c r="L265" s="42">
        <f>IF($C$3="National Currency",IF('B.Non-Life_DATA'!K253=0,0,'B.Non-Life_DATA'!K253),IF($C$3="Current Exchange rate",IF('B.Non-Life_DATA'!K253=0,0,'B.Non-Life_DATA'!K253/ECO!U32),IF($C$3="Constant Exchange rate",IF('B.Non-Life_DATA'!K253=0,0,'B.Non-Life_DATA'!K253/ECO!U67))))</f>
        <v>-3.3178500331785004</v>
      </c>
      <c r="M265" s="42">
        <f>IF($C$3="National Currency",IF('B.Non-Life_DATA'!L253=0,0,'B.Non-Life_DATA'!L253),IF($C$3="Current Exchange rate",IF('B.Non-Life_DATA'!L253=0,0,'B.Non-Life_DATA'!L253/ECO!V32),IF($C$3="Constant Exchange rate",IF('B.Non-Life_DATA'!L253=0,0,'B.Non-Life_DATA'!L253/ECO!V67))))</f>
        <v>-20.349480203494803</v>
      </c>
      <c r="N265" s="42">
        <f>IF($C$3="National Currency",IF('B.Non-Life_DATA'!M253=0,0,'B.Non-Life_DATA'!M253),IF($C$3="Current Exchange rate",IF('B.Non-Life_DATA'!M253=0,0,'B.Non-Life_DATA'!M253/ECO!W32),IF($C$3="Constant Exchange rate",IF('B.Non-Life_DATA'!M253=0,0,'B.Non-Life_DATA'!M253/ECO!W67))))</f>
        <v>-25.215660252156603</v>
      </c>
      <c r="O265" s="88">
        <f>IF($C$3="National Currency",IF('B.Non-Life_DATA'!N253=0,0,'B.Non-Life_DATA'!N253),IF($C$3="Current Exchange rate",IF('B.Non-Life_DATA'!N253=0,0,'B.Non-Life_DATA'!N253/ECO!X32),IF($C$3="Constant Exchange rate",IF('B.Non-Life_DATA'!N253=0,0,'B.Non-Life_DATA'!N253/ECO!X67))))</f>
        <v>-25.215660252156603</v>
      </c>
      <c r="P265" s="108">
        <f>IF($C$3="National Currency",IF('B.Non-Life_DATA'!O253=0,0,'B.Non-Life_DATA'!O253),IF($C$3="Current Exchange rate",IF('B.Non-Life_DATA'!O253=0,0,'B.Non-Life_DATA'!O253/ECO!Y32),IF($C$3="Constant Exchange rate",IF('B.Non-Life_DATA'!O253=0,0,'B.Non-Life_DATA'!O253/ECO!Y67))))</f>
        <v>0</v>
      </c>
      <c r="Q265" s="41">
        <f t="shared" si="46"/>
        <v>7.1554070923916857E-2</v>
      </c>
      <c r="R265" s="41">
        <f t="shared" si="47"/>
        <v>0</v>
      </c>
      <c r="S265" s="41">
        <f t="shared" si="48"/>
        <v>6.8620689655172411</v>
      </c>
    </row>
    <row r="266" spans="3:19" ht="15" x14ac:dyDescent="0.25">
      <c r="C266" s="139"/>
      <c r="D266" s="140"/>
      <c r="E266" s="39" t="s">
        <v>8</v>
      </c>
      <c r="F266" s="42">
        <f>IF($C$3="National Currency",IF('B.Non-Life_DATA'!E254=0,0,'B.Non-Life_DATA'!E254),IF($C$3="Current Exchange rate",IF('B.Non-Life_DATA'!E254=0,0,'B.Non-Life_DATA'!E254/ECO!O33),IF($C$3="Constant Exchange rate",IF('B.Non-Life_DATA'!E254=0,0,'B.Non-Life_DATA'!E254/ECO!O68))))</f>
        <v>-8.1905831695216698</v>
      </c>
      <c r="G266" s="42">
        <f>IF($C$3="National Currency",IF('B.Non-Life_DATA'!F254=0,0,'B.Non-Life_DATA'!F254),IF($C$3="Current Exchange rate",IF('B.Non-Life_DATA'!F254=0,0,'B.Non-Life_DATA'!F254/ECO!P33),IF($C$3="Constant Exchange rate",IF('B.Non-Life_DATA'!F254=0,0,'B.Non-Life_DATA'!F254/ECO!P68))))</f>
        <v>10.062716465412336</v>
      </c>
      <c r="H266" s="42">
        <f>IF($C$3="National Currency",IF('B.Non-Life_DATA'!G254=0,0,'B.Non-Life_DATA'!G254),IF($C$3="Current Exchange rate",IF('B.Non-Life_DATA'!G254=0,0,'B.Non-Life_DATA'!G254/ECO!Q33),IF($C$3="Constant Exchange rate",IF('B.Non-Life_DATA'!G254=0,0,'B.Non-Life_DATA'!G254/ECO!Q68))))</f>
        <v>-9.8286998034260034</v>
      </c>
      <c r="I266" s="42">
        <f>IF($C$3="National Currency",IF('B.Non-Life_DATA'!H254=0,0,'B.Non-Life_DATA'!H254),IF($C$3="Current Exchange rate",IF('B.Non-Life_DATA'!H254=0,0,'B.Non-Life_DATA'!H254/ECO!R33),IF($C$3="Constant Exchange rate",IF('B.Non-Life_DATA'!H254=0,0,'B.Non-Life_DATA'!H254/ECO!R68))))</f>
        <v>-12.402883085275672</v>
      </c>
      <c r="J266" s="42">
        <f>IF($C$3="National Currency",IF('B.Non-Life_DATA'!I254=0,0,'B.Non-Life_DATA'!I254),IF($C$3="Current Exchange rate",IF('B.Non-Life_DATA'!I254=0,0,'B.Non-Life_DATA'!I254/ECO!S33),IF($C$3="Constant Exchange rate",IF('B.Non-Life_DATA'!I254=0,0,'B.Non-Life_DATA'!I254/ECO!S68))))</f>
        <v>-12.870916409248338</v>
      </c>
      <c r="K266" s="42">
        <f>IF($C$3="National Currency",IF('B.Non-Life_DATA'!J254=0,0,'B.Non-Life_DATA'!J254),IF($C$3="Current Exchange rate",IF('B.Non-Life_DATA'!J254=0,0,'B.Non-Life_DATA'!J254/ECO!T33),IF($C$3="Constant Exchange rate",IF('B.Non-Life_DATA'!J254=0,0,'B.Non-Life_DATA'!J254/ECO!T68))))</f>
        <v>-12.402883085275672</v>
      </c>
      <c r="L266" s="42">
        <f>IF($C$3="National Currency",IF('B.Non-Life_DATA'!K254=0,0,'B.Non-Life_DATA'!K254),IF($C$3="Current Exchange rate",IF('B.Non-Life_DATA'!K254=0,0,'B.Non-Life_DATA'!K254/ECO!U33),IF($C$3="Constant Exchange rate",IF('B.Non-Life_DATA'!K254=0,0,'B.Non-Life_DATA'!K254/ECO!U68))))</f>
        <v>-7.956566507535336</v>
      </c>
      <c r="M266" s="42">
        <f>IF($C$3="National Currency",IF('B.Non-Life_DATA'!L254=0,0,'B.Non-Life_DATA'!L254),IF($C$3="Current Exchange rate",IF('B.Non-Life_DATA'!L254=0,0,'B.Non-Life_DATA'!L254/ECO!V33),IF($C$3="Constant Exchange rate",IF('B.Non-Life_DATA'!L254=0,0,'B.Non-Life_DATA'!L254/ECO!V68))))</f>
        <v>-10.530749789385004</v>
      </c>
      <c r="N266" s="42">
        <f>IF($C$3="National Currency",IF('B.Non-Life_DATA'!M254=0,0,'B.Non-Life_DATA'!M254),IF($C$3="Current Exchange rate",IF('B.Non-Life_DATA'!M254=0,0,'B.Non-Life_DATA'!M254/ECO!W33),IF($C$3="Constant Exchange rate",IF('B.Non-Life_DATA'!M254=0,0,'B.Non-Life_DATA'!M254/ECO!W68))))</f>
        <v>-14.275016381166338</v>
      </c>
      <c r="O266" s="88">
        <f>IF($C$3="National Currency",IF('B.Non-Life_DATA'!N254=0,0,'B.Non-Life_DATA'!N254),IF($C$3="Current Exchange rate",IF('B.Non-Life_DATA'!N254=0,0,'B.Non-Life_DATA'!N254/ECO!X33),IF($C$3="Constant Exchange rate",IF('B.Non-Life_DATA'!N254=0,0,'B.Non-Life_DATA'!N254/ECO!X68))))</f>
        <v>-14.275016381166338</v>
      </c>
      <c r="P266" s="108">
        <f>IF($C$3="National Currency",IF('B.Non-Life_DATA'!O254=0,0,'B.Non-Life_DATA'!O254),IF($C$3="Current Exchange rate",IF('B.Non-Life_DATA'!O254=0,0,'B.Non-Life_DATA'!O254/ECO!Y33),IF($C$3="Constant Exchange rate",IF('B.Non-Life_DATA'!O254=0,0,'B.Non-Life_DATA'!O254/ECO!Y68))))</f>
        <v>0</v>
      </c>
      <c r="Q266" s="41">
        <f t="shared" si="46"/>
        <v>4.0507982910766398E-2</v>
      </c>
      <c r="R266" s="41">
        <f t="shared" si="47"/>
        <v>0</v>
      </c>
      <c r="S266" s="41">
        <f t="shared" si="48"/>
        <v>0.74285714285714288</v>
      </c>
    </row>
    <row r="267" spans="3:19" ht="15" x14ac:dyDescent="0.25">
      <c r="C267" s="139"/>
      <c r="D267" s="140"/>
      <c r="E267" s="39" t="s">
        <v>7</v>
      </c>
      <c r="F267" s="42">
        <f>IF($C$3="National Currency",IF('B.Non-Life_DATA'!E255=0,0,'B.Non-Life_DATA'!E255),IF($C$3="Current Exchange rate",IF('B.Non-Life_DATA'!E255=0,0,'B.Non-Life_DATA'!E255/ECO!O34),IF($C$3="Constant Exchange rate",IF('B.Non-Life_DATA'!E255=0,0,'B.Non-Life_DATA'!E255/ECO!O69))))</f>
        <v>-4.8570000000000002</v>
      </c>
      <c r="G267" s="42">
        <f>IF($C$3="National Currency",IF('B.Non-Life_DATA'!F255=0,0,'B.Non-Life_DATA'!F255),IF($C$3="Current Exchange rate",IF('B.Non-Life_DATA'!F255=0,0,'B.Non-Life_DATA'!F255/ECO!P34),IF($C$3="Constant Exchange rate",IF('B.Non-Life_DATA'!F255=0,0,'B.Non-Life_DATA'!F255/ECO!P69))))</f>
        <v>-5.2949999999999999</v>
      </c>
      <c r="H267" s="42">
        <f>IF($C$3="National Currency",IF('B.Non-Life_DATA'!G255=0,0,'B.Non-Life_DATA'!G255),IF($C$3="Current Exchange rate",IF('B.Non-Life_DATA'!G255=0,0,'B.Non-Life_DATA'!G255/ECO!Q34),IF($C$3="Constant Exchange rate",IF('B.Non-Life_DATA'!G255=0,0,'B.Non-Life_DATA'!G255/ECO!Q69))))</f>
        <v>-5.5540000000000003</v>
      </c>
      <c r="I267" s="42">
        <f>IF($C$3="National Currency",IF('B.Non-Life_DATA'!H255=0,0,'B.Non-Life_DATA'!H255),IF($C$3="Current Exchange rate",IF('B.Non-Life_DATA'!H255=0,0,'B.Non-Life_DATA'!H255/ECO!R34),IF($C$3="Constant Exchange rate",IF('B.Non-Life_DATA'!H255=0,0,'B.Non-Life_DATA'!H255/ECO!R69))))</f>
        <v>-4.7830000000000004</v>
      </c>
      <c r="J267" s="42">
        <f>IF($C$3="National Currency",IF('B.Non-Life_DATA'!I255=0,0,'B.Non-Life_DATA'!I255),IF($C$3="Current Exchange rate",IF('B.Non-Life_DATA'!I255=0,0,'B.Non-Life_DATA'!I255/ECO!S34),IF($C$3="Constant Exchange rate",IF('B.Non-Life_DATA'!I255=0,0,'B.Non-Life_DATA'!I255/ECO!S69))))</f>
        <v>2.9609999999999999</v>
      </c>
      <c r="K267" s="42">
        <f>IF($C$3="National Currency",IF('B.Non-Life_DATA'!J255=0,0,'B.Non-Life_DATA'!J255),IF($C$3="Current Exchange rate",IF('B.Non-Life_DATA'!J255=0,0,'B.Non-Life_DATA'!J255/ECO!T34),IF($C$3="Constant Exchange rate",IF('B.Non-Life_DATA'!J255=0,0,'B.Non-Life_DATA'!J255/ECO!T69))))</f>
        <v>3.4079999999999999</v>
      </c>
      <c r="L267" s="42">
        <f>IF($C$3="National Currency",IF('B.Non-Life_DATA'!K255=0,0,'B.Non-Life_DATA'!K255),IF($C$3="Current Exchange rate",IF('B.Non-Life_DATA'!K255=0,0,'B.Non-Life_DATA'!K255/ECO!U34),IF($C$3="Constant Exchange rate",IF('B.Non-Life_DATA'!K255=0,0,'B.Non-Life_DATA'!K255/ECO!U69))))</f>
        <v>4.3311233387450985</v>
      </c>
      <c r="M267" s="42">
        <f>IF($C$3="National Currency",IF('B.Non-Life_DATA'!L255=0,0,'B.Non-Life_DATA'!L255),IF($C$3="Current Exchange rate",IF('B.Non-Life_DATA'!L255=0,0,'B.Non-Life_DATA'!L255/ECO!V34),IF($C$3="Constant Exchange rate",IF('B.Non-Life_DATA'!L255=0,0,'B.Non-Life_DATA'!L255/ECO!V69))))</f>
        <v>5.1171954331076144</v>
      </c>
      <c r="N267" s="42">
        <f>IF($C$3="National Currency",IF('B.Non-Life_DATA'!M255=0,0,'B.Non-Life_DATA'!M255),IF($C$3="Current Exchange rate",IF('B.Non-Life_DATA'!M255=0,0,'B.Non-Life_DATA'!M255/ECO!W34),IF($C$3="Constant Exchange rate",IF('B.Non-Life_DATA'!M255=0,0,'B.Non-Life_DATA'!M255/ECO!W69))))</f>
        <v>4.836214786965682</v>
      </c>
      <c r="O267" s="42">
        <f>IF($C$3="National Currency",IF('B.Non-Life_DATA'!N255=0,0,'B.Non-Life_DATA'!N255),IF($C$3="Current Exchange rate",IF('B.Non-Life_DATA'!N255=0,0,'B.Non-Life_DATA'!N255/ECO!X34),IF($C$3="Constant Exchange rate",IF('B.Non-Life_DATA'!N255=0,0,'B.Non-Life_DATA'!N255/ECO!X69))))</f>
        <v>5.1817959745402629</v>
      </c>
      <c r="P267" s="108">
        <f>IF($C$3="National Currency",IF('B.Non-Life_DATA'!O255=0,0,'B.Non-Life_DATA'!O255),IF($C$3="Current Exchange rate",IF('B.Non-Life_DATA'!O255=0,0,'B.Non-Life_DATA'!O255/ECO!Y34),IF($C$3="Constant Exchange rate",IF('B.Non-Life_DATA'!O255=0,0,'B.Non-Life_DATA'!O255/ECO!Y69))))</f>
        <v>7.6726833885074628</v>
      </c>
      <c r="Q267" s="41">
        <f t="shared" si="46"/>
        <v>-1.4704298557631841E-2</v>
      </c>
      <c r="R267" s="41">
        <f t="shared" si="47"/>
        <v>7.1456956069439581E-2</v>
      </c>
      <c r="S267" s="41">
        <f t="shared" si="48"/>
        <v>-2.0668717262796505</v>
      </c>
    </row>
    <row r="268" spans="3:19" ht="15" x14ac:dyDescent="0.25">
      <c r="C268" s="139"/>
      <c r="D268" s="140"/>
      <c r="E268" s="39" t="s">
        <v>6</v>
      </c>
      <c r="F268" s="42">
        <f>IF($C$3="National Currency",IF('B.Non-Life_DATA'!E256=0,0,'B.Non-Life_DATA'!E256),IF($C$3="Current Exchange rate",IF('B.Non-Life_DATA'!E256=0,0,'B.Non-Life_DATA'!E256/ECO!O35),IF($C$3="Constant Exchange rate",IF('B.Non-Life_DATA'!E256=0,0,'B.Non-Life_DATA'!E256/ECO!O70))))</f>
        <v>0</v>
      </c>
      <c r="G268" s="42">
        <f>IF($C$3="National Currency",IF('B.Non-Life_DATA'!F256=0,0,'B.Non-Life_DATA'!F256),IF($C$3="Current Exchange rate",IF('B.Non-Life_DATA'!F256=0,0,'B.Non-Life_DATA'!F256/ECO!P35),IF($C$3="Constant Exchange rate",IF('B.Non-Life_DATA'!F256=0,0,'B.Non-Life_DATA'!F256/ECO!P70))))</f>
        <v>0</v>
      </c>
      <c r="H268" s="42">
        <f>IF($C$3="National Currency",IF('B.Non-Life_DATA'!G256=0,0,'B.Non-Life_DATA'!G256),IF($C$3="Current Exchange rate",IF('B.Non-Life_DATA'!G256=0,0,'B.Non-Life_DATA'!G256/ECO!Q35),IF($C$3="Constant Exchange rate",IF('B.Non-Life_DATA'!G256=0,0,'B.Non-Life_DATA'!G256/ECO!Q70))))</f>
        <v>0</v>
      </c>
      <c r="I268" s="42">
        <f>IF($C$3="National Currency",IF('B.Non-Life_DATA'!H256=0,0,'B.Non-Life_DATA'!H256),IF($C$3="Current Exchange rate",IF('B.Non-Life_DATA'!H256=0,0,'B.Non-Life_DATA'!H256/ECO!R35),IF($C$3="Constant Exchange rate",IF('B.Non-Life_DATA'!H256=0,0,'B.Non-Life_DATA'!H256/ECO!R70))))</f>
        <v>0</v>
      </c>
      <c r="J268" s="42">
        <f>IF($C$3="National Currency",IF('B.Non-Life_DATA'!I256=0,0,'B.Non-Life_DATA'!I256),IF($C$3="Current Exchange rate",IF('B.Non-Life_DATA'!I256=0,0,'B.Non-Life_DATA'!I256/ECO!S35),IF($C$3="Constant Exchange rate",IF('B.Non-Life_DATA'!I256=0,0,'B.Non-Life_DATA'!I256/ECO!S70))))</f>
        <v>0</v>
      </c>
      <c r="K268" s="42">
        <f>IF($C$3="National Currency",IF('B.Non-Life_DATA'!J256=0,0,'B.Non-Life_DATA'!J256),IF($C$3="Current Exchange rate",IF('B.Non-Life_DATA'!J256=0,0,'B.Non-Life_DATA'!J256/ECO!T35),IF($C$3="Constant Exchange rate",IF('B.Non-Life_DATA'!J256=0,0,'B.Non-Life_DATA'!J256/ECO!T70))))</f>
        <v>0</v>
      </c>
      <c r="L268" s="42">
        <f>IF($C$3="National Currency",IF('B.Non-Life_DATA'!K256=0,0,'B.Non-Life_DATA'!K256),IF($C$3="Current Exchange rate",IF('B.Non-Life_DATA'!K256=0,0,'B.Non-Life_DATA'!K256/ECO!U35),IF($C$3="Constant Exchange rate",IF('B.Non-Life_DATA'!K256=0,0,'B.Non-Life_DATA'!K256/ECO!U70))))</f>
        <v>0</v>
      </c>
      <c r="M268" s="42">
        <f>IF($C$3="National Currency",IF('B.Non-Life_DATA'!L256=0,0,'B.Non-Life_DATA'!L256),IF($C$3="Current Exchange rate",IF('B.Non-Life_DATA'!L256=0,0,'B.Non-Life_DATA'!L256/ECO!V35),IF($C$3="Constant Exchange rate",IF('B.Non-Life_DATA'!L256=0,0,'B.Non-Life_DATA'!L256/ECO!V70))))</f>
        <v>0</v>
      </c>
      <c r="N268" s="42">
        <f>IF($C$3="National Currency",IF('B.Non-Life_DATA'!M256=0,0,'B.Non-Life_DATA'!M256),IF($C$3="Current Exchange rate",IF('B.Non-Life_DATA'!M256=0,0,'B.Non-Life_DATA'!M256/ECO!W35),IF($C$3="Constant Exchange rate",IF('B.Non-Life_DATA'!M256=0,0,'B.Non-Life_DATA'!M256/ECO!W70))))</f>
        <v>0</v>
      </c>
      <c r="O268" s="42">
        <f>IF($C$3="National Currency",IF('B.Non-Life_DATA'!N256=0,0,'B.Non-Life_DATA'!N256),IF($C$3="Current Exchange rate",IF('B.Non-Life_DATA'!N256=0,0,'B.Non-Life_DATA'!N256/ECO!X35),IF($C$3="Constant Exchange rate",IF('B.Non-Life_DATA'!N256=0,0,'B.Non-Life_DATA'!N256/ECO!X70))))</f>
        <v>0</v>
      </c>
      <c r="P268" s="108">
        <f>IF($C$3="National Currency",IF('B.Non-Life_DATA'!O256=0,0,'B.Non-Life_DATA'!O256),IF($C$3="Current Exchange rate",IF('B.Non-Life_DATA'!O256=0,0,'B.Non-Life_DATA'!O256/ECO!Y35),IF($C$3="Constant Exchange rate",IF('B.Non-Life_DATA'!O256=0,0,'B.Non-Life_DATA'!O256/ECO!Y70))))</f>
        <v>0</v>
      </c>
      <c r="Q268" s="41">
        <f t="shared" si="46"/>
        <v>0</v>
      </c>
      <c r="R268" s="41" t="str">
        <f t="shared" si="47"/>
        <v>-</v>
      </c>
      <c r="S268" s="41" t="str">
        <f t="shared" si="48"/>
        <v>-</v>
      </c>
    </row>
    <row r="269" spans="3:19" ht="15" x14ac:dyDescent="0.25">
      <c r="C269" s="139"/>
      <c r="D269" s="140"/>
      <c r="E269" s="39" t="s">
        <v>5</v>
      </c>
      <c r="F269" s="42">
        <f>IF($C$3="National Currency",IF('B.Non-Life_DATA'!E257=0,0,'B.Non-Life_DATA'!E257),IF($C$3="Current Exchange rate",IF('B.Non-Life_DATA'!E257=0,0,'B.Non-Life_DATA'!E257/ECO!O36),IF($C$3="Constant Exchange rate",IF('B.Non-Life_DATA'!E257=0,0,'B.Non-Life_DATA'!E257/ECO!O71))))</f>
        <v>-50.782497604599165</v>
      </c>
      <c r="G269" s="42">
        <f>IF($C$3="National Currency",IF('B.Non-Life_DATA'!F257=0,0,'B.Non-Life_DATA'!F257),IF($C$3="Current Exchange rate",IF('B.Non-Life_DATA'!F257=0,0,'B.Non-Life_DATA'!F257/ECO!P36),IF($C$3="Constant Exchange rate",IF('B.Non-Life_DATA'!F257=0,0,'B.Non-Life_DATA'!F257/ECO!P71))))</f>
        <v>-151.8151815181518</v>
      </c>
      <c r="H269" s="42">
        <f>IF($C$3="National Currency",IF('B.Non-Life_DATA'!G257=0,0,'B.Non-Life_DATA'!G257),IF($C$3="Current Exchange rate",IF('B.Non-Life_DATA'!G257=0,0,'B.Non-Life_DATA'!G257/ECO!Q36),IF($C$3="Constant Exchange rate",IF('B.Non-Life_DATA'!G257=0,0,'B.Non-Life_DATA'!G257/ECO!Q71))))</f>
        <v>-276.05663792185669</v>
      </c>
      <c r="I269" s="42">
        <f>IF($C$3="National Currency",IF('B.Non-Life_DATA'!H257=0,0,'B.Non-Life_DATA'!H257),IF($C$3="Current Exchange rate",IF('B.Non-Life_DATA'!H257=0,0,'B.Non-Life_DATA'!H257/ECO!R36),IF($C$3="Constant Exchange rate",IF('B.Non-Life_DATA'!H257=0,0,'B.Non-Life_DATA'!H257/ECO!R71))))</f>
        <v>-159.69338869370807</v>
      </c>
      <c r="J269" s="42">
        <f>IF($C$3="National Currency",IF('B.Non-Life_DATA'!I257=0,0,'B.Non-Life_DATA'!I257),IF($C$3="Current Exchange rate",IF('B.Non-Life_DATA'!I257=0,0,'B.Non-Life_DATA'!I257/ECO!S36),IF($C$3="Constant Exchange rate",IF('B.Non-Life_DATA'!I257=0,0,'B.Non-Life_DATA'!I257/ECO!S71))))</f>
        <v>-43.968913020334291</v>
      </c>
      <c r="K269" s="42">
        <f>IF($C$3="National Currency",IF('B.Non-Life_DATA'!J257=0,0,'B.Non-Life_DATA'!J257),IF($C$3="Current Exchange rate",IF('B.Non-Life_DATA'!J257=0,0,'B.Non-Life_DATA'!J257/ECO!T36),IF($C$3="Constant Exchange rate",IF('B.Non-Life_DATA'!J257=0,0,'B.Non-Life_DATA'!J257/ECO!T71))))</f>
        <v>-120.30235281592674</v>
      </c>
      <c r="L269" s="42">
        <f>IF($C$3="National Currency",IF('B.Non-Life_DATA'!K257=0,0,'B.Non-Life_DATA'!K257),IF($C$3="Current Exchange rate",IF('B.Non-Life_DATA'!K257=0,0,'B.Non-Life_DATA'!K257/ECO!U36),IF($C$3="Constant Exchange rate",IF('B.Non-Life_DATA'!K257=0,0,'B.Non-Life_DATA'!K257/ECO!U71))))</f>
        <v>-146.06621952517833</v>
      </c>
      <c r="M269" s="42">
        <f>IF($C$3="National Currency",IF('B.Non-Life_DATA'!L257=0,0,'B.Non-Life_DATA'!L257),IF($C$3="Current Exchange rate",IF('B.Non-Life_DATA'!L257=0,0,'B.Non-Life_DATA'!L257/ECO!V36),IF($C$3="Constant Exchange rate",IF('B.Non-Life_DATA'!L257=0,0,'B.Non-Life_DATA'!L257/ECO!V71))))</f>
        <v>-63.025657404450115</v>
      </c>
      <c r="N269" s="42">
        <f>IF($C$3="National Currency",IF('B.Non-Life_DATA'!M257=0,0,'B.Non-Life_DATA'!M257),IF($C$3="Current Exchange rate",IF('B.Non-Life_DATA'!M257=0,0,'B.Non-Life_DATA'!M257/ECO!W36),IF($C$3="Constant Exchange rate",IF('B.Non-Life_DATA'!M257=0,0,'B.Non-Life_DATA'!M257/ECO!W71))))</f>
        <v>-90.918769296284466</v>
      </c>
      <c r="O269" s="42">
        <f>IF($C$3="National Currency",IF('B.Non-Life_DATA'!N257=0,0,'B.Non-Life_DATA'!N257),IF($C$3="Current Exchange rate",IF('B.Non-Life_DATA'!N257=0,0,'B.Non-Life_DATA'!N257/ECO!X36),IF($C$3="Constant Exchange rate",IF('B.Non-Life_DATA'!N257=0,0,'B.Non-Life_DATA'!N257/ECO!X71))))</f>
        <v>-90.918769296284466</v>
      </c>
      <c r="P269" s="108">
        <f>IF($C$3="National Currency",IF('B.Non-Life_DATA'!O257=0,0,'B.Non-Life_DATA'!O257),IF($C$3="Current Exchange rate",IF('B.Non-Life_DATA'!O257=0,0,'B.Non-Life_DATA'!O257/ECO!Y36),IF($C$3="Constant Exchange rate",IF('B.Non-Life_DATA'!O257=0,0,'B.Non-Life_DATA'!O257/ECO!Y71))))</f>
        <v>0</v>
      </c>
      <c r="Q269" s="41">
        <f t="shared" si="46"/>
        <v>0.25799871990205658</v>
      </c>
      <c r="R269" s="41">
        <f t="shared" si="47"/>
        <v>0</v>
      </c>
      <c r="S269" s="41">
        <f t="shared" si="48"/>
        <v>0.79035639412997916</v>
      </c>
    </row>
    <row r="270" spans="3:19" ht="15" x14ac:dyDescent="0.25">
      <c r="C270" s="139"/>
      <c r="D270" s="140"/>
      <c r="E270" s="39" t="s">
        <v>4</v>
      </c>
      <c r="F270" s="42">
        <f>IF($C$3="National Currency",IF('B.Non-Life_DATA'!E258=0,0,'B.Non-Life_DATA'!E258),IF($C$3="Current Exchange rate",IF('B.Non-Life_DATA'!E258=0,0,'B.Non-Life_DATA'!E258/ECO!O37),IF($C$3="Constant Exchange rate",IF('B.Non-Life_DATA'!E258=0,0,'B.Non-Life_DATA'!E258/ECO!O72))))</f>
        <v>-9.1929561008178933</v>
      </c>
      <c r="G270" s="42">
        <f>IF($C$3="National Currency",IF('B.Non-Life_DATA'!F258=0,0,'B.Non-Life_DATA'!F258),IF($C$3="Current Exchange rate",IF('B.Non-Life_DATA'!F258=0,0,'B.Non-Life_DATA'!F258/ECO!P37),IF($C$3="Constant Exchange rate",IF('B.Non-Life_DATA'!F258=0,0,'B.Non-Life_DATA'!F258/ECO!P72))))</f>
        <v>10.319646135870473</v>
      </c>
      <c r="H270" s="42">
        <f>IF($C$3="National Currency",IF('B.Non-Life_DATA'!G258=0,0,'B.Non-Life_DATA'!G258),IF($C$3="Current Exchange rate",IF('B.Non-Life_DATA'!G258=0,0,'B.Non-Life_DATA'!G258/ECO!Q37),IF($C$3="Constant Exchange rate",IF('B.Non-Life_DATA'!G258=0,0,'B.Non-Life_DATA'!G258/ECO!Q72))))</f>
        <v>11.11667501251878</v>
      </c>
      <c r="I270" s="42">
        <f>IF($C$3="National Currency",IF('B.Non-Life_DATA'!H258=0,0,'B.Non-Life_DATA'!H258),IF($C$3="Current Exchange rate",IF('B.Non-Life_DATA'!H258=0,0,'B.Non-Life_DATA'!H258/ECO!R37),IF($C$3="Constant Exchange rate",IF('B.Non-Life_DATA'!H258=0,0,'B.Non-Life_DATA'!H258/ECO!R72))))</f>
        <v>22</v>
      </c>
      <c r="J270" s="42">
        <f>IF($C$3="National Currency",IF('B.Non-Life_DATA'!I258=0,0,'B.Non-Life_DATA'!I258),IF($C$3="Current Exchange rate",IF('B.Non-Life_DATA'!I258=0,0,'B.Non-Life_DATA'!I258/ECO!S37),IF($C$3="Constant Exchange rate",IF('B.Non-Life_DATA'!I258=0,0,'B.Non-Life_DATA'!I258/ECO!S72))))</f>
        <v>21</v>
      </c>
      <c r="K270" s="42">
        <f>IF($C$3="National Currency",IF('B.Non-Life_DATA'!J258=0,0,'B.Non-Life_DATA'!J258),IF($C$3="Current Exchange rate",IF('B.Non-Life_DATA'!J258=0,0,'B.Non-Life_DATA'!J258/ECO!T37),IF($C$3="Constant Exchange rate",IF('B.Non-Life_DATA'!J258=0,0,'B.Non-Life_DATA'!J258/ECO!T72))))</f>
        <v>13</v>
      </c>
      <c r="L270" s="42">
        <f>IF($C$3="National Currency",IF('B.Non-Life_DATA'!K258=0,0,'B.Non-Life_DATA'!K258),IF($C$3="Current Exchange rate",IF('B.Non-Life_DATA'!K258=0,0,'B.Non-Life_DATA'!K258/ECO!U37),IF($C$3="Constant Exchange rate",IF('B.Non-Life_DATA'!K258=0,0,'B.Non-Life_DATA'!K258/ECO!U72))))</f>
        <v>6</v>
      </c>
      <c r="M270" s="42">
        <f>IF($C$3="National Currency",IF('B.Non-Life_DATA'!L258=0,0,'B.Non-Life_DATA'!L258),IF($C$3="Current Exchange rate",IF('B.Non-Life_DATA'!L258=0,0,'B.Non-Life_DATA'!L258/ECO!V37),IF($C$3="Constant Exchange rate",IF('B.Non-Life_DATA'!L258=0,0,'B.Non-Life_DATA'!L258/ECO!V72))))</f>
        <v>6</v>
      </c>
      <c r="N270" s="42">
        <f>IF($C$3="National Currency",IF('B.Non-Life_DATA'!M258=0,0,'B.Non-Life_DATA'!M258),IF($C$3="Current Exchange rate",IF('B.Non-Life_DATA'!M258=0,0,'B.Non-Life_DATA'!M258/ECO!W37),IF($C$3="Constant Exchange rate",IF('B.Non-Life_DATA'!M258=0,0,'B.Non-Life_DATA'!M258/ECO!W72))))</f>
        <v>9</v>
      </c>
      <c r="O270" s="42">
        <f>IF($C$3="National Currency",IF('B.Non-Life_DATA'!N258=0,0,'B.Non-Life_DATA'!N258),IF($C$3="Current Exchange rate",IF('B.Non-Life_DATA'!N258=0,0,'B.Non-Life_DATA'!N258/ECO!X37),IF($C$3="Constant Exchange rate",IF('B.Non-Life_DATA'!N258=0,0,'B.Non-Life_DATA'!N258/ECO!X72))))</f>
        <v>6.4</v>
      </c>
      <c r="P270" s="108">
        <f>IF($C$3="National Currency",IF('B.Non-Life_DATA'!O258=0,0,'B.Non-Life_DATA'!O258),IF($C$3="Current Exchange rate",IF('B.Non-Life_DATA'!O258=0,0,'B.Non-Life_DATA'!O258/ECO!Y37),IF($C$3="Constant Exchange rate",IF('B.Non-Life_DATA'!O258=0,0,'B.Non-Life_DATA'!O258/ECO!Y72))))</f>
        <v>0</v>
      </c>
      <c r="Q270" s="41">
        <f t="shared" si="46"/>
        <v>-1.8161176401236667E-2</v>
      </c>
      <c r="R270" s="41">
        <f t="shared" si="47"/>
        <v>-0.28888888888888886</v>
      </c>
      <c r="S270" s="41">
        <f t="shared" si="48"/>
        <v>-1.6961852019972765</v>
      </c>
    </row>
    <row r="271" spans="3:19" ht="15" x14ac:dyDescent="0.25">
      <c r="C271" s="139"/>
      <c r="D271" s="140"/>
      <c r="E271" s="39" t="s">
        <v>3</v>
      </c>
      <c r="F271" s="42">
        <f>IF($C$3="National Currency",IF('B.Non-Life_DATA'!E259=0,0,'B.Non-Life_DATA'!E259),IF($C$3="Current Exchange rate",IF('B.Non-Life_DATA'!E259=0,0,'B.Non-Life_DATA'!E259/ECO!O38),IF($C$3="Constant Exchange rate",IF('B.Non-Life_DATA'!E259=0,0,'B.Non-Life_DATA'!E259/ECO!O73))))</f>
        <v>-42.355440483303454</v>
      </c>
      <c r="G271" s="42">
        <f>IF($C$3="National Currency",IF('B.Non-Life_DATA'!F259=0,0,'B.Non-Life_DATA'!F259),IF($C$3="Current Exchange rate",IF('B.Non-Life_DATA'!F259=0,0,'B.Non-Life_DATA'!F259/ECO!P38),IF($C$3="Constant Exchange rate",IF('B.Non-Life_DATA'!F259=0,0,'B.Non-Life_DATA'!F259/ECO!P73))))</f>
        <v>-24.032397264821086</v>
      </c>
      <c r="H271" s="42">
        <f>IF($C$3="National Currency",IF('B.Non-Life_DATA'!G259=0,0,'B.Non-Life_DATA'!G259),IF($C$3="Current Exchange rate",IF('B.Non-Life_DATA'!G259=0,0,'B.Non-Life_DATA'!G259/ECO!Q38),IF($C$3="Constant Exchange rate",IF('B.Non-Life_DATA'!G259=0,0,'B.Non-Life_DATA'!G259/ECO!Q73))))</f>
        <v>0</v>
      </c>
      <c r="I271" s="42">
        <f>IF($C$3="National Currency",IF('B.Non-Life_DATA'!H259=0,0,'B.Non-Life_DATA'!H259),IF($C$3="Current Exchange rate",IF('B.Non-Life_DATA'!H259=0,0,'B.Non-Life_DATA'!H259/ECO!R38),IF($C$3="Constant Exchange rate",IF('B.Non-Life_DATA'!H259=0,0,'B.Non-Life_DATA'!H259/ECO!R73))))</f>
        <v>0</v>
      </c>
      <c r="J271" s="42">
        <f>IF($C$3="National Currency",IF('B.Non-Life_DATA'!I259=0,0,'B.Non-Life_DATA'!I259),IF($C$3="Current Exchange rate",IF('B.Non-Life_DATA'!I259=0,0,'B.Non-Life_DATA'!I259/ECO!S38),IF($C$3="Constant Exchange rate",IF('B.Non-Life_DATA'!I259=0,0,'B.Non-Life_DATA'!I259/ECO!S73))))</f>
        <v>0</v>
      </c>
      <c r="K271" s="42">
        <f>IF($C$3="National Currency",IF('B.Non-Life_DATA'!J259=0,0,'B.Non-Life_DATA'!J259),IF($C$3="Current Exchange rate",IF('B.Non-Life_DATA'!J259=0,0,'B.Non-Life_DATA'!J259/ECO!T38),IF($C$3="Constant Exchange rate",IF('B.Non-Life_DATA'!J259=0,0,'B.Non-Life_DATA'!J259/ECO!T73))))</f>
        <v>0</v>
      </c>
      <c r="L271" s="42">
        <f>IF($C$3="National Currency",IF('B.Non-Life_DATA'!K259=0,0,'B.Non-Life_DATA'!K259),IF($C$3="Current Exchange rate",IF('B.Non-Life_DATA'!K259=0,0,'B.Non-Life_DATA'!K259/ECO!U38),IF($C$3="Constant Exchange rate",IF('B.Non-Life_DATA'!K259=0,0,'B.Non-Life_DATA'!K259/ECO!U73))))</f>
        <v>0</v>
      </c>
      <c r="M271" s="42">
        <f>IF($C$3="National Currency",IF('B.Non-Life_DATA'!L259=0,0,'B.Non-Life_DATA'!L259),IF($C$3="Current Exchange rate",IF('B.Non-Life_DATA'!L259=0,0,'B.Non-Life_DATA'!L259/ECO!V38),IF($C$3="Constant Exchange rate",IF('B.Non-Life_DATA'!L259=0,0,'B.Non-Life_DATA'!L259/ECO!V73))))</f>
        <v>0</v>
      </c>
      <c r="N271" s="42">
        <f>IF($C$3="National Currency",IF('B.Non-Life_DATA'!M259=0,0,'B.Non-Life_DATA'!M259),IF($C$3="Current Exchange rate",IF('B.Non-Life_DATA'!M259=0,0,'B.Non-Life_DATA'!M259/ECO!W38),IF($C$3="Constant Exchange rate",IF('B.Non-Life_DATA'!M259=0,0,'B.Non-Life_DATA'!M259/ECO!W73))))</f>
        <v>0</v>
      </c>
      <c r="O271" s="42">
        <f>IF($C$3="National Currency",IF('B.Non-Life_DATA'!N259=0,0,'B.Non-Life_DATA'!N259),IF($C$3="Current Exchange rate",IF('B.Non-Life_DATA'!N259=0,0,'B.Non-Life_DATA'!N259/ECO!X38),IF($C$3="Constant Exchange rate",IF('B.Non-Life_DATA'!N259=0,0,'B.Non-Life_DATA'!N259/ECO!X73))))</f>
        <v>0</v>
      </c>
      <c r="P271" s="108">
        <f>IF($C$3="National Currency",IF('B.Non-Life_DATA'!O259=0,0,'B.Non-Life_DATA'!O259),IF($C$3="Current Exchange rate",IF('B.Non-Life_DATA'!O259=0,0,'B.Non-Life_DATA'!O259/ECO!Y38),IF($C$3="Constant Exchange rate",IF('B.Non-Life_DATA'!O259=0,0,'B.Non-Life_DATA'!O259/ECO!Y73))))</f>
        <v>0</v>
      </c>
      <c r="Q271" s="41">
        <f t="shared" si="46"/>
        <v>0</v>
      </c>
      <c r="R271" s="41" t="str">
        <f t="shared" si="47"/>
        <v>-</v>
      </c>
      <c r="S271" s="41" t="str">
        <f t="shared" si="48"/>
        <v>-</v>
      </c>
    </row>
    <row r="272" spans="3:19" ht="15" x14ac:dyDescent="0.25">
      <c r="C272" s="139"/>
      <c r="D272" s="140"/>
      <c r="E272" s="39" t="s">
        <v>2</v>
      </c>
      <c r="F272" s="42">
        <f>IF($C$3="National Currency",IF('B.Non-Life_DATA'!E260=0,0,'B.Non-Life_DATA'!E260),IF($C$3="Current Exchange rate",IF('B.Non-Life_DATA'!E260=0,0,'B.Non-Life_DATA'!E260/ECO!O39),IF($C$3="Constant Exchange rate",IF('B.Non-Life_DATA'!E260=0,0,'B.Non-Life_DATA'!E260/ECO!O74))))</f>
        <v>0</v>
      </c>
      <c r="G272" s="42">
        <f>IF($C$3="National Currency",IF('B.Non-Life_DATA'!F260=0,0,'B.Non-Life_DATA'!F260),IF($C$3="Current Exchange rate",IF('B.Non-Life_DATA'!F260=0,0,'B.Non-Life_DATA'!F260/ECO!P39),IF($C$3="Constant Exchange rate",IF('B.Non-Life_DATA'!F260=0,0,'B.Non-Life_DATA'!F260/ECO!P74))))</f>
        <v>0</v>
      </c>
      <c r="H272" s="42">
        <f>IF($C$3="National Currency",IF('B.Non-Life_DATA'!G260=0,0,'B.Non-Life_DATA'!G260),IF($C$3="Current Exchange rate",IF('B.Non-Life_DATA'!G260=0,0,'B.Non-Life_DATA'!G260/ECO!Q39),IF($C$3="Constant Exchange rate",IF('B.Non-Life_DATA'!G260=0,0,'B.Non-Life_DATA'!G260/ECO!Q74))))</f>
        <v>0</v>
      </c>
      <c r="I272" s="42">
        <f>IF($C$3="National Currency",IF('B.Non-Life_DATA'!H260=0,0,'B.Non-Life_DATA'!H260),IF($C$3="Current Exchange rate",IF('B.Non-Life_DATA'!H260=0,0,'B.Non-Life_DATA'!H260/ECO!R39),IF($C$3="Constant Exchange rate",IF('B.Non-Life_DATA'!H260=0,0,'B.Non-Life_DATA'!H260/ECO!R74))))</f>
        <v>0</v>
      </c>
      <c r="J272" s="42">
        <f>IF($C$3="National Currency",IF('B.Non-Life_DATA'!I260=0,0,'B.Non-Life_DATA'!I260),IF($C$3="Current Exchange rate",IF('B.Non-Life_DATA'!I260=0,0,'B.Non-Life_DATA'!I260/ECO!S39),IF($C$3="Constant Exchange rate",IF('B.Non-Life_DATA'!I260=0,0,'B.Non-Life_DATA'!I260/ECO!S74))))</f>
        <v>0</v>
      </c>
      <c r="K272" s="42">
        <f>IF($C$3="National Currency",IF('B.Non-Life_DATA'!J260=0,0,'B.Non-Life_DATA'!J260),IF($C$3="Current Exchange rate",IF('B.Non-Life_DATA'!J260=0,0,'B.Non-Life_DATA'!J260/ECO!T39),IF($C$3="Constant Exchange rate",IF('B.Non-Life_DATA'!J260=0,0,'B.Non-Life_DATA'!J260/ECO!T74))))</f>
        <v>0</v>
      </c>
      <c r="L272" s="42">
        <f>IF($C$3="National Currency",IF('B.Non-Life_DATA'!K260=0,0,'B.Non-Life_DATA'!K260),IF($C$3="Current Exchange rate",IF('B.Non-Life_DATA'!K260=0,0,'B.Non-Life_DATA'!K260/ECO!U39),IF($C$3="Constant Exchange rate",IF('B.Non-Life_DATA'!K260=0,0,'B.Non-Life_DATA'!K260/ECO!U74))))</f>
        <v>0</v>
      </c>
      <c r="M272" s="42">
        <f>IF($C$3="National Currency",IF('B.Non-Life_DATA'!L260=0,0,'B.Non-Life_DATA'!L260),IF($C$3="Current Exchange rate",IF('B.Non-Life_DATA'!L260=0,0,'B.Non-Life_DATA'!L260/ECO!V39),IF($C$3="Constant Exchange rate",IF('B.Non-Life_DATA'!L260=0,0,'B.Non-Life_DATA'!L260/ECO!V74))))</f>
        <v>0</v>
      </c>
      <c r="N272" s="42">
        <f>IF($C$3="National Currency",IF('B.Non-Life_DATA'!M260=0,0,'B.Non-Life_DATA'!M260),IF($C$3="Current Exchange rate",IF('B.Non-Life_DATA'!M260=0,0,'B.Non-Life_DATA'!M260/ECO!W39),IF($C$3="Constant Exchange rate",IF('B.Non-Life_DATA'!M260=0,0,'B.Non-Life_DATA'!M260/ECO!W74))))</f>
        <v>0</v>
      </c>
      <c r="O272" s="42">
        <f>IF($C$3="National Currency",IF('B.Non-Life_DATA'!N260=0,0,'B.Non-Life_DATA'!N260),IF($C$3="Current Exchange rate",IF('B.Non-Life_DATA'!N260=0,0,'B.Non-Life_DATA'!N260/ECO!X39),IF($C$3="Constant Exchange rate",IF('B.Non-Life_DATA'!N260=0,0,'B.Non-Life_DATA'!N260/ECO!X74))))</f>
        <v>0</v>
      </c>
      <c r="P272" s="108">
        <f>IF($C$3="National Currency",IF('B.Non-Life_DATA'!O260=0,0,'B.Non-Life_DATA'!O260),IF($C$3="Current Exchange rate",IF('B.Non-Life_DATA'!O260=0,0,'B.Non-Life_DATA'!O260/ECO!Y39),IF($C$3="Constant Exchange rate",IF('B.Non-Life_DATA'!O260=0,0,'B.Non-Life_DATA'!O260/ECO!Y74))))</f>
        <v>0</v>
      </c>
      <c r="Q272" s="41">
        <f t="shared" si="46"/>
        <v>0</v>
      </c>
      <c r="R272" s="41" t="str">
        <f t="shared" si="47"/>
        <v>-</v>
      </c>
      <c r="S272" s="41" t="str">
        <f t="shared" si="48"/>
        <v>-</v>
      </c>
    </row>
    <row r="273" spans="3:19" ht="15" x14ac:dyDescent="0.25">
      <c r="C273" s="139"/>
      <c r="D273" s="140"/>
      <c r="E273" s="39" t="s">
        <v>57</v>
      </c>
      <c r="F273" s="43">
        <f>IF($C$3="National Currency",IF('B.Non-Life_DATA'!E261=0,0,'B.Non-Life_DATA'!E261),IF($C$3="Current Exchange rate",IF('B.Non-Life_DATA'!E261=0,0,'B.Non-Life_DATA'!E261/ECO!O40),IF($C$3="Constant Exchange rate",IF('B.Non-Life_DATA'!E261=0,0,'B.Non-Life_DATA'!E261/ECO!O75))))</f>
        <v>4.1699833097958656</v>
      </c>
      <c r="G273" s="43">
        <f>IF($C$3="National Currency",IF('B.Non-Life_DATA'!F261=0,0,'B.Non-Life_DATA'!F261),IF($C$3="Current Exchange rate",IF('B.Non-Life_DATA'!F261=0,0,'B.Non-Life_DATA'!F261/ECO!P40),IF($C$3="Constant Exchange rate",IF('B.Non-Life_DATA'!F261=0,0,'B.Non-Life_DATA'!F261/ECO!P75))))</f>
        <v>4.6604185389652066</v>
      </c>
      <c r="H273" s="43">
        <f>IF($C$3="National Currency",IF('B.Non-Life_DATA'!G261=0,0,'B.Non-Life_DATA'!G261),IF($C$3="Current Exchange rate",IF('B.Non-Life_DATA'!G261=0,0,'B.Non-Life_DATA'!G261/ECO!Q40),IF($C$3="Constant Exchange rate",IF('B.Non-Life_DATA'!G261=0,0,'B.Non-Life_DATA'!G261/ECO!Q75))))</f>
        <v>2.4829888304018484</v>
      </c>
      <c r="I273" s="43">
        <f>IF($C$3="National Currency",IF('B.Non-Life_DATA'!H261=0,0,'B.Non-Life_DATA'!H261),IF($C$3="Current Exchange rate",IF('B.Non-Life_DATA'!H261=0,0,'B.Non-Life_DATA'!H261/ECO!R40),IF($C$3="Constant Exchange rate",IF('B.Non-Life_DATA'!H261=0,0,'B.Non-Life_DATA'!H261/ECO!R75))))</f>
        <v>0</v>
      </c>
      <c r="J273" s="43">
        <f>IF($C$3="National Currency",IF('B.Non-Life_DATA'!I261=0,0,'B.Non-Life_DATA'!I261),IF($C$3="Current Exchange rate",IF('B.Non-Life_DATA'!I261=0,0,'B.Non-Life_DATA'!I261/ECO!S40),IF($C$3="Constant Exchange rate",IF('B.Non-Life_DATA'!I261=0,0,'B.Non-Life_DATA'!I261/ECO!S75))))</f>
        <v>0</v>
      </c>
      <c r="K273" s="43">
        <f>IF($C$3="National Currency",IF('B.Non-Life_DATA'!J261=0,0,'B.Non-Life_DATA'!J261),IF($C$3="Current Exchange rate",IF('B.Non-Life_DATA'!J261=0,0,'B.Non-Life_DATA'!J261/ECO!T40),IF($C$3="Constant Exchange rate",IF('B.Non-Life_DATA'!J261=0,0,'B.Non-Life_DATA'!J261/ECO!T75))))</f>
        <v>0</v>
      </c>
      <c r="L273" s="43">
        <f>IF($C$3="National Currency",IF('B.Non-Life_DATA'!K261=0,0,'B.Non-Life_DATA'!K261),IF($C$3="Current Exchange rate",IF('B.Non-Life_DATA'!K261=0,0,'B.Non-Life_DATA'!K261/ECO!U40),IF($C$3="Constant Exchange rate",IF('B.Non-Life_DATA'!K261=0,0,'B.Non-Life_DATA'!K261/ECO!U75))))</f>
        <v>0</v>
      </c>
      <c r="M273" s="43">
        <f>IF($C$3="National Currency",IF('B.Non-Life_DATA'!L261=0,0,'B.Non-Life_DATA'!L261),IF($C$3="Current Exchange rate",IF('B.Non-Life_DATA'!L261=0,0,'B.Non-Life_DATA'!L261/ECO!V40),IF($C$3="Constant Exchange rate",IF('B.Non-Life_DATA'!L261=0,0,'B.Non-Life_DATA'!L261/ECO!V75))))</f>
        <v>0</v>
      </c>
      <c r="N273" s="43">
        <f>IF($C$3="National Currency",IF('B.Non-Life_DATA'!M261=0,0,'B.Non-Life_DATA'!M261),IF($C$3="Current Exchange rate",IF('B.Non-Life_DATA'!M261=0,0,'B.Non-Life_DATA'!M261/ECO!W40),IF($C$3="Constant Exchange rate",IF('B.Non-Life_DATA'!M261=0,0,'B.Non-Life_DATA'!M261/ECO!W75))))</f>
        <v>0</v>
      </c>
      <c r="O273" s="43">
        <f>IF($C$3="National Currency",IF('B.Non-Life_DATA'!N261=0,0,'B.Non-Life_DATA'!N261),IF($C$3="Current Exchange rate",IF('B.Non-Life_DATA'!N261=0,0,'B.Non-Life_DATA'!N261/ECO!X40),IF($C$3="Constant Exchange rate",IF('B.Non-Life_DATA'!N261=0,0,'B.Non-Life_DATA'!N261/ECO!X75))))</f>
        <v>0</v>
      </c>
      <c r="P273" s="109">
        <f>IF($C$3="National Currency",IF('B.Non-Life_DATA'!O261=0,0,'B.Non-Life_DATA'!O261),IF($C$3="Current Exchange rate",IF('B.Non-Life_DATA'!O261=0,0,'B.Non-Life_DATA'!O261/ECO!Y40),IF($C$3="Constant Exchange rate",IF('B.Non-Life_DATA'!O261=0,0,'B.Non-Life_DATA'!O261/ECO!Y75))))</f>
        <v>0</v>
      </c>
      <c r="Q273" s="41">
        <f t="shared" si="46"/>
        <v>0</v>
      </c>
      <c r="R273" s="41" t="str">
        <f t="shared" si="47"/>
        <v>-</v>
      </c>
      <c r="S273" s="41" t="str">
        <f t="shared" si="48"/>
        <v>-</v>
      </c>
    </row>
    <row r="274" spans="3:19" ht="15.75" thickBot="1" x14ac:dyDescent="0.3">
      <c r="C274" s="150"/>
      <c r="D274" s="151"/>
      <c r="E274" s="44" t="s">
        <v>97</v>
      </c>
      <c r="F274" s="52">
        <f t="shared" ref="F274:O274" si="49">SUM(F242:F273)</f>
        <v>-1004.8869379911159</v>
      </c>
      <c r="G274" s="52">
        <f t="shared" si="49"/>
        <v>-684.30916426224223</v>
      </c>
      <c r="H274" s="52">
        <f t="shared" si="49"/>
        <v>-1338.7702993071632</v>
      </c>
      <c r="I274" s="52">
        <f t="shared" si="49"/>
        <v>-1047.6134689945782</v>
      </c>
      <c r="J274" s="52">
        <f t="shared" si="49"/>
        <v>-671.83036845064055</v>
      </c>
      <c r="K274" s="52">
        <f t="shared" si="49"/>
        <v>-630.80963384383506</v>
      </c>
      <c r="L274" s="52">
        <f t="shared" si="49"/>
        <v>-624.76059448685623</v>
      </c>
      <c r="M274" s="52">
        <f t="shared" si="49"/>
        <v>-179.5483373904716</v>
      </c>
      <c r="N274" s="52">
        <f t="shared" si="49"/>
        <v>-489.86044881142061</v>
      </c>
      <c r="O274" s="52">
        <f t="shared" si="49"/>
        <v>-352.40007908101143</v>
      </c>
      <c r="P274" s="96" t="s">
        <v>179</v>
      </c>
      <c r="Q274" s="41">
        <f t="shared" si="46"/>
        <v>1</v>
      </c>
    </row>
    <row r="275" spans="3:19" ht="16.5" thickTop="1" thickBot="1" x14ac:dyDescent="0.3">
      <c r="C275" s="148"/>
      <c r="D275" s="149"/>
      <c r="E275" s="45" t="s">
        <v>98</v>
      </c>
      <c r="F275" s="52">
        <v>-966.12939453125</v>
      </c>
      <c r="G275" s="52">
        <v>-664.44293212890625</v>
      </c>
      <c r="H275" s="52">
        <v>-1340.8370361328125</v>
      </c>
      <c r="I275" s="52">
        <v>-1042.01220703125</v>
      </c>
      <c r="J275" s="52">
        <v>-977.2711181640625</v>
      </c>
      <c r="K275" s="52">
        <v>-1025.7926025390625</v>
      </c>
      <c r="L275" s="52">
        <v>-970.48736572265625</v>
      </c>
      <c r="M275" s="52">
        <v>-536.822021484375</v>
      </c>
      <c r="N275" s="52">
        <v>-840.3251953125</v>
      </c>
      <c r="O275" s="52">
        <v>-631.00079345703125</v>
      </c>
      <c r="P275" s="123" t="s">
        <v>179</v>
      </c>
      <c r="Q275" s="41">
        <f t="shared" si="46"/>
        <v>1.7905807373896012</v>
      </c>
      <c r="R275" s="41">
        <f t="shared" si="47"/>
        <v>-0.24909928087735755</v>
      </c>
      <c r="S275" s="41">
        <f t="shared" si="48"/>
        <v>-0.3468775538465193</v>
      </c>
    </row>
    <row r="276" spans="3:19" ht="15.75" thickTop="1" x14ac:dyDescent="0.25">
      <c r="E276" s="45" t="s">
        <v>99</v>
      </c>
      <c r="F276" s="49"/>
      <c r="G276" s="49">
        <f t="shared" ref="G276:O276" si="50">G275/F275-1</f>
        <v>-0.31226299925251422</v>
      </c>
      <c r="H276" s="49">
        <f t="shared" si="50"/>
        <v>1.0179867544631831</v>
      </c>
      <c r="I276" s="49">
        <f t="shared" si="50"/>
        <v>-0.22286439071180553</v>
      </c>
      <c r="J276" s="49">
        <f t="shared" si="50"/>
        <v>-6.21308353494614E-2</v>
      </c>
      <c r="K276" s="49">
        <f t="shared" si="50"/>
        <v>4.9649972738531556E-2</v>
      </c>
      <c r="L276" s="49">
        <f t="shared" si="50"/>
        <v>-5.3914637987750758E-2</v>
      </c>
      <c r="M276" s="49">
        <f t="shared" si="50"/>
        <v>-0.44685315806801873</v>
      </c>
      <c r="N276" s="49">
        <f t="shared" si="50"/>
        <v>0.5653702003299037</v>
      </c>
      <c r="O276" s="50">
        <f t="shared" si="50"/>
        <v>-0.24909928087735755</v>
      </c>
      <c r="P276" s="50"/>
      <c r="S276" s="48"/>
    </row>
    <row r="279" spans="3:19" ht="18.75" x14ac:dyDescent="0.15">
      <c r="C279" s="141" t="s">
        <v>134</v>
      </c>
      <c r="D279" s="142"/>
      <c r="E279" s="155" t="s">
        <v>110</v>
      </c>
      <c r="F279" s="156"/>
      <c r="G279" s="156"/>
      <c r="H279" s="156"/>
      <c r="I279" s="156"/>
      <c r="J279" s="156"/>
      <c r="K279" s="156"/>
      <c r="L279" s="156"/>
      <c r="M279" s="156"/>
      <c r="N279" s="156"/>
      <c r="O279" s="156"/>
      <c r="P279" s="157"/>
    </row>
    <row r="280" spans="3:19" ht="15" x14ac:dyDescent="0.15">
      <c r="C280" s="143" t="s">
        <v>119</v>
      </c>
      <c r="D280" s="144"/>
      <c r="E280" s="35">
        <v>8</v>
      </c>
      <c r="F280" s="36">
        <v>2004</v>
      </c>
      <c r="G280" s="36">
        <f t="shared" ref="G280:P280" si="51">F280+1</f>
        <v>2005</v>
      </c>
      <c r="H280" s="36">
        <f t="shared" si="51"/>
        <v>2006</v>
      </c>
      <c r="I280" s="36">
        <f t="shared" si="51"/>
        <v>2007</v>
      </c>
      <c r="J280" s="36">
        <f t="shared" si="51"/>
        <v>2008</v>
      </c>
      <c r="K280" s="36">
        <f t="shared" si="51"/>
        <v>2009</v>
      </c>
      <c r="L280" s="36">
        <f t="shared" si="51"/>
        <v>2010</v>
      </c>
      <c r="M280" s="36">
        <f t="shared" si="51"/>
        <v>2011</v>
      </c>
      <c r="N280" s="36">
        <f t="shared" si="51"/>
        <v>2012</v>
      </c>
      <c r="O280" s="36">
        <f t="shared" si="51"/>
        <v>2013</v>
      </c>
      <c r="P280" s="36">
        <f t="shared" si="51"/>
        <v>2014</v>
      </c>
      <c r="Q280" s="38" t="s">
        <v>100</v>
      </c>
      <c r="R280" s="38" t="s">
        <v>101</v>
      </c>
      <c r="S280" s="37" t="s">
        <v>102</v>
      </c>
    </row>
    <row r="281" spans="3:19" ht="15" x14ac:dyDescent="0.25">
      <c r="C281" s="139"/>
      <c r="D281" s="140"/>
      <c r="E281" s="39" t="s">
        <v>32</v>
      </c>
      <c r="F281" s="40">
        <f>IF($C$3="National Currency",IF('B.Non-Life_DATA'!E266=0,0,'B.Non-Life_DATA'!E266),IF($C$3="Current Exchange rate",IF('B.Non-Life_DATA'!E266=0,0,'B.Non-Life_DATA'!E266/ECO!O9),IF($C$3="Constant Exchange rate",IF('B.Non-Life_DATA'!E266=0,0,'B.Non-Life_DATA'!E266/ECO!O44))))</f>
        <v>1831</v>
      </c>
      <c r="G281" s="40">
        <f>IF($C$3="National Currency",IF('B.Non-Life_DATA'!F266=0,0,'B.Non-Life_DATA'!F266),IF($C$3="Current Exchange rate",IF('B.Non-Life_DATA'!F266=0,0,'B.Non-Life_DATA'!F266/ECO!P9),IF($C$3="Constant Exchange rate",IF('B.Non-Life_DATA'!F266=0,0,'B.Non-Life_DATA'!F266/ECO!P44))))</f>
        <v>1840</v>
      </c>
      <c r="H281" s="40">
        <f>IF($C$3="National Currency",IF('B.Non-Life_DATA'!G266=0,0,'B.Non-Life_DATA'!G266),IF($C$3="Current Exchange rate",IF('B.Non-Life_DATA'!G266=0,0,'B.Non-Life_DATA'!G266/ECO!Q9),IF($C$3="Constant Exchange rate",IF('B.Non-Life_DATA'!G266=0,0,'B.Non-Life_DATA'!G266/ECO!Q44))))</f>
        <v>1913</v>
      </c>
      <c r="I281" s="40">
        <f>IF($C$3="National Currency",IF('B.Non-Life_DATA'!H266=0,0,'B.Non-Life_DATA'!H266),IF($C$3="Current Exchange rate",IF('B.Non-Life_DATA'!H266=0,0,'B.Non-Life_DATA'!H266/ECO!R9),IF($C$3="Constant Exchange rate",IF('B.Non-Life_DATA'!H266=0,0,'B.Non-Life_DATA'!H266/ECO!R44))))</f>
        <v>1982</v>
      </c>
      <c r="J281" s="40">
        <f>IF($C$3="National Currency",IF('B.Non-Life_DATA'!I266=0,0,'B.Non-Life_DATA'!I266),IF($C$3="Current Exchange rate",IF('B.Non-Life_DATA'!I266=0,0,'B.Non-Life_DATA'!I266/ECO!S9),IF($C$3="Constant Exchange rate",IF('B.Non-Life_DATA'!I266=0,0,'B.Non-Life_DATA'!I266/ECO!S44))))</f>
        <v>2029</v>
      </c>
      <c r="K281" s="40">
        <f>IF($C$3="National Currency",IF('B.Non-Life_DATA'!J266=0,0,'B.Non-Life_DATA'!J266),IF($C$3="Current Exchange rate",IF('B.Non-Life_DATA'!J266=0,0,'B.Non-Life_DATA'!J266/ECO!T9),IF($C$3="Constant Exchange rate",IF('B.Non-Life_DATA'!J266=0,0,'B.Non-Life_DATA'!J266/ECO!T44))))</f>
        <v>1998</v>
      </c>
      <c r="L281" s="40">
        <f>IF($C$3="National Currency",IF('B.Non-Life_DATA'!K266=0,0,'B.Non-Life_DATA'!K266),IF($C$3="Current Exchange rate",IF('B.Non-Life_DATA'!K266=0,0,'B.Non-Life_DATA'!K266/ECO!U9),IF($C$3="Constant Exchange rate",IF('B.Non-Life_DATA'!K266=0,0,'B.Non-Life_DATA'!K266/ECO!U44))))</f>
        <v>2117</v>
      </c>
      <c r="M281" s="40">
        <f>IF($C$3="National Currency",IF('B.Non-Life_DATA'!L266=0,0,'B.Non-Life_DATA'!L266),IF($C$3="Current Exchange rate",IF('B.Non-Life_DATA'!L266=0,0,'B.Non-Life_DATA'!L266/ECO!V9),IF($C$3="Constant Exchange rate",IF('B.Non-Life_DATA'!L266=0,0,'B.Non-Life_DATA'!L266/ECO!V44))))</f>
        <v>2338</v>
      </c>
      <c r="N281" s="40">
        <f>IF($C$3="National Currency",IF('B.Non-Life_DATA'!M266=0,0,'B.Non-Life_DATA'!M266),IF($C$3="Current Exchange rate",IF('B.Non-Life_DATA'!M266=0,0,'B.Non-Life_DATA'!M266/ECO!W9),IF($C$3="Constant Exchange rate",IF('B.Non-Life_DATA'!M266=0,0,'B.Non-Life_DATA'!M266/ECO!W44))))</f>
        <v>2268</v>
      </c>
      <c r="O281" s="40">
        <f>IF($C$3="National Currency",IF('B.Non-Life_DATA'!N266=0,0,'B.Non-Life_DATA'!N266),IF($C$3="Current Exchange rate",IF('B.Non-Life_DATA'!N266=0,0,'B.Non-Life_DATA'!N266/ECO!X9),IF($C$3="Constant Exchange rate",IF('B.Non-Life_DATA'!N266=0,0,'B.Non-Life_DATA'!N266/ECO!X44))))</f>
        <v>2158</v>
      </c>
      <c r="P281" s="107">
        <f>IF($C$3="National Currency",IF('B.Non-Life_DATA'!O266=0,0,'B.Non-Life_DATA'!O266),IF($C$3="Current Exchange rate",IF('B.Non-Life_DATA'!O266=0,0,'B.Non-Life_DATA'!O266/ECO!Y9),IF($C$3="Constant Exchange rate",IF('B.Non-Life_DATA'!O266=0,0,'B.Non-Life_DATA'!O266/ECO!Y44))))</f>
        <v>0</v>
      </c>
      <c r="Q281" s="41">
        <f>O281/$O$313</f>
        <v>3.4832016881181781E-2</v>
      </c>
      <c r="R281" s="41">
        <f>IF(OR(O281=0, N281=0),"-",O281/N281-1)</f>
        <v>-4.8500881834215193E-2</v>
      </c>
      <c r="S281" s="41">
        <f>IF(OR(O281=0,F281=0),"-",O281/F281-1)</f>
        <v>0.17859093391589287</v>
      </c>
    </row>
    <row r="282" spans="3:19" ht="15" x14ac:dyDescent="0.25">
      <c r="C282" s="139"/>
      <c r="D282" s="140"/>
      <c r="E282" s="39" t="s">
        <v>31</v>
      </c>
      <c r="F282" s="42">
        <f>IF($C$3="National Currency",IF('B.Non-Life_DATA'!E267=0,0,'B.Non-Life_DATA'!E267),IF($C$3="Current Exchange rate",IF('B.Non-Life_DATA'!E267=0,0,'B.Non-Life_DATA'!E267/ECO!O10),IF($C$3="Constant Exchange rate",IF('B.Non-Life_DATA'!E267=0,0,'B.Non-Life_DATA'!E267/ECO!O45))))</f>
        <v>2170.5715749999999</v>
      </c>
      <c r="G282" s="42">
        <f>IF($C$3="National Currency",IF('B.Non-Life_DATA'!F267=0,0,'B.Non-Life_DATA'!F267),IF($C$3="Current Exchange rate",IF('B.Non-Life_DATA'!F267=0,0,'B.Non-Life_DATA'!F267/ECO!P10),IF($C$3="Constant Exchange rate",IF('B.Non-Life_DATA'!F267=0,0,'B.Non-Life_DATA'!F267/ECO!P45))))</f>
        <v>2266.9242690000001</v>
      </c>
      <c r="H282" s="42">
        <f>IF($C$3="National Currency",IF('B.Non-Life_DATA'!G267=0,0,'B.Non-Life_DATA'!G267),IF($C$3="Current Exchange rate",IF('B.Non-Life_DATA'!G267=0,0,'B.Non-Life_DATA'!G267/ECO!Q10),IF($C$3="Constant Exchange rate",IF('B.Non-Life_DATA'!G267=0,0,'B.Non-Life_DATA'!G267/ECO!Q45))))</f>
        <v>2357.8286779999999</v>
      </c>
      <c r="I282" s="42">
        <f>IF($C$3="National Currency",IF('B.Non-Life_DATA'!H267=0,0,'B.Non-Life_DATA'!H267),IF($C$3="Current Exchange rate",IF('B.Non-Life_DATA'!H267=0,0,'B.Non-Life_DATA'!H267/ECO!R10),IF($C$3="Constant Exchange rate",IF('B.Non-Life_DATA'!H267=0,0,'B.Non-Life_DATA'!H267/ECO!R45))))</f>
        <v>2293.1208160000001</v>
      </c>
      <c r="J282" s="42">
        <f>IF($C$3="National Currency",IF('B.Non-Life_DATA'!I267=0,0,'B.Non-Life_DATA'!I267),IF($C$3="Current Exchange rate",IF('B.Non-Life_DATA'!I267=0,0,'B.Non-Life_DATA'!I267/ECO!S10),IF($C$3="Constant Exchange rate",IF('B.Non-Life_DATA'!I267=0,0,'B.Non-Life_DATA'!I267/ECO!S45))))</f>
        <v>2339.5517060000002</v>
      </c>
      <c r="K282" s="42">
        <f>IF($C$3="National Currency",IF('B.Non-Life_DATA'!J267=0,0,'B.Non-Life_DATA'!J267),IF($C$3="Current Exchange rate",IF('B.Non-Life_DATA'!J267=0,0,'B.Non-Life_DATA'!J267/ECO!T10),IF($C$3="Constant Exchange rate",IF('B.Non-Life_DATA'!J267=0,0,'B.Non-Life_DATA'!J267/ECO!T45))))</f>
        <v>2358.5878710000002</v>
      </c>
      <c r="L282" s="42">
        <f>IF($C$3="National Currency",IF('B.Non-Life_DATA'!K267=0,0,'B.Non-Life_DATA'!K267),IF($C$3="Current Exchange rate",IF('B.Non-Life_DATA'!K267=0,0,'B.Non-Life_DATA'!K267/ECO!U10),IF($C$3="Constant Exchange rate",IF('B.Non-Life_DATA'!K267=0,0,'B.Non-Life_DATA'!K267/ECO!U45))))</f>
        <v>2441.3256900000001</v>
      </c>
      <c r="M282" s="42">
        <f>IF($C$3="National Currency",IF('B.Non-Life_DATA'!L267=0,0,'B.Non-Life_DATA'!L267),IF($C$3="Current Exchange rate",IF('B.Non-Life_DATA'!L267=0,0,'B.Non-Life_DATA'!L267/ECO!V10),IF($C$3="Constant Exchange rate",IF('B.Non-Life_DATA'!L267=0,0,'B.Non-Life_DATA'!L267/ECO!V45))))</f>
        <v>2707.4212769999999</v>
      </c>
      <c r="N282" s="42">
        <f>IF($C$3="National Currency",IF('B.Non-Life_DATA'!M267=0,0,'B.Non-Life_DATA'!M267),IF($C$3="Current Exchange rate",IF('B.Non-Life_DATA'!M267=0,0,'B.Non-Life_DATA'!M267/ECO!W10),IF($C$3="Constant Exchange rate",IF('B.Non-Life_DATA'!M267=0,0,'B.Non-Life_DATA'!M267/ECO!W45))))</f>
        <v>2791.992643</v>
      </c>
      <c r="O282" s="42">
        <f>IF($C$3="National Currency",IF('B.Non-Life_DATA'!N267=0,0,'B.Non-Life_DATA'!N267),IF($C$3="Current Exchange rate",IF('B.Non-Life_DATA'!N267=0,0,'B.Non-Life_DATA'!N267/ECO!X10),IF($C$3="Constant Exchange rate",IF('B.Non-Life_DATA'!N267=0,0,'B.Non-Life_DATA'!N267/ECO!X45))))</f>
        <v>2904.4333160000001</v>
      </c>
      <c r="P282" s="108">
        <f>IF($C$3="National Currency",IF('B.Non-Life_DATA'!O267=0,0,'B.Non-Life_DATA'!O267),IF($C$3="Current Exchange rate",IF('B.Non-Life_DATA'!O267=0,0,'B.Non-Life_DATA'!O267/ECO!Y10),IF($C$3="Constant Exchange rate",IF('B.Non-Life_DATA'!O267=0,0,'B.Non-Life_DATA'!O267/ECO!Y45))))</f>
        <v>2986.4287880000002</v>
      </c>
      <c r="Q282" s="41">
        <f t="shared" ref="Q282:Q314" si="52">O282/$O$313</f>
        <v>4.688010671602353E-2</v>
      </c>
      <c r="R282" s="41">
        <f t="shared" ref="R282:R314" si="53">IF(OR(O282=0, N282=0),"-",O282/N282-1)</f>
        <v>4.0272553468902572E-2</v>
      </c>
      <c r="S282" s="41">
        <f t="shared" ref="S282:S314" si="54">IF(OR(O282=0,F282=0),"-",O282/F282-1)</f>
        <v>0.33809608006130842</v>
      </c>
    </row>
    <row r="283" spans="3:19" ht="15" x14ac:dyDescent="0.25">
      <c r="C283" s="139"/>
      <c r="D283" s="140"/>
      <c r="E283" s="39" t="s">
        <v>30</v>
      </c>
      <c r="F283" s="42">
        <f>IF($C$3="National Currency",IF('B.Non-Life_DATA'!E268=0,0,'B.Non-Life_DATA'!E268),IF($C$3="Current Exchange rate",IF('B.Non-Life_DATA'!E268=0,0,'B.Non-Life_DATA'!E268/ECO!O11),IF($C$3="Constant Exchange rate",IF('B.Non-Life_DATA'!E268=0,0,'B.Non-Life_DATA'!E268/ECO!O46))))</f>
        <v>0</v>
      </c>
      <c r="G283" s="42">
        <f>IF($C$3="National Currency",IF('B.Non-Life_DATA'!F268=0,0,'B.Non-Life_DATA'!F268),IF($C$3="Current Exchange rate",IF('B.Non-Life_DATA'!F268=0,0,'B.Non-Life_DATA'!F268/ECO!P11),IF($C$3="Constant Exchange rate",IF('B.Non-Life_DATA'!F268=0,0,'B.Non-Life_DATA'!F268/ECO!P46))))</f>
        <v>0</v>
      </c>
      <c r="H283" s="42">
        <f>IF($C$3="National Currency",IF('B.Non-Life_DATA'!G268=0,0,'B.Non-Life_DATA'!G268),IF($C$3="Current Exchange rate",IF('B.Non-Life_DATA'!G268=0,0,'B.Non-Life_DATA'!G268/ECO!Q11),IF($C$3="Constant Exchange rate",IF('B.Non-Life_DATA'!G268=0,0,'B.Non-Life_DATA'!G268/ECO!Q46))))</f>
        <v>0</v>
      </c>
      <c r="I283" s="42">
        <f>IF($C$3="National Currency",IF('B.Non-Life_DATA'!H268=0,0,'B.Non-Life_DATA'!H268),IF($C$3="Current Exchange rate",IF('B.Non-Life_DATA'!H268=0,0,'B.Non-Life_DATA'!H268/ECO!R11),IF($C$3="Constant Exchange rate",IF('B.Non-Life_DATA'!H268=0,0,'B.Non-Life_DATA'!H268/ECO!R46))))</f>
        <v>195.6617545045506</v>
      </c>
      <c r="J283" s="42">
        <f>IF($C$3="National Currency",IF('B.Non-Life_DATA'!I268=0,0,'B.Non-Life_DATA'!I268),IF($C$3="Current Exchange rate",IF('B.Non-Life_DATA'!I268=0,0,'B.Non-Life_DATA'!I268/ECO!S11),IF($C$3="Constant Exchange rate",IF('B.Non-Life_DATA'!I268=0,0,'B.Non-Life_DATA'!I268/ECO!S46))))</f>
        <v>231.05490085898353</v>
      </c>
      <c r="K283" s="42">
        <f>IF($C$3="National Currency",IF('B.Non-Life_DATA'!J268=0,0,'B.Non-Life_DATA'!J268),IF($C$3="Current Exchange rate",IF('B.Non-Life_DATA'!J268=0,0,'B.Non-Life_DATA'!J268/ECO!T11),IF($C$3="Constant Exchange rate",IF('B.Non-Life_DATA'!J268=0,0,'B.Non-Life_DATA'!J268/ECO!T46))))</f>
        <v>240.72820056242969</v>
      </c>
      <c r="L283" s="42">
        <f>IF($C$3="National Currency",IF('B.Non-Life_DATA'!K268=0,0,'B.Non-Life_DATA'!K268),IF($C$3="Current Exchange rate",IF('B.Non-Life_DATA'!K268=0,0,'B.Non-Life_DATA'!K268/ECO!U11),IF($C$3="Constant Exchange rate",IF('B.Non-Life_DATA'!K268=0,0,'B.Non-Life_DATA'!K268/ECO!U46))))</f>
        <v>235.04141527763576</v>
      </c>
      <c r="M283" s="42">
        <f>IF($C$3="National Currency",IF('B.Non-Life_DATA'!L268=0,0,'B.Non-Life_DATA'!L268),IF($C$3="Current Exchange rate",IF('B.Non-Life_DATA'!L268=0,0,'B.Non-Life_DATA'!L268/ECO!V11),IF($C$3="Constant Exchange rate",IF('B.Non-Life_DATA'!L268=0,0,'B.Non-Life_DATA'!L268/ECO!V46))))</f>
        <v>209.32752519492885</v>
      </c>
      <c r="N283" s="42">
        <f>IF($C$3="National Currency",IF('B.Non-Life_DATA'!M268=0,0,'B.Non-Life_DATA'!M268),IF($C$3="Current Exchange rate",IF('B.Non-Life_DATA'!M268=0,0,'B.Non-Life_DATA'!M268/ECO!W11),IF($C$3="Constant Exchange rate",IF('B.Non-Life_DATA'!M268=0,0,'B.Non-Life_DATA'!M268/ECO!W46))))</f>
        <v>196.85039370078741</v>
      </c>
      <c r="O283" s="88">
        <f>IF($C$3="National Currency",IF('B.Non-Life_DATA'!N268=0,0,'B.Non-Life_DATA'!N268),IF($C$3="Current Exchange rate",IF('B.Non-Life_DATA'!N268=0,0,'B.Non-Life_DATA'!N268/ECO!X11),IF($C$3="Constant Exchange rate",IF('B.Non-Life_DATA'!N268=0,0,'B.Non-Life_DATA'!N268/ECO!X46))))</f>
        <v>196.85039370078741</v>
      </c>
      <c r="P283" s="108">
        <f>IF($C$3="National Currency",IF('B.Non-Life_DATA'!O268=0,0,'B.Non-Life_DATA'!O268),IF($C$3="Current Exchange rate",IF('B.Non-Life_DATA'!O268=0,0,'B.Non-Life_DATA'!O268/ECO!Y11),IF($C$3="Constant Exchange rate",IF('B.Non-Life_DATA'!O268=0,0,'B.Non-Life_DATA'!O268/ECO!Y46))))</f>
        <v>0</v>
      </c>
      <c r="Q283" s="41">
        <f t="shared" si="52"/>
        <v>3.1773383857521343E-3</v>
      </c>
      <c r="R283" s="41">
        <f t="shared" si="53"/>
        <v>0</v>
      </c>
      <c r="S283" s="41" t="str">
        <f t="shared" si="54"/>
        <v>-</v>
      </c>
    </row>
    <row r="284" spans="3:19" ht="15" x14ac:dyDescent="0.25">
      <c r="C284" s="139"/>
      <c r="D284" s="140"/>
      <c r="E284" s="39" t="s">
        <v>29</v>
      </c>
      <c r="F284" s="42">
        <f>IF($C$3="National Currency",IF('B.Non-Life_DATA'!E269=0,0,'B.Non-Life_DATA'!E269),IF($C$3="Current Exchange rate",IF('B.Non-Life_DATA'!E269=0,0,'B.Non-Life_DATA'!E269/ECO!O12),IF($C$3="Constant Exchange rate",IF('B.Non-Life_DATA'!E269=0,0,'B.Non-Life_DATA'!E269/ECO!O47))))</f>
        <v>0</v>
      </c>
      <c r="G284" s="42">
        <f>IF($C$3="National Currency",IF('B.Non-Life_DATA'!F269=0,0,'B.Non-Life_DATA'!F269),IF($C$3="Current Exchange rate",IF('B.Non-Life_DATA'!F269=0,0,'B.Non-Life_DATA'!F269/ECO!P12),IF($C$3="Constant Exchange rate",IF('B.Non-Life_DATA'!F269=0,0,'B.Non-Life_DATA'!F269/ECO!P47))))</f>
        <v>0</v>
      </c>
      <c r="H284" s="42">
        <f>IF($C$3="National Currency",IF('B.Non-Life_DATA'!G269=0,0,'B.Non-Life_DATA'!G269),IF($C$3="Current Exchange rate",IF('B.Non-Life_DATA'!G269=0,0,'B.Non-Life_DATA'!G269/ECO!Q12),IF($C$3="Constant Exchange rate",IF('B.Non-Life_DATA'!G269=0,0,'B.Non-Life_DATA'!G269/ECO!Q47))))</f>
        <v>0</v>
      </c>
      <c r="I284" s="42">
        <f>IF($C$3="National Currency",IF('B.Non-Life_DATA'!H269=0,0,'B.Non-Life_DATA'!H269),IF($C$3="Current Exchange rate",IF('B.Non-Life_DATA'!H269=0,0,'B.Non-Life_DATA'!H269/ECO!R12),IF($C$3="Constant Exchange rate",IF('B.Non-Life_DATA'!H269=0,0,'B.Non-Life_DATA'!H269/ECO!R47))))</f>
        <v>0</v>
      </c>
      <c r="J284" s="42">
        <f>IF($C$3="National Currency",IF('B.Non-Life_DATA'!I269=0,0,'B.Non-Life_DATA'!I269),IF($C$3="Current Exchange rate",IF('B.Non-Life_DATA'!I269=0,0,'B.Non-Life_DATA'!I269/ECO!S12),IF($C$3="Constant Exchange rate",IF('B.Non-Life_DATA'!I269=0,0,'B.Non-Life_DATA'!I269/ECO!S47))))</f>
        <v>10000.040818363275</v>
      </c>
      <c r="K284" s="42">
        <f>IF($C$3="National Currency",IF('B.Non-Life_DATA'!J269=0,0,'B.Non-Life_DATA'!J269),IF($C$3="Current Exchange rate",IF('B.Non-Life_DATA'!J269=0,0,'B.Non-Life_DATA'!J269/ECO!T12),IF($C$3="Constant Exchange rate",IF('B.Non-Life_DATA'!J269=0,0,'B.Non-Life_DATA'!J269/ECO!T47))))</f>
        <v>10387.947060046574</v>
      </c>
      <c r="L284" s="42">
        <f>IF($C$3="National Currency",IF('B.Non-Life_DATA'!K269=0,0,'B.Non-Life_DATA'!K269),IF($C$3="Current Exchange rate",IF('B.Non-Life_DATA'!K269=0,0,'B.Non-Life_DATA'!K269/ECO!U12),IF($C$3="Constant Exchange rate",IF('B.Non-Life_DATA'!K269=0,0,'B.Non-Life_DATA'!K269/ECO!U47))))</f>
        <v>9801.8833549567553</v>
      </c>
      <c r="M284" s="42">
        <f>IF($C$3="National Currency",IF('B.Non-Life_DATA'!L269=0,0,'B.Non-Life_DATA'!L269),IF($C$3="Current Exchange rate",IF('B.Non-Life_DATA'!L269=0,0,'B.Non-Life_DATA'!L269/ECO!V12),IF($C$3="Constant Exchange rate",IF('B.Non-Life_DATA'!L269=0,0,'B.Non-Life_DATA'!L269/ECO!V47))))</f>
        <v>9003.1156079507655</v>
      </c>
      <c r="N284" s="42">
        <f>IF($C$3="National Currency",IF('B.Non-Life_DATA'!M269=0,0,'B.Non-Life_DATA'!M269),IF($C$3="Current Exchange rate",IF('B.Non-Life_DATA'!M269=0,0,'B.Non-Life_DATA'!M269/ECO!W12),IF($C$3="Constant Exchange rate",IF('B.Non-Life_DATA'!M269=0,0,'B.Non-Life_DATA'!M269/ECO!W47))))</f>
        <v>9612.7658566200935</v>
      </c>
      <c r="O284" s="42">
        <f>IF($C$3="National Currency",IF('B.Non-Life_DATA'!N269=0,0,'B.Non-Life_DATA'!N269),IF($C$3="Current Exchange rate",IF('B.Non-Life_DATA'!N269=0,0,'B.Non-Life_DATA'!N269/ECO!X12),IF($C$3="Constant Exchange rate",IF('B.Non-Life_DATA'!N269=0,0,'B.Non-Life_DATA'!N269/ECO!X47))))</f>
        <v>9752.8115360944794</v>
      </c>
      <c r="P284" s="108">
        <f>IF($C$3="National Currency",IF('B.Non-Life_DATA'!O269=0,0,'B.Non-Life_DATA'!O269),IF($C$3="Current Exchange rate",IF('B.Non-Life_DATA'!O269=0,0,'B.Non-Life_DATA'!O269/ECO!Y12),IF($C$3="Constant Exchange rate",IF('B.Non-Life_DATA'!O269=0,0,'B.Non-Life_DATA'!O269/ECO!Y47))))</f>
        <v>10801.074442781106</v>
      </c>
      <c r="Q284" s="41">
        <f t="shared" si="52"/>
        <v>0.15741895091020727</v>
      </c>
      <c r="R284" s="41">
        <f t="shared" si="53"/>
        <v>1.4568718469090802E-2</v>
      </c>
      <c r="S284" s="41" t="str">
        <f t="shared" si="54"/>
        <v>-</v>
      </c>
    </row>
    <row r="285" spans="3:19" ht="15" x14ac:dyDescent="0.25">
      <c r="C285" s="139"/>
      <c r="D285" s="140"/>
      <c r="E285" s="39" t="s">
        <v>28</v>
      </c>
      <c r="F285" s="42">
        <f>IF($C$3="National Currency",IF('B.Non-Life_DATA'!E270=0,0,'B.Non-Life_DATA'!E270),IF($C$3="Current Exchange rate",IF('B.Non-Life_DATA'!E270=0,0,'B.Non-Life_DATA'!E270/ECO!O13),IF($C$3="Constant Exchange rate",IF('B.Non-Life_DATA'!E270=0,0,'B.Non-Life_DATA'!E270/ECO!O48))))</f>
        <v>60.655765714969164</v>
      </c>
      <c r="G285" s="42">
        <f>IF($C$3="National Currency",IF('B.Non-Life_DATA'!F270=0,0,'B.Non-Life_DATA'!F270),IF($C$3="Current Exchange rate",IF('B.Non-Life_DATA'!F270=0,0,'B.Non-Life_DATA'!F270/ECO!P13),IF($C$3="Constant Exchange rate",IF('B.Non-Life_DATA'!F270=0,0,'B.Non-Life_DATA'!F270/ECO!P48))))</f>
        <v>67.319356878022106</v>
      </c>
      <c r="H285" s="42">
        <f>IF($C$3="National Currency",IF('B.Non-Life_DATA'!G270=0,0,'B.Non-Life_DATA'!G270),IF($C$3="Current Exchange rate",IF('B.Non-Life_DATA'!G270=0,0,'B.Non-Life_DATA'!G270/ECO!Q13),IF($C$3="Constant Exchange rate",IF('B.Non-Life_DATA'!G270=0,0,'B.Non-Life_DATA'!G270/ECO!Q48))))</f>
        <v>76.716729031045503</v>
      </c>
      <c r="I285" s="42">
        <f>IF($C$3="National Currency",IF('B.Non-Life_DATA'!H270=0,0,'B.Non-Life_DATA'!H270),IF($C$3="Current Exchange rate",IF('B.Non-Life_DATA'!H270=0,0,'B.Non-Life_DATA'!H270/ECO!R13),IF($C$3="Constant Exchange rate",IF('B.Non-Life_DATA'!H270=0,0,'B.Non-Life_DATA'!H270/ECO!R48))))</f>
        <v>85.772378560322593</v>
      </c>
      <c r="J285" s="42">
        <f>IF($C$3="National Currency",IF('B.Non-Life_DATA'!I270=0,0,'B.Non-Life_DATA'!I270),IF($C$3="Current Exchange rate",IF('B.Non-Life_DATA'!I270=0,0,'B.Non-Life_DATA'!I270/ECO!S13),IF($C$3="Constant Exchange rate",IF('B.Non-Life_DATA'!I270=0,0,'B.Non-Life_DATA'!I270/ECO!S48))))</f>
        <v>88</v>
      </c>
      <c r="K285" s="42">
        <f>IF($C$3="National Currency",IF('B.Non-Life_DATA'!J270=0,0,'B.Non-Life_DATA'!J270),IF($C$3="Current Exchange rate",IF('B.Non-Life_DATA'!J270=0,0,'B.Non-Life_DATA'!J270/ECO!T13),IF($C$3="Constant Exchange rate",IF('B.Non-Life_DATA'!J270=0,0,'B.Non-Life_DATA'!J270/ECO!T48))))</f>
        <v>97</v>
      </c>
      <c r="L285" s="42">
        <f>IF($C$3="National Currency",IF('B.Non-Life_DATA'!K270=0,0,'B.Non-Life_DATA'!K270),IF($C$3="Current Exchange rate",IF('B.Non-Life_DATA'!K270=0,0,'B.Non-Life_DATA'!K270/ECO!U13),IF($C$3="Constant Exchange rate",IF('B.Non-Life_DATA'!K270=0,0,'B.Non-Life_DATA'!K270/ECO!U48))))</f>
        <v>98</v>
      </c>
      <c r="M285" s="42">
        <f>IF($C$3="National Currency",IF('B.Non-Life_DATA'!L270=0,0,'B.Non-Life_DATA'!L270),IF($C$3="Current Exchange rate",IF('B.Non-Life_DATA'!L270=0,0,'B.Non-Life_DATA'!L270/ECO!V13),IF($C$3="Constant Exchange rate",IF('B.Non-Life_DATA'!L270=0,0,'B.Non-Life_DATA'!L270/ECO!V48))))</f>
        <v>0</v>
      </c>
      <c r="N285" s="42">
        <f>IF($C$3="National Currency",IF('B.Non-Life_DATA'!M270=0,0,'B.Non-Life_DATA'!M270),IF($C$3="Current Exchange rate",IF('B.Non-Life_DATA'!M270=0,0,'B.Non-Life_DATA'!M270/ECO!W13),IF($C$3="Constant Exchange rate",IF('B.Non-Life_DATA'!M270=0,0,'B.Non-Life_DATA'!M270/ECO!W48))))</f>
        <v>0</v>
      </c>
      <c r="O285" s="42">
        <f>IF($C$3="National Currency",IF('B.Non-Life_DATA'!N270=0,0,'B.Non-Life_DATA'!N270),IF($C$3="Current Exchange rate",IF('B.Non-Life_DATA'!N270=0,0,'B.Non-Life_DATA'!N270/ECO!X13),IF($C$3="Constant Exchange rate",IF('B.Non-Life_DATA'!N270=0,0,'B.Non-Life_DATA'!N270/ECO!X48))))</f>
        <v>0</v>
      </c>
      <c r="P285" s="108">
        <f>IF($C$3="National Currency",IF('B.Non-Life_DATA'!O270=0,0,'B.Non-Life_DATA'!O270),IF($C$3="Current Exchange rate",IF('B.Non-Life_DATA'!O270=0,0,'B.Non-Life_DATA'!O270/ECO!Y13),IF($C$3="Constant Exchange rate",IF('B.Non-Life_DATA'!O270=0,0,'B.Non-Life_DATA'!O270/ECO!Y48))))</f>
        <v>0</v>
      </c>
      <c r="Q285" s="41">
        <f t="shared" si="52"/>
        <v>0</v>
      </c>
      <c r="R285" s="41" t="str">
        <f t="shared" si="53"/>
        <v>-</v>
      </c>
      <c r="S285" s="41" t="str">
        <f t="shared" si="54"/>
        <v>-</v>
      </c>
    </row>
    <row r="286" spans="3:19" ht="15" x14ac:dyDescent="0.25">
      <c r="C286" s="139"/>
      <c r="D286" s="140"/>
      <c r="E286" s="39" t="s">
        <v>27</v>
      </c>
      <c r="F286" s="42">
        <f>IF($C$3="National Currency",IF('B.Non-Life_DATA'!E271=0,0,'B.Non-Life_DATA'!E271),IF($C$3="Current Exchange rate",IF('B.Non-Life_DATA'!E271=0,0,'B.Non-Life_DATA'!E271/ECO!O14),IF($C$3="Constant Exchange rate",IF('B.Non-Life_DATA'!E271=0,0,'B.Non-Life_DATA'!E271/ECO!O49))))</f>
        <v>466.16188930953672</v>
      </c>
      <c r="G286" s="42">
        <f>IF($C$3="National Currency",IF('B.Non-Life_DATA'!F271=0,0,'B.Non-Life_DATA'!F271),IF($C$3="Current Exchange rate",IF('B.Non-Life_DATA'!F271=0,0,'B.Non-Life_DATA'!F271/ECO!P14),IF($C$3="Constant Exchange rate",IF('B.Non-Life_DATA'!F271=0,0,'B.Non-Life_DATA'!F271/ECO!P49))))</f>
        <v>397.90877952046151</v>
      </c>
      <c r="H286" s="42">
        <f>IF($C$3="National Currency",IF('B.Non-Life_DATA'!G271=0,0,'B.Non-Life_DATA'!G271),IF($C$3="Current Exchange rate",IF('B.Non-Life_DATA'!G271=0,0,'B.Non-Life_DATA'!G271/ECO!Q14),IF($C$3="Constant Exchange rate",IF('B.Non-Life_DATA'!G271=0,0,'B.Non-Life_DATA'!G271/ECO!Q49))))</f>
        <v>459.99639444744906</v>
      </c>
      <c r="I286" s="42">
        <f>IF($C$3="National Currency",IF('B.Non-Life_DATA'!H271=0,0,'B.Non-Life_DATA'!H271),IF($C$3="Current Exchange rate",IF('B.Non-Life_DATA'!H271=0,0,'B.Non-Life_DATA'!H271/ECO!R14),IF($C$3="Constant Exchange rate",IF('B.Non-Life_DATA'!H271=0,0,'B.Non-Life_DATA'!H271/ECO!R49))))</f>
        <v>525.22084009374441</v>
      </c>
      <c r="J286" s="42">
        <f>IF($C$3="National Currency",IF('B.Non-Life_DATA'!I271=0,0,'B.Non-Life_DATA'!I271),IF($C$3="Current Exchange rate",IF('B.Non-Life_DATA'!I271=0,0,'B.Non-Life_DATA'!I271/ECO!S14),IF($C$3="Constant Exchange rate",IF('B.Non-Life_DATA'!I271=0,0,'B.Non-Life_DATA'!I271/ECO!S49))))</f>
        <v>595.96178114296015</v>
      </c>
      <c r="K286" s="42">
        <f>IF($C$3="National Currency",IF('B.Non-Life_DATA'!J271=0,0,'B.Non-Life_DATA'!J271),IF($C$3="Current Exchange rate",IF('B.Non-Life_DATA'!J271=0,0,'B.Non-Life_DATA'!J271/ECO!T14),IF($C$3="Constant Exchange rate",IF('B.Non-Life_DATA'!J271=0,0,'B.Non-Life_DATA'!J271/ECO!T49))))</f>
        <v>649.5042365242474</v>
      </c>
      <c r="L286" s="42">
        <f>IF($C$3="National Currency",IF('B.Non-Life_DATA'!K271=0,0,'B.Non-Life_DATA'!K271),IF($C$3="Current Exchange rate",IF('B.Non-Life_DATA'!K271=0,0,'B.Non-Life_DATA'!K271/ECO!U14),IF($C$3="Constant Exchange rate",IF('B.Non-Life_DATA'!K271=0,0,'B.Non-Life_DATA'!K271/ECO!U49))))</f>
        <v>628.33964305029747</v>
      </c>
      <c r="M286" s="42">
        <f>IF($C$3="National Currency",IF('B.Non-Life_DATA'!L271=0,0,'B.Non-Life_DATA'!L271),IF($C$3="Current Exchange rate",IF('B.Non-Life_DATA'!L271=0,0,'B.Non-Life_DATA'!L271/ECO!V14),IF($C$3="Constant Exchange rate",IF('B.Non-Life_DATA'!L271=0,0,'B.Non-Life_DATA'!L271/ECO!V49))))</f>
        <v>621.48909320353346</v>
      </c>
      <c r="N286" s="42">
        <f>IF($C$3="National Currency",IF('B.Non-Life_DATA'!M271=0,0,'B.Non-Life_DATA'!M271),IF($C$3="Current Exchange rate",IF('B.Non-Life_DATA'!M271=0,0,'B.Non-Life_DATA'!M271/ECO!W14),IF($C$3="Constant Exchange rate",IF('B.Non-Life_DATA'!M271=0,0,'B.Non-Life_DATA'!M271/ECO!W49))))</f>
        <v>637.75013520822063</v>
      </c>
      <c r="O286" s="42">
        <f>IF($C$3="National Currency",IF('B.Non-Life_DATA'!N271=0,0,'B.Non-Life_DATA'!N271),IF($C$3="Current Exchange rate",IF('B.Non-Life_DATA'!N271=0,0,'B.Non-Life_DATA'!N271/ECO!X14),IF($C$3="Constant Exchange rate",IF('B.Non-Life_DATA'!N271=0,0,'B.Non-Life_DATA'!N271/ECO!X49))))</f>
        <v>659.41950603930059</v>
      </c>
      <c r="P286" s="108">
        <f>IF($C$3="National Currency",IF('B.Non-Life_DATA'!O271=0,0,'B.Non-Life_DATA'!O271),IF($C$3="Current Exchange rate",IF('B.Non-Life_DATA'!O271=0,0,'B.Non-Life_DATA'!O271/ECO!Y14),IF($C$3="Constant Exchange rate",IF('B.Non-Life_DATA'!O271=0,0,'B.Non-Life_DATA'!O271/ECO!Y49))))</f>
        <v>685.77609518658733</v>
      </c>
      <c r="Q286" s="41">
        <f t="shared" si="52"/>
        <v>1.0643610456970097E-2</v>
      </c>
      <c r="R286" s="41">
        <f t="shared" si="53"/>
        <v>3.3977838082315914E-2</v>
      </c>
      <c r="S286" s="41">
        <f t="shared" si="54"/>
        <v>0.41457189264444283</v>
      </c>
    </row>
    <row r="287" spans="3:19" ht="15" x14ac:dyDescent="0.25">
      <c r="C287" s="139"/>
      <c r="D287" s="140"/>
      <c r="E287" s="39" t="s">
        <v>26</v>
      </c>
      <c r="F287" s="42">
        <f>IF($C$3="National Currency",IF('B.Non-Life_DATA'!E272=0,0,'B.Non-Life_DATA'!E272),IF($C$3="Current Exchange rate",IF('B.Non-Life_DATA'!E272=0,0,'B.Non-Life_DATA'!E272/ECO!O15),IF($C$3="Constant Exchange rate",IF('B.Non-Life_DATA'!E272=0,0,'B.Non-Life_DATA'!E272/ECO!O50))))</f>
        <v>0</v>
      </c>
      <c r="G287" s="42">
        <f>IF($C$3="National Currency",IF('B.Non-Life_DATA'!F272=0,0,'B.Non-Life_DATA'!F272),IF($C$3="Current Exchange rate",IF('B.Non-Life_DATA'!F272=0,0,'B.Non-Life_DATA'!F272/ECO!P15),IF($C$3="Constant Exchange rate",IF('B.Non-Life_DATA'!F272=0,0,'B.Non-Life_DATA'!F272/ECO!P50))))</f>
        <v>0</v>
      </c>
      <c r="H287" s="42">
        <f>IF($C$3="National Currency",IF('B.Non-Life_DATA'!G272=0,0,'B.Non-Life_DATA'!G272),IF($C$3="Current Exchange rate",IF('B.Non-Life_DATA'!G272=0,0,'B.Non-Life_DATA'!G272/ECO!Q15),IF($C$3="Constant Exchange rate",IF('B.Non-Life_DATA'!G272=0,0,'B.Non-Life_DATA'!G272/ECO!Q50))))</f>
        <v>0</v>
      </c>
      <c r="I287" s="42">
        <f>IF($C$3="National Currency",IF('B.Non-Life_DATA'!H272=0,0,'B.Non-Life_DATA'!H272),IF($C$3="Current Exchange rate",IF('B.Non-Life_DATA'!H272=0,0,'B.Non-Life_DATA'!H272/ECO!R15),IF($C$3="Constant Exchange rate",IF('B.Non-Life_DATA'!H272=0,0,'B.Non-Life_DATA'!H272/ECO!R50))))</f>
        <v>0</v>
      </c>
      <c r="J287" s="42">
        <f>IF($C$3="National Currency",IF('B.Non-Life_DATA'!I272=0,0,'B.Non-Life_DATA'!I272),IF($C$3="Current Exchange rate",IF('B.Non-Life_DATA'!I272=0,0,'B.Non-Life_DATA'!I272/ECO!S15),IF($C$3="Constant Exchange rate",IF('B.Non-Life_DATA'!I272=0,0,'B.Non-Life_DATA'!I272/ECO!S50))))</f>
        <v>0</v>
      </c>
      <c r="K287" s="42">
        <f>IF($C$3="National Currency",IF('B.Non-Life_DATA'!J272=0,0,'B.Non-Life_DATA'!J272),IF($C$3="Current Exchange rate",IF('B.Non-Life_DATA'!J272=0,0,'B.Non-Life_DATA'!J272/ECO!T15),IF($C$3="Constant Exchange rate",IF('B.Non-Life_DATA'!J272=0,0,'B.Non-Life_DATA'!J272/ECO!T50))))</f>
        <v>0</v>
      </c>
      <c r="L287" s="42">
        <f>IF($C$3="National Currency",IF('B.Non-Life_DATA'!K272=0,0,'B.Non-Life_DATA'!K272),IF($C$3="Current Exchange rate",IF('B.Non-Life_DATA'!K272=0,0,'B.Non-Life_DATA'!K272/ECO!U15),IF($C$3="Constant Exchange rate",IF('B.Non-Life_DATA'!K272=0,0,'B.Non-Life_DATA'!K272/ECO!U50))))</f>
        <v>0</v>
      </c>
      <c r="M287" s="42">
        <f>IF($C$3="National Currency",IF('B.Non-Life_DATA'!L272=0,0,'B.Non-Life_DATA'!L272),IF($C$3="Current Exchange rate",IF('B.Non-Life_DATA'!L272=0,0,'B.Non-Life_DATA'!L272/ECO!V15),IF($C$3="Constant Exchange rate",IF('B.Non-Life_DATA'!L272=0,0,'B.Non-Life_DATA'!L272/ECO!V50))))</f>
        <v>0</v>
      </c>
      <c r="N287" s="42">
        <f>IF($C$3="National Currency",IF('B.Non-Life_DATA'!M272=0,0,'B.Non-Life_DATA'!M272),IF($C$3="Current Exchange rate",IF('B.Non-Life_DATA'!M272=0,0,'B.Non-Life_DATA'!M272/ECO!W15),IF($C$3="Constant Exchange rate",IF('B.Non-Life_DATA'!M272=0,0,'B.Non-Life_DATA'!M272/ECO!W50))))</f>
        <v>0</v>
      </c>
      <c r="O287" s="42">
        <f>IF($C$3="National Currency",IF('B.Non-Life_DATA'!N272=0,0,'B.Non-Life_DATA'!N272),IF($C$3="Current Exchange rate",IF('B.Non-Life_DATA'!N272=0,0,'B.Non-Life_DATA'!N272/ECO!X15),IF($C$3="Constant Exchange rate",IF('B.Non-Life_DATA'!N272=0,0,'B.Non-Life_DATA'!N272/ECO!X50))))</f>
        <v>0</v>
      </c>
      <c r="P287" s="108">
        <f>IF($C$3="National Currency",IF('B.Non-Life_DATA'!O272=0,0,'B.Non-Life_DATA'!O272),IF($C$3="Current Exchange rate",IF('B.Non-Life_DATA'!O272=0,0,'B.Non-Life_DATA'!O272/ECO!Y15),IF($C$3="Constant Exchange rate",IF('B.Non-Life_DATA'!O272=0,0,'B.Non-Life_DATA'!O272/ECO!Y50))))</f>
        <v>0</v>
      </c>
      <c r="Q287" s="41">
        <f t="shared" si="52"/>
        <v>0</v>
      </c>
      <c r="R287" s="41" t="str">
        <f t="shared" si="53"/>
        <v>-</v>
      </c>
      <c r="S287" s="41" t="str">
        <f t="shared" si="54"/>
        <v>-</v>
      </c>
    </row>
    <row r="288" spans="3:19" ht="15" x14ac:dyDescent="0.25">
      <c r="C288" s="139"/>
      <c r="D288" s="140"/>
      <c r="E288" s="39" t="s">
        <v>25</v>
      </c>
      <c r="F288" s="42">
        <f>IF($C$3="National Currency",IF('B.Non-Life_DATA'!E273=0,0,'B.Non-Life_DATA'!E273),IF($C$3="Current Exchange rate",IF('B.Non-Life_DATA'!E273=0,0,'B.Non-Life_DATA'!E273/ECO!O16),IF($C$3="Constant Exchange rate",IF('B.Non-Life_DATA'!E273=0,0,'B.Non-Life_DATA'!E273/ECO!O51))))</f>
        <v>1094.3816904624396</v>
      </c>
      <c r="G288" s="42">
        <f>IF($C$3="National Currency",IF('B.Non-Life_DATA'!F273=0,0,'B.Non-Life_DATA'!F273),IF($C$3="Current Exchange rate",IF('B.Non-Life_DATA'!F273=0,0,'B.Non-Life_DATA'!F273/ECO!P16),IF($C$3="Constant Exchange rate",IF('B.Non-Life_DATA'!F273=0,0,'B.Non-Life_DATA'!F273/ECO!P51))))</f>
        <v>939.38457819026769</v>
      </c>
      <c r="H288" s="42">
        <f>IF($C$3="National Currency",IF('B.Non-Life_DATA'!G273=0,0,'B.Non-Life_DATA'!G273),IF($C$3="Current Exchange rate",IF('B.Non-Life_DATA'!G273=0,0,'B.Non-Life_DATA'!G273/ECO!Q16),IF($C$3="Constant Exchange rate",IF('B.Non-Life_DATA'!G273=0,0,'B.Non-Life_DATA'!G273/ECO!Q51))))</f>
        <v>1159.7920835963628</v>
      </c>
      <c r="I288" s="42">
        <f>IF($C$3="National Currency",IF('B.Non-Life_DATA'!H273=0,0,'B.Non-Life_DATA'!H273),IF($C$3="Current Exchange rate",IF('B.Non-Life_DATA'!H273=0,0,'B.Non-Life_DATA'!H273/ECO!R16),IF($C$3="Constant Exchange rate",IF('B.Non-Life_DATA'!H273=0,0,'B.Non-Life_DATA'!H273/ECO!R51))))</f>
        <v>1187.1919197345978</v>
      </c>
      <c r="J288" s="42">
        <f>IF($C$3="National Currency",IF('B.Non-Life_DATA'!I273=0,0,'B.Non-Life_DATA'!I273),IF($C$3="Current Exchange rate",IF('B.Non-Life_DATA'!I273=0,0,'B.Non-Life_DATA'!I273/ECO!S16),IF($C$3="Constant Exchange rate",IF('B.Non-Life_DATA'!I273=0,0,'B.Non-Life_DATA'!I273/ECO!S51))))</f>
        <v>1212.4427491168926</v>
      </c>
      <c r="K288" s="42">
        <f>IF($C$3="National Currency",IF('B.Non-Life_DATA'!J273=0,0,'B.Non-Life_DATA'!J273),IF($C$3="Current Exchange rate",IF('B.Non-Life_DATA'!J273=0,0,'B.Non-Life_DATA'!J273/ECO!T16),IF($C$3="Constant Exchange rate",IF('B.Non-Life_DATA'!J273=0,0,'B.Non-Life_DATA'!J273/ECO!T51))))</f>
        <v>1179.1989577317233</v>
      </c>
      <c r="L288" s="42">
        <f>IF($C$3="National Currency",IF('B.Non-Life_DATA'!K273=0,0,'B.Non-Life_DATA'!K273),IF($C$3="Current Exchange rate",IF('B.Non-Life_DATA'!K273=0,0,'B.Non-Life_DATA'!K273/ECO!U16),IF($C$3="Constant Exchange rate",IF('B.Non-Life_DATA'!K273=0,0,'B.Non-Life_DATA'!K273/ECO!U51))))</f>
        <v>1212.0163055887608</v>
      </c>
      <c r="M288" s="42">
        <f>IF($C$3="National Currency",IF('B.Non-Life_DATA'!L273=0,0,'B.Non-Life_DATA'!L273),IF($C$3="Current Exchange rate",IF('B.Non-Life_DATA'!L273=0,0,'B.Non-Life_DATA'!L273/ECO!V16),IF($C$3="Constant Exchange rate",IF('B.Non-Life_DATA'!L273=0,0,'B.Non-Life_DATA'!L273/ECO!V51))))</f>
        <v>1217.6809530844964</v>
      </c>
      <c r="N288" s="42">
        <f>IF($C$3="National Currency",IF('B.Non-Life_DATA'!M273=0,0,'B.Non-Life_DATA'!M273),IF($C$3="Current Exchange rate",IF('B.Non-Life_DATA'!M273=0,0,'B.Non-Life_DATA'!M273/ECO!W16),IF($C$3="Constant Exchange rate",IF('B.Non-Life_DATA'!M273=0,0,'B.Non-Life_DATA'!M273/ECO!W51))))</f>
        <v>1236.2161363544787</v>
      </c>
      <c r="O288" s="88">
        <f>IF($C$3="National Currency",IF('B.Non-Life_DATA'!N273=0,0,'B.Non-Life_DATA'!N273),IF($C$3="Current Exchange rate",IF('B.Non-Life_DATA'!N273=0,0,'B.Non-Life_DATA'!N273/ECO!X16),IF($C$3="Constant Exchange rate",IF('B.Non-Life_DATA'!N273=0,0,'B.Non-Life_DATA'!N273/ECO!X51))))</f>
        <v>1236.2161363544787</v>
      </c>
      <c r="P288" s="108">
        <f>IF($C$3="National Currency",IF('B.Non-Life_DATA'!O273=0,0,'B.Non-Life_DATA'!O273),IF($C$3="Current Exchange rate",IF('B.Non-Life_DATA'!O273=0,0,'B.Non-Life_DATA'!O273/ECO!Y16),IF($C$3="Constant Exchange rate",IF('B.Non-Life_DATA'!O273=0,0,'B.Non-Life_DATA'!O273/ECO!Y51))))</f>
        <v>0</v>
      </c>
      <c r="Q288" s="41">
        <f t="shared" si="52"/>
        <v>1.9953615074276423E-2</v>
      </c>
      <c r="R288" s="41">
        <f t="shared" si="53"/>
        <v>0</v>
      </c>
      <c r="S288" s="41">
        <f t="shared" si="54"/>
        <v>0.1296023564064801</v>
      </c>
    </row>
    <row r="289" spans="3:19" ht="15" x14ac:dyDescent="0.25">
      <c r="C289" s="139"/>
      <c r="D289" s="140"/>
      <c r="E289" s="39" t="s">
        <v>24</v>
      </c>
      <c r="F289" s="42">
        <f>IF($C$3="National Currency",IF('B.Non-Life_DATA'!E274=0,0,'B.Non-Life_DATA'!E274),IF($C$3="Current Exchange rate",IF('B.Non-Life_DATA'!E274=0,0,'B.Non-Life_DATA'!E274/ECO!O17),IF($C$3="Constant Exchange rate",IF('B.Non-Life_DATA'!E274=0,0,'B.Non-Life_DATA'!E274/ECO!O52))))</f>
        <v>26.088734932828856</v>
      </c>
      <c r="G289" s="42">
        <f>IF($C$3="National Currency",IF('B.Non-Life_DATA'!F274=0,0,'B.Non-Life_DATA'!F274),IF($C$3="Current Exchange rate",IF('B.Non-Life_DATA'!F274=0,0,'B.Non-Life_DATA'!F274/ECO!P17),IF($C$3="Constant Exchange rate",IF('B.Non-Life_DATA'!F274=0,0,'B.Non-Life_DATA'!F274/ECO!P52))))</f>
        <v>33.106233942198308</v>
      </c>
      <c r="H289" s="42">
        <f>IF($C$3="National Currency",IF('B.Non-Life_DATA'!G274=0,0,'B.Non-Life_DATA'!G274),IF($C$3="Current Exchange rate",IF('B.Non-Life_DATA'!G274=0,0,'B.Non-Life_DATA'!G274/ECO!Q17),IF($C$3="Constant Exchange rate",IF('B.Non-Life_DATA'!G274=0,0,'B.Non-Life_DATA'!G274/ECO!Q52))))</f>
        <v>42.079429396801864</v>
      </c>
      <c r="I289" s="42">
        <f>IF($C$3="National Currency",IF('B.Non-Life_DATA'!H274=0,0,'B.Non-Life_DATA'!H274),IF($C$3="Current Exchange rate",IF('B.Non-Life_DATA'!H274=0,0,'B.Non-Life_DATA'!H274/ECO!R17),IF($C$3="Constant Exchange rate",IF('B.Non-Life_DATA'!H274=0,0,'B.Non-Life_DATA'!H274/ECO!R52))))</f>
        <v>46.540462464688822</v>
      </c>
      <c r="J289" s="42">
        <f>IF($C$3="National Currency",IF('B.Non-Life_DATA'!I274=0,0,'B.Non-Life_DATA'!I274),IF($C$3="Current Exchange rate",IF('B.Non-Life_DATA'!I274=0,0,'B.Non-Life_DATA'!I274/ECO!S17),IF($C$3="Constant Exchange rate",IF('B.Non-Life_DATA'!I274=0,0,'B.Non-Life_DATA'!I274/ECO!S52))))</f>
        <v>49.301445681489909</v>
      </c>
      <c r="K289" s="42">
        <f>IF($C$3="National Currency",IF('B.Non-Life_DATA'!J274=0,0,'B.Non-Life_DATA'!J274),IF($C$3="Current Exchange rate",IF('B.Non-Life_DATA'!J274=0,0,'B.Non-Life_DATA'!J274/ECO!T17),IF($C$3="Constant Exchange rate",IF('B.Non-Life_DATA'!J274=0,0,'B.Non-Life_DATA'!J274/ECO!T52))))</f>
        <v>64.23005637007401</v>
      </c>
      <c r="L289" s="42">
        <f>IF($C$3="National Currency",IF('B.Non-Life_DATA'!K274=0,0,'B.Non-Life_DATA'!K274),IF($C$3="Current Exchange rate",IF('B.Non-Life_DATA'!K274=0,0,'B.Non-Life_DATA'!K274/ECO!U17),IF($C$3="Constant Exchange rate",IF('B.Non-Life_DATA'!K274=0,0,'B.Non-Life_DATA'!K274/ECO!U52))))</f>
        <v>57.981734050848118</v>
      </c>
      <c r="M289" s="42">
        <f>IF($C$3="National Currency",IF('B.Non-Life_DATA'!L274=0,0,'B.Non-Life_DATA'!L274),IF($C$3="Current Exchange rate",IF('B.Non-Life_DATA'!L274=0,0,'B.Non-Life_DATA'!L274/ECO!V17),IF($C$3="Constant Exchange rate",IF('B.Non-Life_DATA'!L274=0,0,'B.Non-Life_DATA'!L274/ECO!V52))))</f>
        <v>60.58</v>
      </c>
      <c r="N289" s="42">
        <f>IF($C$3="National Currency",IF('B.Non-Life_DATA'!M274=0,0,'B.Non-Life_DATA'!M274),IF($C$3="Current Exchange rate",IF('B.Non-Life_DATA'!M274=0,0,'B.Non-Life_DATA'!M274/ECO!W17),IF($C$3="Constant Exchange rate",IF('B.Non-Life_DATA'!M274=0,0,'B.Non-Life_DATA'!M274/ECO!W52))))</f>
        <v>69.180000000000007</v>
      </c>
      <c r="O289" s="42">
        <f>IF($C$3="National Currency",IF('B.Non-Life_DATA'!N274=0,0,'B.Non-Life_DATA'!N274),IF($C$3="Current Exchange rate",IF('B.Non-Life_DATA'!N274=0,0,'B.Non-Life_DATA'!N274/ECO!X17),IF($C$3="Constant Exchange rate",IF('B.Non-Life_DATA'!N274=0,0,'B.Non-Life_DATA'!N274/ECO!X52))))</f>
        <v>95.048000000000002</v>
      </c>
      <c r="P289" s="108">
        <f>IF($C$3="National Currency",IF('B.Non-Life_DATA'!O274=0,0,'B.Non-Life_DATA'!O274),IF($C$3="Current Exchange rate",IF('B.Non-Life_DATA'!O274=0,0,'B.Non-Life_DATA'!O274/ECO!Y17),IF($C$3="Constant Exchange rate",IF('B.Non-Life_DATA'!O274=0,0,'B.Non-Life_DATA'!O274/ECO!Y52))))</f>
        <v>0</v>
      </c>
      <c r="Q289" s="41">
        <f t="shared" si="52"/>
        <v>1.5341582671559619E-3</v>
      </c>
      <c r="R289" s="41">
        <f t="shared" si="53"/>
        <v>0.37392309916160738</v>
      </c>
      <c r="S289" s="41">
        <f t="shared" si="54"/>
        <v>2.6432582969132778</v>
      </c>
    </row>
    <row r="290" spans="3:19" ht="15" x14ac:dyDescent="0.25">
      <c r="C290" s="139"/>
      <c r="D290" s="140"/>
      <c r="E290" s="39" t="s">
        <v>23</v>
      </c>
      <c r="F290" s="42">
        <f>IF($C$3="National Currency",IF('B.Non-Life_DATA'!E275=0,0,'B.Non-Life_DATA'!E275),IF($C$3="Current Exchange rate",IF('B.Non-Life_DATA'!E275=0,0,'B.Non-Life_DATA'!E275/ECO!O18),IF($C$3="Constant Exchange rate",IF('B.Non-Life_DATA'!E275=0,0,'B.Non-Life_DATA'!E275/ECO!O53))))</f>
        <v>4236.8430660799995</v>
      </c>
      <c r="G290" s="42">
        <f>IF($C$3="National Currency",IF('B.Non-Life_DATA'!F275=0,0,'B.Non-Life_DATA'!F275),IF($C$3="Current Exchange rate",IF('B.Non-Life_DATA'!F275=0,0,'B.Non-Life_DATA'!F275/ECO!P18),IF($C$3="Constant Exchange rate",IF('B.Non-Life_DATA'!F275=0,0,'B.Non-Life_DATA'!F275/ECO!P53))))</f>
        <v>4570.9965770500003</v>
      </c>
      <c r="H290" s="42">
        <f>IF($C$3="National Currency",IF('B.Non-Life_DATA'!G275=0,0,'B.Non-Life_DATA'!G275),IF($C$3="Current Exchange rate",IF('B.Non-Life_DATA'!G275=0,0,'B.Non-Life_DATA'!G275/ECO!Q18),IF($C$3="Constant Exchange rate",IF('B.Non-Life_DATA'!G275=0,0,'B.Non-Life_DATA'!G275/ECO!Q53))))</f>
        <v>5098.4220798000006</v>
      </c>
      <c r="I290" s="42">
        <f>IF($C$3="National Currency",IF('B.Non-Life_DATA'!H275=0,0,'B.Non-Life_DATA'!H275),IF($C$3="Current Exchange rate",IF('B.Non-Life_DATA'!H275=0,0,'B.Non-Life_DATA'!H275/ECO!R18),IF($C$3="Constant Exchange rate",IF('B.Non-Life_DATA'!H275=0,0,'B.Non-Life_DATA'!H275/ECO!R53))))</f>
        <v>5345.2186577000002</v>
      </c>
      <c r="J290" s="42">
        <f>IF($C$3="National Currency",IF('B.Non-Life_DATA'!I275=0,0,'B.Non-Life_DATA'!I275),IF($C$3="Current Exchange rate",IF('B.Non-Life_DATA'!I275=0,0,'B.Non-Life_DATA'!I275/ECO!S18),IF($C$3="Constant Exchange rate",IF('B.Non-Life_DATA'!I275=0,0,'B.Non-Life_DATA'!I275/ECO!S53))))</f>
        <v>5632.1361382100004</v>
      </c>
      <c r="K290" s="42">
        <f>IF($C$3="National Currency",IF('B.Non-Life_DATA'!J275=0,0,'B.Non-Life_DATA'!J275),IF($C$3="Current Exchange rate",IF('B.Non-Life_DATA'!J275=0,0,'B.Non-Life_DATA'!J275/ECO!T18),IF($C$3="Constant Exchange rate",IF('B.Non-Life_DATA'!J275=0,0,'B.Non-Life_DATA'!J275/ECO!T53))))</f>
        <v>5807.1460594648051</v>
      </c>
      <c r="L290" s="42">
        <f>IF($C$3="National Currency",IF('B.Non-Life_DATA'!K275=0,0,'B.Non-Life_DATA'!K275),IF($C$3="Current Exchange rate",IF('B.Non-Life_DATA'!K275=0,0,'B.Non-Life_DATA'!K275/ECO!U18),IF($C$3="Constant Exchange rate",IF('B.Non-Life_DATA'!K275=0,0,'B.Non-Life_DATA'!K275/ECO!U53))))</f>
        <v>5807.1460594648051</v>
      </c>
      <c r="M290" s="42">
        <f>IF($C$3="National Currency",IF('B.Non-Life_DATA'!L275=0,0,'B.Non-Life_DATA'!L275),IF($C$3="Current Exchange rate",IF('B.Non-Life_DATA'!L275=0,0,'B.Non-Life_DATA'!L275/ECO!V18),IF($C$3="Constant Exchange rate",IF('B.Non-Life_DATA'!L275=0,0,'B.Non-Life_DATA'!L275/ECO!V53))))</f>
        <v>5807.1460594648051</v>
      </c>
      <c r="N290" s="42">
        <f>IF($C$3="National Currency",IF('B.Non-Life_DATA'!M275=0,0,'B.Non-Life_DATA'!M275),IF($C$3="Current Exchange rate",IF('B.Non-Life_DATA'!M275=0,0,'B.Non-Life_DATA'!M275/ECO!W18),IF($C$3="Constant Exchange rate",IF('B.Non-Life_DATA'!M275=0,0,'B.Non-Life_DATA'!M275/ECO!W53))))</f>
        <v>5807.1460594648051</v>
      </c>
      <c r="O290" s="42">
        <f>IF($C$3="National Currency",IF('B.Non-Life_DATA'!N275=0,0,'B.Non-Life_DATA'!N275),IF($C$3="Current Exchange rate",IF('B.Non-Life_DATA'!N275=0,0,'B.Non-Life_DATA'!N275/ECO!X18),IF($C$3="Constant Exchange rate",IF('B.Non-Life_DATA'!N275=0,0,'B.Non-Life_DATA'!N275/ECO!X53))))</f>
        <v>5807.1460594648051</v>
      </c>
      <c r="P290" s="108">
        <f>IF($C$3="National Currency",IF('B.Non-Life_DATA'!O275=0,0,'B.Non-Life_DATA'!O275),IF($C$3="Current Exchange rate",IF('B.Non-Life_DATA'!O275=0,0,'B.Non-Life_DATA'!O275/ECO!Y18),IF($C$3="Constant Exchange rate",IF('B.Non-Life_DATA'!O275=0,0,'B.Non-Life_DATA'!O275/ECO!Y53))))</f>
        <v>6161.5966383707992</v>
      </c>
      <c r="Q290" s="41">
        <f t="shared" si="52"/>
        <v>9.3732441878946401E-2</v>
      </c>
      <c r="R290" s="41">
        <f t="shared" si="53"/>
        <v>0</v>
      </c>
      <c r="S290" s="41">
        <f t="shared" si="54"/>
        <v>0.37063043612745306</v>
      </c>
    </row>
    <row r="291" spans="3:19" ht="15" x14ac:dyDescent="0.25">
      <c r="C291" s="139"/>
      <c r="D291" s="140"/>
      <c r="E291" s="39" t="s">
        <v>22</v>
      </c>
      <c r="F291" s="42">
        <f>IF($C$3="National Currency",IF('B.Non-Life_DATA'!E276=0,0,'B.Non-Life_DATA'!E276),IF($C$3="Current Exchange rate",IF('B.Non-Life_DATA'!E276=0,0,'B.Non-Life_DATA'!E276/ECO!O19),IF($C$3="Constant Exchange rate",IF('B.Non-Life_DATA'!E276=0,0,'B.Non-Life_DATA'!E276/ECO!O54))))</f>
        <v>524</v>
      </c>
      <c r="G291" s="42">
        <f>IF($C$3="National Currency",IF('B.Non-Life_DATA'!F276=0,0,'B.Non-Life_DATA'!F276),IF($C$3="Current Exchange rate",IF('B.Non-Life_DATA'!F276=0,0,'B.Non-Life_DATA'!F276/ECO!P19),IF($C$3="Constant Exchange rate",IF('B.Non-Life_DATA'!F276=0,0,'B.Non-Life_DATA'!F276/ECO!P54))))</f>
        <v>530</v>
      </c>
      <c r="H291" s="42">
        <f>IF($C$3="National Currency",IF('B.Non-Life_DATA'!G276=0,0,'B.Non-Life_DATA'!G276),IF($C$3="Current Exchange rate",IF('B.Non-Life_DATA'!G276=0,0,'B.Non-Life_DATA'!G276/ECO!Q19),IF($C$3="Constant Exchange rate",IF('B.Non-Life_DATA'!G276=0,0,'B.Non-Life_DATA'!G276/ECO!Q54))))</f>
        <v>570</v>
      </c>
      <c r="I291" s="42">
        <f>IF($C$3="National Currency",IF('B.Non-Life_DATA'!H276=0,0,'B.Non-Life_DATA'!H276),IF($C$3="Current Exchange rate",IF('B.Non-Life_DATA'!H276=0,0,'B.Non-Life_DATA'!H276/ECO!R19),IF($C$3="Constant Exchange rate",IF('B.Non-Life_DATA'!H276=0,0,'B.Non-Life_DATA'!H276/ECO!R54))))</f>
        <v>588</v>
      </c>
      <c r="J291" s="42">
        <f>IF($C$3="National Currency",IF('B.Non-Life_DATA'!I276=0,0,'B.Non-Life_DATA'!I276),IF($C$3="Current Exchange rate",IF('B.Non-Life_DATA'!I276=0,0,'B.Non-Life_DATA'!I276/ECO!S19),IF($C$3="Constant Exchange rate",IF('B.Non-Life_DATA'!I276=0,0,'B.Non-Life_DATA'!I276/ECO!S54))))</f>
        <v>624</v>
      </c>
      <c r="K291" s="42">
        <f>IF($C$3="National Currency",IF('B.Non-Life_DATA'!J276=0,0,'B.Non-Life_DATA'!J276),IF($C$3="Current Exchange rate",IF('B.Non-Life_DATA'!J276=0,0,'B.Non-Life_DATA'!J276/ECO!T19),IF($C$3="Constant Exchange rate",IF('B.Non-Life_DATA'!J276=0,0,'B.Non-Life_DATA'!J276/ECO!T54))))</f>
        <v>642</v>
      </c>
      <c r="L291" s="42">
        <f>IF($C$3="National Currency",IF('B.Non-Life_DATA'!K276=0,0,'B.Non-Life_DATA'!K276),IF($C$3="Current Exchange rate",IF('B.Non-Life_DATA'!K276=0,0,'B.Non-Life_DATA'!K276/ECO!U19),IF($C$3="Constant Exchange rate",IF('B.Non-Life_DATA'!K276=0,0,'B.Non-Life_DATA'!K276/ECO!U54))))</f>
        <v>652</v>
      </c>
      <c r="M291" s="42">
        <f>IF($C$3="National Currency",IF('B.Non-Life_DATA'!L276=0,0,'B.Non-Life_DATA'!L276),IF($C$3="Current Exchange rate",IF('B.Non-Life_DATA'!L276=0,0,'B.Non-Life_DATA'!L276/ECO!V19),IF($C$3="Constant Exchange rate",IF('B.Non-Life_DATA'!L276=0,0,'B.Non-Life_DATA'!L276/ECO!V54))))</f>
        <v>687</v>
      </c>
      <c r="N291" s="42">
        <f>IF($C$3="National Currency",IF('B.Non-Life_DATA'!M276=0,0,'B.Non-Life_DATA'!M276),IF($C$3="Current Exchange rate",IF('B.Non-Life_DATA'!M276=0,0,'B.Non-Life_DATA'!M276/ECO!W19),IF($C$3="Constant Exchange rate",IF('B.Non-Life_DATA'!M276=0,0,'B.Non-Life_DATA'!M276/ECO!W54))))</f>
        <v>725</v>
      </c>
      <c r="O291" s="42">
        <f>IF($C$3="National Currency",IF('B.Non-Life_DATA'!N276=0,0,'B.Non-Life_DATA'!N276),IF($C$3="Current Exchange rate",IF('B.Non-Life_DATA'!N276=0,0,'B.Non-Life_DATA'!N276/ECO!X19),IF($C$3="Constant Exchange rate",IF('B.Non-Life_DATA'!N276=0,0,'B.Non-Life_DATA'!N276/ECO!X54))))</f>
        <v>826</v>
      </c>
      <c r="P291" s="108">
        <f>IF($C$3="National Currency",IF('B.Non-Life_DATA'!O276=0,0,'B.Non-Life_DATA'!O276),IF($C$3="Current Exchange rate",IF('B.Non-Life_DATA'!O276=0,0,'B.Non-Life_DATA'!O276/ECO!Y19),IF($C$3="Constant Exchange rate",IF('B.Non-Life_DATA'!O276=0,0,'B.Non-Life_DATA'!O276/ECO!Y54))))</f>
        <v>842</v>
      </c>
      <c r="Q291" s="41">
        <f t="shared" si="52"/>
        <v>1.3332366053686815E-2</v>
      </c>
      <c r="R291" s="41">
        <f t="shared" si="53"/>
        <v>0.13931034482758631</v>
      </c>
      <c r="S291" s="41">
        <f t="shared" si="54"/>
        <v>0.57633587786259532</v>
      </c>
    </row>
    <row r="292" spans="3:19" ht="15" x14ac:dyDescent="0.25">
      <c r="C292" s="139"/>
      <c r="D292" s="140"/>
      <c r="E292" s="39" t="s">
        <v>21</v>
      </c>
      <c r="F292" s="42">
        <f>IF($C$3="National Currency",IF('B.Non-Life_DATA'!E277=0,0,'B.Non-Life_DATA'!E277),IF($C$3="Current Exchange rate",IF('B.Non-Life_DATA'!E277=0,0,'B.Non-Life_DATA'!E277/ECO!O20),IF($C$3="Constant Exchange rate",IF('B.Non-Life_DATA'!E277=0,0,'B.Non-Life_DATA'!E277/ECO!O55))))</f>
        <v>10654</v>
      </c>
      <c r="G292" s="42">
        <f>IF($C$3="National Currency",IF('B.Non-Life_DATA'!F277=0,0,'B.Non-Life_DATA'!F277),IF($C$3="Current Exchange rate",IF('B.Non-Life_DATA'!F277=0,0,'B.Non-Life_DATA'!F277/ECO!P20),IF($C$3="Constant Exchange rate",IF('B.Non-Life_DATA'!F277=0,0,'B.Non-Life_DATA'!F277/ECO!P55))))</f>
        <v>10740</v>
      </c>
      <c r="H292" s="42">
        <f>IF($C$3="National Currency",IF('B.Non-Life_DATA'!G277=0,0,'B.Non-Life_DATA'!G277),IF($C$3="Current Exchange rate",IF('B.Non-Life_DATA'!G277=0,0,'B.Non-Life_DATA'!G277/ECO!Q20),IF($C$3="Constant Exchange rate",IF('B.Non-Life_DATA'!G277=0,0,'B.Non-Life_DATA'!G277/ECO!Q55))))</f>
        <v>11579</v>
      </c>
      <c r="I292" s="42">
        <f>IF($C$3="National Currency",IF('B.Non-Life_DATA'!H277=0,0,'B.Non-Life_DATA'!H277),IF($C$3="Current Exchange rate",IF('B.Non-Life_DATA'!H277=0,0,'B.Non-Life_DATA'!H277/ECO!R20),IF($C$3="Constant Exchange rate",IF('B.Non-Life_DATA'!H277=0,0,'B.Non-Life_DATA'!H277/ECO!R55))))</f>
        <v>12528</v>
      </c>
      <c r="J292" s="42">
        <f>IF($C$3="National Currency",IF('B.Non-Life_DATA'!I277=0,0,'B.Non-Life_DATA'!I277),IF($C$3="Current Exchange rate",IF('B.Non-Life_DATA'!I277=0,0,'B.Non-Life_DATA'!I277/ECO!S20),IF($C$3="Constant Exchange rate",IF('B.Non-Life_DATA'!I277=0,0,'B.Non-Life_DATA'!I277/ECO!S55))))</f>
        <v>13417</v>
      </c>
      <c r="K292" s="42">
        <f>IF($C$3="National Currency",IF('B.Non-Life_DATA'!J277=0,0,'B.Non-Life_DATA'!J277),IF($C$3="Current Exchange rate",IF('B.Non-Life_DATA'!J277=0,0,'B.Non-Life_DATA'!J277/ECO!T20),IF($C$3="Constant Exchange rate",IF('B.Non-Life_DATA'!J277=0,0,'B.Non-Life_DATA'!J277/ECO!T55))))</f>
        <v>14367</v>
      </c>
      <c r="L292" s="42">
        <f>IF($C$3="National Currency",IF('B.Non-Life_DATA'!K277=0,0,'B.Non-Life_DATA'!K277),IF($C$3="Current Exchange rate",IF('B.Non-Life_DATA'!K277=0,0,'B.Non-Life_DATA'!K277/ECO!U20),IF($C$3="Constant Exchange rate",IF('B.Non-Life_DATA'!K277=0,0,'B.Non-Life_DATA'!K277/ECO!U55))))</f>
        <v>15275</v>
      </c>
      <c r="M292" s="42">
        <f>IF($C$3="National Currency",IF('B.Non-Life_DATA'!L277=0,0,'B.Non-Life_DATA'!L277),IF($C$3="Current Exchange rate",IF('B.Non-Life_DATA'!L277=0,0,'B.Non-Life_DATA'!L277/ECO!V20),IF($C$3="Constant Exchange rate",IF('B.Non-Life_DATA'!L277=0,0,'B.Non-Life_DATA'!L277/ECO!V55))))</f>
        <v>15494</v>
      </c>
      <c r="N292" s="42">
        <f>IF($C$3="National Currency",IF('B.Non-Life_DATA'!M277=0,0,'B.Non-Life_DATA'!M277),IF($C$3="Current Exchange rate",IF('B.Non-Life_DATA'!M277=0,0,'B.Non-Life_DATA'!M277/ECO!W20),IF($C$3="Constant Exchange rate",IF('B.Non-Life_DATA'!M277=0,0,'B.Non-Life_DATA'!M277/ECO!W55))))</f>
        <v>15576</v>
      </c>
      <c r="O292" s="42">
        <f>IF($C$3="National Currency",IF('B.Non-Life_DATA'!N277=0,0,'B.Non-Life_DATA'!N277),IF($C$3="Current Exchange rate",IF('B.Non-Life_DATA'!N277=0,0,'B.Non-Life_DATA'!N277/ECO!X20),IF($C$3="Constant Exchange rate",IF('B.Non-Life_DATA'!N277=0,0,'B.Non-Life_DATA'!N277/ECO!X55))))</f>
        <v>16117</v>
      </c>
      <c r="P292" s="108">
        <f>IF($C$3="National Currency",IF('B.Non-Life_DATA'!O277=0,0,'B.Non-Life_DATA'!O277),IF($C$3="Current Exchange rate",IF('B.Non-Life_DATA'!O277=0,0,'B.Non-Life_DATA'!O277/ECO!Y20),IF($C$3="Constant Exchange rate",IF('B.Non-Life_DATA'!O277=0,0,'B.Non-Life_DATA'!O277/ECO!Y55))))</f>
        <v>0</v>
      </c>
      <c r="Q292" s="41">
        <f t="shared" si="52"/>
        <v>0.26014254683688909</v>
      </c>
      <c r="R292" s="41">
        <f t="shared" si="53"/>
        <v>3.4732922444786762E-2</v>
      </c>
      <c r="S292" s="41">
        <f t="shared" si="54"/>
        <v>0.51276515862586813</v>
      </c>
    </row>
    <row r="293" spans="3:19" ht="15" x14ac:dyDescent="0.25">
      <c r="C293" s="139"/>
      <c r="D293" s="140"/>
      <c r="E293" s="39" t="s">
        <v>20</v>
      </c>
      <c r="F293" s="42">
        <f>IF($C$3="National Currency",IF('B.Non-Life_DATA'!E278=0,0,'B.Non-Life_DATA'!E278),IF($C$3="Current Exchange rate",IF('B.Non-Life_DATA'!E278=0,0,'B.Non-Life_DATA'!E278/ECO!O21),IF($C$3="Constant Exchange rate",IF('B.Non-Life_DATA'!E278=0,0,'B.Non-Life_DATA'!E278/ECO!O56))))</f>
        <v>564</v>
      </c>
      <c r="G293" s="42">
        <f>IF($C$3="National Currency",IF('B.Non-Life_DATA'!F278=0,0,'B.Non-Life_DATA'!F278),IF($C$3="Current Exchange rate",IF('B.Non-Life_DATA'!F278=0,0,'B.Non-Life_DATA'!F278/ECO!P21),IF($C$3="Constant Exchange rate",IF('B.Non-Life_DATA'!F278=0,0,'B.Non-Life_DATA'!F278/ECO!P56))))</f>
        <v>463</v>
      </c>
      <c r="H293" s="42">
        <f>IF($C$3="National Currency",IF('B.Non-Life_DATA'!G278=0,0,'B.Non-Life_DATA'!G278),IF($C$3="Current Exchange rate",IF('B.Non-Life_DATA'!G278=0,0,'B.Non-Life_DATA'!G278/ECO!Q21),IF($C$3="Constant Exchange rate",IF('B.Non-Life_DATA'!G278=0,0,'B.Non-Life_DATA'!G278/ECO!Q56))))</f>
        <v>485</v>
      </c>
      <c r="I293" s="42">
        <f>IF($C$3="National Currency",IF('B.Non-Life_DATA'!H278=0,0,'B.Non-Life_DATA'!H278),IF($C$3="Current Exchange rate",IF('B.Non-Life_DATA'!H278=0,0,'B.Non-Life_DATA'!H278/ECO!R21),IF($C$3="Constant Exchange rate",IF('B.Non-Life_DATA'!H278=0,0,'B.Non-Life_DATA'!H278/ECO!R56))))</f>
        <v>544</v>
      </c>
      <c r="J293" s="42">
        <f>IF($C$3="National Currency",IF('B.Non-Life_DATA'!I278=0,0,'B.Non-Life_DATA'!I278),IF($C$3="Current Exchange rate",IF('B.Non-Life_DATA'!I278=0,0,'B.Non-Life_DATA'!I278/ECO!S21),IF($C$3="Constant Exchange rate",IF('B.Non-Life_DATA'!I278=0,0,'B.Non-Life_DATA'!I278/ECO!S56))))</f>
        <v>583</v>
      </c>
      <c r="K293" s="42">
        <f>IF($C$3="National Currency",IF('B.Non-Life_DATA'!J278=0,0,'B.Non-Life_DATA'!J278),IF($C$3="Current Exchange rate",IF('B.Non-Life_DATA'!J278=0,0,'B.Non-Life_DATA'!J278/ECO!T21),IF($C$3="Constant Exchange rate",IF('B.Non-Life_DATA'!J278=0,0,'B.Non-Life_DATA'!J278/ECO!T56))))</f>
        <v>480</v>
      </c>
      <c r="L293" s="42">
        <f>IF($C$3="National Currency",IF('B.Non-Life_DATA'!K278=0,0,'B.Non-Life_DATA'!K278),IF($C$3="Current Exchange rate",IF('B.Non-Life_DATA'!K278=0,0,'B.Non-Life_DATA'!K278/ECO!U21),IF($C$3="Constant Exchange rate",IF('B.Non-Life_DATA'!K278=0,0,'B.Non-Life_DATA'!K278/ECO!U56))))</f>
        <v>556</v>
      </c>
      <c r="M293" s="42">
        <f>IF($C$3="National Currency",IF('B.Non-Life_DATA'!L278=0,0,'B.Non-Life_DATA'!L278),IF($C$3="Current Exchange rate",IF('B.Non-Life_DATA'!L278=0,0,'B.Non-Life_DATA'!L278/ECO!V21),IF($C$3="Constant Exchange rate",IF('B.Non-Life_DATA'!L278=0,0,'B.Non-Life_DATA'!L278/ECO!V56))))</f>
        <v>542</v>
      </c>
      <c r="N293" s="42">
        <f>IF($C$3="National Currency",IF('B.Non-Life_DATA'!M278=0,0,'B.Non-Life_DATA'!M278),IF($C$3="Current Exchange rate",IF('B.Non-Life_DATA'!M278=0,0,'B.Non-Life_DATA'!M278/ECO!W21),IF($C$3="Constant Exchange rate",IF('B.Non-Life_DATA'!M278=0,0,'B.Non-Life_DATA'!M278/ECO!W56))))</f>
        <v>406</v>
      </c>
      <c r="O293" s="42">
        <f>IF($C$3="National Currency",IF('B.Non-Life_DATA'!N278=0,0,'B.Non-Life_DATA'!N278),IF($C$3="Current Exchange rate",IF('B.Non-Life_DATA'!N278=0,0,'B.Non-Life_DATA'!N278/ECO!X21),IF($C$3="Constant Exchange rate",IF('B.Non-Life_DATA'!N278=0,0,'B.Non-Life_DATA'!N278/ECO!X56))))</f>
        <v>359</v>
      </c>
      <c r="P293" s="108">
        <f>IF($C$3="National Currency",IF('B.Non-Life_DATA'!O278=0,0,'B.Non-Life_DATA'!O278),IF($C$3="Current Exchange rate",IF('B.Non-Life_DATA'!O278=0,0,'B.Non-Life_DATA'!O278/ECO!Y21),IF($C$3="Constant Exchange rate",IF('B.Non-Life_DATA'!O278=0,0,'B.Non-Life_DATA'!O278/ECO!Y56))))</f>
        <v>0</v>
      </c>
      <c r="Q293" s="41">
        <f t="shared" si="52"/>
        <v>5.794575560863882E-3</v>
      </c>
      <c r="R293" s="41">
        <f t="shared" si="53"/>
        <v>-0.11576354679802958</v>
      </c>
      <c r="S293" s="41">
        <f t="shared" si="54"/>
        <v>-0.36347517730496459</v>
      </c>
    </row>
    <row r="294" spans="3:19" ht="15" x14ac:dyDescent="0.25">
      <c r="C294" s="139"/>
      <c r="D294" s="140"/>
      <c r="E294" s="39" t="s">
        <v>19</v>
      </c>
      <c r="F294" s="42">
        <f>IF($C$3="National Currency",IF('B.Non-Life_DATA'!E279=0,0,'B.Non-Life_DATA'!E279),IF($C$3="Current Exchange rate",IF('B.Non-Life_DATA'!E279=0,0,'B.Non-Life_DATA'!E279/ECO!O22),IF($C$3="Constant Exchange rate",IF('B.Non-Life_DATA'!E279=0,0,'B.Non-Life_DATA'!E279/ECO!O57))))</f>
        <v>175.94019326194828</v>
      </c>
      <c r="G294" s="88">
        <f>IF($C$3="National Currency",IF('B.Non-Life_DATA'!F279=0,0,'B.Non-Life_DATA'!F279),IF($C$3="Current Exchange rate",IF('B.Non-Life_DATA'!F279=0,0,'B.Non-Life_DATA'!F279/ECO!P22),IF($C$3="Constant Exchange rate",IF('B.Non-Life_DATA'!F279=0,0,'B.Non-Life_DATA'!F279/ECO!P57))))</f>
        <v>199.22277357012274</v>
      </c>
      <c r="H294" s="42">
        <f>IF($C$3="National Currency",IF('B.Non-Life_DATA'!G279=0,0,'B.Non-Life_DATA'!G279),IF($C$3="Current Exchange rate",IF('B.Non-Life_DATA'!G279=0,0,'B.Non-Life_DATA'!G279/ECO!Q22),IF($C$3="Constant Exchange rate",IF('B.Non-Life_DATA'!G279=0,0,'B.Non-Life_DATA'!G279/ECO!Q57))))</f>
        <v>222.50535387829717</v>
      </c>
      <c r="I294" s="42">
        <f>IF($C$3="National Currency",IF('B.Non-Life_DATA'!H279=0,0,'B.Non-Life_DATA'!H279),IF($C$3="Current Exchange rate",IF('B.Non-Life_DATA'!H279=0,0,'B.Non-Life_DATA'!H279/ECO!R22),IF($C$3="Constant Exchange rate",IF('B.Non-Life_DATA'!H279=0,0,'B.Non-Life_DATA'!H279/ECO!R57))))</f>
        <v>0</v>
      </c>
      <c r="J294" s="42">
        <f>IF($C$3="National Currency",IF('B.Non-Life_DATA'!I279=0,0,'B.Non-Life_DATA'!I279),IF($C$3="Current Exchange rate",IF('B.Non-Life_DATA'!I279=0,0,'B.Non-Life_DATA'!I279/ECO!S22),IF($C$3="Constant Exchange rate",IF('B.Non-Life_DATA'!I279=0,0,'B.Non-Life_DATA'!I279/ECO!S57))))</f>
        <v>0</v>
      </c>
      <c r="K294" s="42">
        <f>IF($C$3="National Currency",IF('B.Non-Life_DATA'!J279=0,0,'B.Non-Life_DATA'!J279),IF($C$3="Current Exchange rate",IF('B.Non-Life_DATA'!J279=0,0,'B.Non-Life_DATA'!J279/ECO!T22),IF($C$3="Constant Exchange rate",IF('B.Non-Life_DATA'!J279=0,0,'B.Non-Life_DATA'!J279/ECO!T57))))</f>
        <v>0</v>
      </c>
      <c r="L294" s="42">
        <f>IF($C$3="National Currency",IF('B.Non-Life_DATA'!K279=0,0,'B.Non-Life_DATA'!K279),IF($C$3="Current Exchange rate",IF('B.Non-Life_DATA'!K279=0,0,'B.Non-Life_DATA'!K279/ECO!U22),IF($C$3="Constant Exchange rate",IF('B.Non-Life_DATA'!K279=0,0,'B.Non-Life_DATA'!K279/ECO!U57))))</f>
        <v>0</v>
      </c>
      <c r="M294" s="42">
        <f>IF($C$3="National Currency",IF('B.Non-Life_DATA'!L279=0,0,'B.Non-Life_DATA'!L279),IF($C$3="Current Exchange rate",IF('B.Non-Life_DATA'!L279=0,0,'B.Non-Life_DATA'!L279/ECO!V22),IF($C$3="Constant Exchange rate",IF('B.Non-Life_DATA'!L279=0,0,'B.Non-Life_DATA'!L279/ECO!V57))))</f>
        <v>0</v>
      </c>
      <c r="N294" s="42">
        <f>IF($C$3="National Currency",IF('B.Non-Life_DATA'!M279=0,0,'B.Non-Life_DATA'!M279),IF($C$3="Current Exchange rate",IF('B.Non-Life_DATA'!M279=0,0,'B.Non-Life_DATA'!M279/ECO!W22),IF($C$3="Constant Exchange rate",IF('B.Non-Life_DATA'!M279=0,0,'B.Non-Life_DATA'!M279/ECO!W57))))</f>
        <v>0</v>
      </c>
      <c r="O294" s="42">
        <f>IF($C$3="National Currency",IF('B.Non-Life_DATA'!N279=0,0,'B.Non-Life_DATA'!N279),IF($C$3="Current Exchange rate",IF('B.Non-Life_DATA'!N279=0,0,'B.Non-Life_DATA'!N279/ECO!X22),IF($C$3="Constant Exchange rate",IF('B.Non-Life_DATA'!N279=0,0,'B.Non-Life_DATA'!N279/ECO!X57))))</f>
        <v>0</v>
      </c>
      <c r="P294" s="108">
        <f>IF($C$3="National Currency",IF('B.Non-Life_DATA'!O279=0,0,'B.Non-Life_DATA'!O279),IF($C$3="Current Exchange rate",IF('B.Non-Life_DATA'!O279=0,0,'B.Non-Life_DATA'!O279/ECO!Y22),IF($C$3="Constant Exchange rate",IF('B.Non-Life_DATA'!O279=0,0,'B.Non-Life_DATA'!O279/ECO!Y57))))</f>
        <v>0</v>
      </c>
      <c r="Q294" s="41">
        <f t="shared" si="52"/>
        <v>0</v>
      </c>
      <c r="R294" s="41" t="str">
        <f t="shared" si="53"/>
        <v>-</v>
      </c>
      <c r="S294" s="41" t="str">
        <f t="shared" si="54"/>
        <v>-</v>
      </c>
    </row>
    <row r="295" spans="3:19" ht="15" x14ac:dyDescent="0.25">
      <c r="C295" s="139"/>
      <c r="D295" s="140"/>
      <c r="E295" s="39" t="s">
        <v>18</v>
      </c>
      <c r="F295" s="42">
        <f>IF($C$3="National Currency",IF('B.Non-Life_DATA'!E280=0,0,'B.Non-Life_DATA'!E280),IF($C$3="Current Exchange rate",IF('B.Non-Life_DATA'!E280=0,0,'B.Non-Life_DATA'!E280/ECO!O23),IF($C$3="Constant Exchange rate",IF('B.Non-Life_DATA'!E280=0,0,'B.Non-Life_DATA'!E280/ECO!O58))))</f>
        <v>257.31761424858968</v>
      </c>
      <c r="G295" s="42">
        <f>IF($C$3="National Currency",IF('B.Non-Life_DATA'!F280=0,0,'B.Non-Life_DATA'!F280),IF($C$3="Current Exchange rate",IF('B.Non-Life_DATA'!F280=0,0,'B.Non-Life_DATA'!F280/ECO!P23),IF($C$3="Constant Exchange rate",IF('B.Non-Life_DATA'!F280=0,0,'B.Non-Life_DATA'!F280/ECO!P58))))</f>
        <v>281.57761298092157</v>
      </c>
      <c r="H295" s="42">
        <f>IF($C$3="National Currency",IF('B.Non-Life_DATA'!G280=0,0,'B.Non-Life_DATA'!G280),IF($C$3="Current Exchange rate",IF('B.Non-Life_DATA'!G280=0,0,'B.Non-Life_DATA'!G280/ECO!Q23),IF($C$3="Constant Exchange rate",IF('B.Non-Life_DATA'!G280=0,0,'B.Non-Life_DATA'!G280/ECO!Q58))))</f>
        <v>301.38492742599988</v>
      </c>
      <c r="I295" s="42">
        <f>IF($C$3="National Currency",IF('B.Non-Life_DATA'!H280=0,0,'B.Non-Life_DATA'!H280),IF($C$3="Current Exchange rate",IF('B.Non-Life_DATA'!H280=0,0,'B.Non-Life_DATA'!H280/ECO!R23),IF($C$3="Constant Exchange rate",IF('B.Non-Life_DATA'!H280=0,0,'B.Non-Life_DATA'!H280/ECO!R58))))</f>
        <v>318.48893959561383</v>
      </c>
      <c r="J295" s="42">
        <f>IF($C$3="National Currency",IF('B.Non-Life_DATA'!I280=0,0,'B.Non-Life_DATA'!I280),IF($C$3="Current Exchange rate",IF('B.Non-Life_DATA'!I280=0,0,'B.Non-Life_DATA'!I280/ECO!S23),IF($C$3="Constant Exchange rate",IF('B.Non-Life_DATA'!I280=0,0,'B.Non-Life_DATA'!I280/ECO!S58))))</f>
        <v>355.01996577296063</v>
      </c>
      <c r="K295" s="42">
        <f>IF($C$3="National Currency",IF('B.Non-Life_DATA'!J280=0,0,'B.Non-Life_DATA'!J280),IF($C$3="Current Exchange rate",IF('B.Non-Life_DATA'!J280=0,0,'B.Non-Life_DATA'!J280/ECO!T23),IF($C$3="Constant Exchange rate",IF('B.Non-Life_DATA'!J280=0,0,'B.Non-Life_DATA'!J280/ECO!T58))))</f>
        <v>337.14267604741076</v>
      </c>
      <c r="L295" s="42">
        <f>IF($C$3="National Currency",IF('B.Non-Life_DATA'!K280=0,0,'B.Non-Life_DATA'!K280),IF($C$3="Current Exchange rate",IF('B.Non-Life_DATA'!K280=0,0,'B.Non-Life_DATA'!K280/ECO!U23),IF($C$3="Constant Exchange rate",IF('B.Non-Life_DATA'!K280=0,0,'B.Non-Life_DATA'!K280/ECO!U58))))</f>
        <v>319.57913418267094</v>
      </c>
      <c r="M295" s="42">
        <f>IF($C$3="National Currency",IF('B.Non-Life_DATA'!L280=0,0,'B.Non-Life_DATA'!L280),IF($C$3="Current Exchange rate",IF('B.Non-Life_DATA'!L280=0,0,'B.Non-Life_DATA'!L280/ECO!V23),IF($C$3="Constant Exchange rate",IF('B.Non-Life_DATA'!L280=0,0,'B.Non-Life_DATA'!L280/ECO!V58))))</f>
        <v>310.96216010648408</v>
      </c>
      <c r="N295" s="42">
        <f>IF($C$3="National Currency",IF('B.Non-Life_DATA'!M280=0,0,'B.Non-Life_DATA'!M280),IF($C$3="Current Exchange rate",IF('B.Non-Life_DATA'!M280=0,0,'B.Non-Life_DATA'!M280/ECO!W23),IF($C$3="Constant Exchange rate",IF('B.Non-Life_DATA'!M280=0,0,'B.Non-Life_DATA'!M280/ECO!W58))))</f>
        <v>307.74545224060341</v>
      </c>
      <c r="O295" s="42">
        <f>IF($C$3="National Currency",IF('B.Non-Life_DATA'!N280=0,0,'B.Non-Life_DATA'!N280),IF($C$3="Current Exchange rate",IF('B.Non-Life_DATA'!N280=0,0,'B.Non-Life_DATA'!N280/ECO!X23),IF($C$3="Constant Exchange rate",IF('B.Non-Life_DATA'!N280=0,0,'B.Non-Life_DATA'!N280/ECO!X58))))</f>
        <v>323.9969575965012</v>
      </c>
      <c r="P295" s="108">
        <f>IF($C$3="National Currency",IF('B.Non-Life_DATA'!O280=0,0,'B.Non-Life_DATA'!O280),IF($C$3="Current Exchange rate",IF('B.Non-Life_DATA'!O280=0,0,'B.Non-Life_DATA'!O280/ECO!Y23),IF($C$3="Constant Exchange rate",IF('B.Non-Life_DATA'!O280=0,0,'B.Non-Life_DATA'!O280/ECO!Y58))))</f>
        <v>0</v>
      </c>
      <c r="Q295" s="41">
        <f t="shared" si="52"/>
        <v>5.2295956888104107E-3</v>
      </c>
      <c r="R295" s="41">
        <f t="shared" si="53"/>
        <v>5.2808271373550486E-2</v>
      </c>
      <c r="S295" s="41">
        <f t="shared" si="54"/>
        <v>0.25913244821045889</v>
      </c>
    </row>
    <row r="296" spans="3:19" ht="15" x14ac:dyDescent="0.25">
      <c r="C296" s="139"/>
      <c r="D296" s="140"/>
      <c r="E296" s="39" t="s">
        <v>17</v>
      </c>
      <c r="F296" s="42">
        <f>IF($C$3="National Currency",IF('B.Non-Life_DATA'!E281=0,0,'B.Non-Life_DATA'!E281),IF($C$3="Current Exchange rate",IF('B.Non-Life_DATA'!E281=0,0,'B.Non-Life_DATA'!E281/ECO!O24),IF($C$3="Constant Exchange rate",IF('B.Non-Life_DATA'!E281=0,0,'B.Non-Life_DATA'!E281/ECO!O59))))</f>
        <v>0</v>
      </c>
      <c r="G296" s="42">
        <f>IF($C$3="National Currency",IF('B.Non-Life_DATA'!F281=0,0,'B.Non-Life_DATA'!F281),IF($C$3="Current Exchange rate",IF('B.Non-Life_DATA'!F281=0,0,'B.Non-Life_DATA'!F281/ECO!P24),IF($C$3="Constant Exchange rate",IF('B.Non-Life_DATA'!F281=0,0,'B.Non-Life_DATA'!F281/ECO!P59))))</f>
        <v>0</v>
      </c>
      <c r="H296" s="42">
        <f>IF($C$3="National Currency",IF('B.Non-Life_DATA'!G281=0,0,'B.Non-Life_DATA'!G281),IF($C$3="Current Exchange rate",IF('B.Non-Life_DATA'!G281=0,0,'B.Non-Life_DATA'!G281/ECO!Q24),IF($C$3="Constant Exchange rate",IF('B.Non-Life_DATA'!G281=0,0,'B.Non-Life_DATA'!G281/ECO!Q59))))</f>
        <v>0</v>
      </c>
      <c r="I296" s="42">
        <f>IF($C$3="National Currency",IF('B.Non-Life_DATA'!H281=0,0,'B.Non-Life_DATA'!H281),IF($C$3="Current Exchange rate",IF('B.Non-Life_DATA'!H281=0,0,'B.Non-Life_DATA'!H281/ECO!R24),IF($C$3="Constant Exchange rate",IF('B.Non-Life_DATA'!H281=0,0,'B.Non-Life_DATA'!H281/ECO!R59))))</f>
        <v>0</v>
      </c>
      <c r="J296" s="42">
        <f>IF($C$3="National Currency",IF('B.Non-Life_DATA'!I281=0,0,'B.Non-Life_DATA'!I281),IF($C$3="Current Exchange rate",IF('B.Non-Life_DATA'!I281=0,0,'B.Non-Life_DATA'!I281/ECO!S24),IF($C$3="Constant Exchange rate",IF('B.Non-Life_DATA'!I281=0,0,'B.Non-Life_DATA'!I281/ECO!S59))))</f>
        <v>0</v>
      </c>
      <c r="K296" s="42">
        <f>IF($C$3="National Currency",IF('B.Non-Life_DATA'!J281=0,0,'B.Non-Life_DATA'!J281),IF($C$3="Current Exchange rate",IF('B.Non-Life_DATA'!J281=0,0,'B.Non-Life_DATA'!J281/ECO!T24),IF($C$3="Constant Exchange rate",IF('B.Non-Life_DATA'!J281=0,0,'B.Non-Life_DATA'!J281/ECO!T59))))</f>
        <v>0</v>
      </c>
      <c r="L296" s="42">
        <f>IF($C$3="National Currency",IF('B.Non-Life_DATA'!K281=0,0,'B.Non-Life_DATA'!K281),IF($C$3="Current Exchange rate",IF('B.Non-Life_DATA'!K281=0,0,'B.Non-Life_DATA'!K281/ECO!U24),IF($C$3="Constant Exchange rate",IF('B.Non-Life_DATA'!K281=0,0,'B.Non-Life_DATA'!K281/ECO!U59))))</f>
        <v>0</v>
      </c>
      <c r="M296" s="42">
        <f>IF($C$3="National Currency",IF('B.Non-Life_DATA'!L281=0,0,'B.Non-Life_DATA'!L281),IF($C$3="Current Exchange rate",IF('B.Non-Life_DATA'!L281=0,0,'B.Non-Life_DATA'!L281/ECO!V24),IF($C$3="Constant Exchange rate",IF('B.Non-Life_DATA'!L281=0,0,'B.Non-Life_DATA'!L281/ECO!V59))))</f>
        <v>0</v>
      </c>
      <c r="N296" s="42">
        <f>IF($C$3="National Currency",IF('B.Non-Life_DATA'!M281=0,0,'B.Non-Life_DATA'!M281),IF($C$3="Current Exchange rate",IF('B.Non-Life_DATA'!M281=0,0,'B.Non-Life_DATA'!M281/ECO!W24),IF($C$3="Constant Exchange rate",IF('B.Non-Life_DATA'!M281=0,0,'B.Non-Life_DATA'!M281/ECO!W59))))</f>
        <v>0</v>
      </c>
      <c r="O296" s="42">
        <f>IF($C$3="National Currency",IF('B.Non-Life_DATA'!N281=0,0,'B.Non-Life_DATA'!N281),IF($C$3="Current Exchange rate",IF('B.Non-Life_DATA'!N281=0,0,'B.Non-Life_DATA'!N281/ECO!X24),IF($C$3="Constant Exchange rate",IF('B.Non-Life_DATA'!N281=0,0,'B.Non-Life_DATA'!N281/ECO!X59))))</f>
        <v>0</v>
      </c>
      <c r="P296" s="108">
        <f>IF($C$3="National Currency",IF('B.Non-Life_DATA'!O281=0,0,'B.Non-Life_DATA'!O281),IF($C$3="Current Exchange rate",IF('B.Non-Life_DATA'!O281=0,0,'B.Non-Life_DATA'!O281/ECO!Y24),IF($C$3="Constant Exchange rate",IF('B.Non-Life_DATA'!O281=0,0,'B.Non-Life_DATA'!O281/ECO!Y59))))</f>
        <v>0</v>
      </c>
      <c r="Q296" s="41">
        <f t="shared" si="52"/>
        <v>0</v>
      </c>
      <c r="R296" s="41" t="str">
        <f t="shared" si="53"/>
        <v>-</v>
      </c>
      <c r="S296" s="41" t="str">
        <f t="shared" si="54"/>
        <v>-</v>
      </c>
    </row>
    <row r="297" spans="3:19" ht="15" x14ac:dyDescent="0.25">
      <c r="C297" s="139"/>
      <c r="D297" s="140"/>
      <c r="E297" s="39" t="s">
        <v>16</v>
      </c>
      <c r="F297" s="42">
        <f>IF($C$3="National Currency",IF('B.Non-Life_DATA'!E282=0,0,'B.Non-Life_DATA'!E282),IF($C$3="Current Exchange rate",IF('B.Non-Life_DATA'!E282=0,0,'B.Non-Life_DATA'!E282/ECO!O25),IF($C$3="Constant Exchange rate",IF('B.Non-Life_DATA'!E282=0,0,'B.Non-Life_DATA'!E282/ECO!O60))))</f>
        <v>0</v>
      </c>
      <c r="G297" s="42">
        <f>IF($C$3="National Currency",IF('B.Non-Life_DATA'!F282=0,0,'B.Non-Life_DATA'!F282),IF($C$3="Current Exchange rate",IF('B.Non-Life_DATA'!F282=0,0,'B.Non-Life_DATA'!F282/ECO!P25),IF($C$3="Constant Exchange rate",IF('B.Non-Life_DATA'!F282=0,0,'B.Non-Life_DATA'!F282/ECO!P60))))</f>
        <v>0</v>
      </c>
      <c r="H297" s="42">
        <f>IF($C$3="National Currency",IF('B.Non-Life_DATA'!G282=0,0,'B.Non-Life_DATA'!G282),IF($C$3="Current Exchange rate",IF('B.Non-Life_DATA'!G282=0,0,'B.Non-Life_DATA'!G282/ECO!Q25),IF($C$3="Constant Exchange rate",IF('B.Non-Life_DATA'!G282=0,0,'B.Non-Life_DATA'!G282/ECO!Q60))))</f>
        <v>0</v>
      </c>
      <c r="I297" s="42">
        <f>IF($C$3="National Currency",IF('B.Non-Life_DATA'!H282=0,0,'B.Non-Life_DATA'!H282),IF($C$3="Current Exchange rate",IF('B.Non-Life_DATA'!H282=0,0,'B.Non-Life_DATA'!H282/ECO!R25),IF($C$3="Constant Exchange rate",IF('B.Non-Life_DATA'!H282=0,0,'B.Non-Life_DATA'!H282/ECO!R60))))</f>
        <v>40.206386292834885</v>
      </c>
      <c r="J297" s="42">
        <f>IF($C$3="National Currency",IF('B.Non-Life_DATA'!I282=0,0,'B.Non-Life_DATA'!I282),IF($C$3="Current Exchange rate",IF('B.Non-Life_DATA'!I282=0,0,'B.Non-Life_DATA'!I282/ECO!S25),IF($C$3="Constant Exchange rate",IF('B.Non-Life_DATA'!I282=0,0,'B.Non-Life_DATA'!I282/ECO!S60))))</f>
        <v>46.93665628245067</v>
      </c>
      <c r="K297" s="42">
        <f>IF($C$3="National Currency",IF('B.Non-Life_DATA'!J282=0,0,'B.Non-Life_DATA'!J282),IF($C$3="Current Exchange rate",IF('B.Non-Life_DATA'!J282=0,0,'B.Non-Life_DATA'!J282/ECO!T25),IF($C$3="Constant Exchange rate",IF('B.Non-Life_DATA'!J282=0,0,'B.Non-Life_DATA'!J282/ECO!T60))))</f>
        <v>49.428868120456904</v>
      </c>
      <c r="L297" s="42">
        <f>IF($C$3="National Currency",IF('B.Non-Life_DATA'!K282=0,0,'B.Non-Life_DATA'!K282),IF($C$3="Current Exchange rate",IF('B.Non-Life_DATA'!K282=0,0,'B.Non-Life_DATA'!K282/ECO!U25),IF($C$3="Constant Exchange rate",IF('B.Non-Life_DATA'!K282=0,0,'B.Non-Life_DATA'!K282/ECO!U60))))</f>
        <v>54.958463136033224</v>
      </c>
      <c r="M297" s="42">
        <f>IF($C$3="National Currency",IF('B.Non-Life_DATA'!L282=0,0,'B.Non-Life_DATA'!L282),IF($C$3="Current Exchange rate",IF('B.Non-Life_DATA'!L282=0,0,'B.Non-Life_DATA'!L282/ECO!V25),IF($C$3="Constant Exchange rate",IF('B.Non-Life_DATA'!L282=0,0,'B.Non-Life_DATA'!L282/ECO!V60))))</f>
        <v>59.813084112149525</v>
      </c>
      <c r="N297" s="42">
        <f>IF($C$3="National Currency",IF('B.Non-Life_DATA'!M282=0,0,'B.Non-Life_DATA'!M282),IF($C$3="Current Exchange rate",IF('B.Non-Life_DATA'!M282=0,0,'B.Non-Life_DATA'!M282/ECO!W25),IF($C$3="Constant Exchange rate",IF('B.Non-Life_DATA'!M282=0,0,'B.Non-Life_DATA'!M282/ECO!W60))))</f>
        <v>64.985721703011421</v>
      </c>
      <c r="O297" s="88">
        <f>IF($C$3="National Currency",IF('B.Non-Life_DATA'!N282=0,0,'B.Non-Life_DATA'!N282),IF($C$3="Current Exchange rate",IF('B.Non-Life_DATA'!N282=0,0,'B.Non-Life_DATA'!N282/ECO!X25),IF($C$3="Constant Exchange rate",IF('B.Non-Life_DATA'!N282=0,0,'B.Non-Life_DATA'!N282/ECO!X60))))</f>
        <v>64.985721703011421</v>
      </c>
      <c r="P297" s="108">
        <f>IF($C$3="National Currency",IF('B.Non-Life_DATA'!O282=0,0,'B.Non-Life_DATA'!O282),IF($C$3="Current Exchange rate",IF('B.Non-Life_DATA'!O282=0,0,'B.Non-Life_DATA'!O282/ECO!Y25),IF($C$3="Constant Exchange rate",IF('B.Non-Life_DATA'!O282=0,0,'B.Non-Life_DATA'!O282/ECO!Y60))))</f>
        <v>0</v>
      </c>
      <c r="Q297" s="41">
        <f t="shared" si="52"/>
        <v>1.0489266707113414E-3</v>
      </c>
      <c r="R297" s="41">
        <f t="shared" si="53"/>
        <v>0</v>
      </c>
      <c r="S297" s="41" t="str">
        <f t="shared" si="54"/>
        <v>-</v>
      </c>
    </row>
    <row r="298" spans="3:19" ht="15" x14ac:dyDescent="0.25">
      <c r="C298" s="139"/>
      <c r="D298" s="140"/>
      <c r="E298" s="39" t="s">
        <v>15</v>
      </c>
      <c r="F298" s="42">
        <f>IF($C$3="National Currency",IF('B.Non-Life_DATA'!E283=0,0,'B.Non-Life_DATA'!E283),IF($C$3="Current Exchange rate",IF('B.Non-Life_DATA'!E283=0,0,'B.Non-Life_DATA'!E283/ECO!O26),IF($C$3="Constant Exchange rate",IF('B.Non-Life_DATA'!E283=0,0,'B.Non-Life_DATA'!E283/ECO!O61))))</f>
        <v>7949</v>
      </c>
      <c r="G298" s="42">
        <f>IF($C$3="National Currency",IF('B.Non-Life_DATA'!F283=0,0,'B.Non-Life_DATA'!F283),IF($C$3="Current Exchange rate",IF('B.Non-Life_DATA'!F283=0,0,'B.Non-Life_DATA'!F283/ECO!P26),IF($C$3="Constant Exchange rate",IF('B.Non-Life_DATA'!F283=0,0,'B.Non-Life_DATA'!F283/ECO!P61))))</f>
        <v>8184</v>
      </c>
      <c r="H298" s="42">
        <f>IF($C$3="National Currency",IF('B.Non-Life_DATA'!G283=0,0,'B.Non-Life_DATA'!G283),IF($C$3="Current Exchange rate",IF('B.Non-Life_DATA'!G283=0,0,'B.Non-Life_DATA'!G283/ECO!Q26),IF($C$3="Constant Exchange rate",IF('B.Non-Life_DATA'!G283=0,0,'B.Non-Life_DATA'!G283/ECO!Q61))))</f>
        <v>8366</v>
      </c>
      <c r="I298" s="42">
        <f>IF($C$3="National Currency",IF('B.Non-Life_DATA'!H283=0,0,'B.Non-Life_DATA'!H283),IF($C$3="Current Exchange rate",IF('B.Non-Life_DATA'!H283=0,0,'B.Non-Life_DATA'!H283/ECO!R26),IF($C$3="Constant Exchange rate",IF('B.Non-Life_DATA'!H283=0,0,'B.Non-Life_DATA'!H283/ECO!R61))))</f>
        <v>8646</v>
      </c>
      <c r="J298" s="42">
        <f>IF($C$3="National Currency",IF('B.Non-Life_DATA'!I283=0,0,'B.Non-Life_DATA'!I283),IF($C$3="Current Exchange rate",IF('B.Non-Life_DATA'!I283=0,0,'B.Non-Life_DATA'!I283/ECO!S26),IF($C$3="Constant Exchange rate",IF('B.Non-Life_DATA'!I283=0,0,'B.Non-Life_DATA'!I283/ECO!S61))))</f>
        <v>8462</v>
      </c>
      <c r="K298" s="42">
        <f>IF($C$3="National Currency",IF('B.Non-Life_DATA'!J283=0,0,'B.Non-Life_DATA'!J283),IF($C$3="Current Exchange rate",IF('B.Non-Life_DATA'!J283=0,0,'B.Non-Life_DATA'!J283/ECO!T26),IF($C$3="Constant Exchange rate",IF('B.Non-Life_DATA'!J283=0,0,'B.Non-Life_DATA'!J283/ECO!T61))))</f>
        <v>8465</v>
      </c>
      <c r="L298" s="42">
        <f>IF($C$3="National Currency",IF('B.Non-Life_DATA'!K283=0,0,'B.Non-Life_DATA'!K283),IF($C$3="Current Exchange rate",IF('B.Non-Life_DATA'!K283=0,0,'B.Non-Life_DATA'!K283/ECO!U26),IF($C$3="Constant Exchange rate",IF('B.Non-Life_DATA'!K283=0,0,'B.Non-Life_DATA'!K283/ECO!U61))))</f>
        <v>8141</v>
      </c>
      <c r="M298" s="42">
        <f>IF($C$3="National Currency",IF('B.Non-Life_DATA'!L283=0,0,'B.Non-Life_DATA'!L283),IF($C$3="Current Exchange rate",IF('B.Non-Life_DATA'!L283=0,0,'B.Non-Life_DATA'!L283/ECO!V26),IF($C$3="Constant Exchange rate",IF('B.Non-Life_DATA'!L283=0,0,'B.Non-Life_DATA'!L283/ECO!V61))))</f>
        <v>8322</v>
      </c>
      <c r="N298" s="42">
        <f>IF($C$3="National Currency",IF('B.Non-Life_DATA'!M283=0,0,'B.Non-Life_DATA'!M283),IF($C$3="Current Exchange rate",IF('B.Non-Life_DATA'!M283=0,0,'B.Non-Life_DATA'!M283/ECO!W26),IF($C$3="Constant Exchange rate",IF('B.Non-Life_DATA'!M283=0,0,'B.Non-Life_DATA'!M283/ECO!W61))))</f>
        <v>8018</v>
      </c>
      <c r="O298" s="42">
        <f>IF($C$3="National Currency",IF('B.Non-Life_DATA'!N283=0,0,'B.Non-Life_DATA'!N283),IF($C$3="Current Exchange rate",IF('B.Non-Life_DATA'!N283=0,0,'B.Non-Life_DATA'!N283/ECO!X26),IF($C$3="Constant Exchange rate",IF('B.Non-Life_DATA'!N283=0,0,'B.Non-Life_DATA'!N283/ECO!X61))))</f>
        <v>8041</v>
      </c>
      <c r="P298" s="108">
        <f>IF($C$3="National Currency",IF('B.Non-Life_DATA'!O283=0,0,'B.Non-Life_DATA'!O283),IF($C$3="Current Exchange rate",IF('B.Non-Life_DATA'!O283=0,0,'B.Non-Life_DATA'!O283/ECO!Y26),IF($C$3="Constant Exchange rate",IF('B.Non-Life_DATA'!O283=0,0,'B.Non-Life_DATA'!O283/ECO!Y61))))</f>
        <v>8243</v>
      </c>
      <c r="Q298" s="41">
        <f t="shared" si="52"/>
        <v>0.12978880803595119</v>
      </c>
      <c r="R298" s="41">
        <f t="shared" si="53"/>
        <v>2.8685457720130092E-3</v>
      </c>
      <c r="S298" s="41">
        <f t="shared" si="54"/>
        <v>1.1573782865769378E-2</v>
      </c>
    </row>
    <row r="299" spans="3:19" ht="15" x14ac:dyDescent="0.25">
      <c r="C299" s="139"/>
      <c r="D299" s="140"/>
      <c r="E299" s="39" t="s">
        <v>14</v>
      </c>
      <c r="F299" s="42">
        <f>IF($C$3="National Currency",IF('B.Non-Life_DATA'!E284=0,0,'B.Non-Life_DATA'!E284),IF($C$3="Current Exchange rate",IF('B.Non-Life_DATA'!E284=0,0,'B.Non-Life_DATA'!E284/ECO!O27),IF($C$3="Constant Exchange rate",IF('B.Non-Life_DATA'!E284=0,0,'B.Non-Life_DATA'!E284/ECO!O62))))</f>
        <v>0</v>
      </c>
      <c r="G299" s="42">
        <f>IF($C$3="National Currency",IF('B.Non-Life_DATA'!F284=0,0,'B.Non-Life_DATA'!F284),IF($C$3="Current Exchange rate",IF('B.Non-Life_DATA'!F284=0,0,'B.Non-Life_DATA'!F284/ECO!P27),IF($C$3="Constant Exchange rate",IF('B.Non-Life_DATA'!F284=0,0,'B.Non-Life_DATA'!F284/ECO!P62))))</f>
        <v>0</v>
      </c>
      <c r="H299" s="42">
        <f>IF($C$3="National Currency",IF('B.Non-Life_DATA'!G284=0,0,'B.Non-Life_DATA'!G284),IF($C$3="Current Exchange rate",IF('B.Non-Life_DATA'!G284=0,0,'B.Non-Life_DATA'!G284/ECO!Q27),IF($C$3="Constant Exchange rate",IF('B.Non-Life_DATA'!G284=0,0,'B.Non-Life_DATA'!G284/ECO!Q62))))</f>
        <v>0</v>
      </c>
      <c r="I299" s="42">
        <f>IF($C$3="National Currency",IF('B.Non-Life_DATA'!H284=0,0,'B.Non-Life_DATA'!H284),IF($C$3="Current Exchange rate",IF('B.Non-Life_DATA'!H284=0,0,'B.Non-Life_DATA'!H284/ECO!R27),IF($C$3="Constant Exchange rate",IF('B.Non-Life_DATA'!H284=0,0,'B.Non-Life_DATA'!H284/ECO!R62))))</f>
        <v>0</v>
      </c>
      <c r="J299" s="42">
        <f>IF($C$3="National Currency",IF('B.Non-Life_DATA'!I284=0,0,'B.Non-Life_DATA'!I284),IF($C$3="Current Exchange rate",IF('B.Non-Life_DATA'!I284=0,0,'B.Non-Life_DATA'!I284/ECO!S27),IF($C$3="Constant Exchange rate",IF('B.Non-Life_DATA'!I284=0,0,'B.Non-Life_DATA'!I284/ECO!S62))))</f>
        <v>0</v>
      </c>
      <c r="K299" s="42">
        <f>IF($C$3="National Currency",IF('B.Non-Life_DATA'!J284=0,0,'B.Non-Life_DATA'!J284),IF($C$3="Current Exchange rate",IF('B.Non-Life_DATA'!J284=0,0,'B.Non-Life_DATA'!J284/ECO!T27),IF($C$3="Constant Exchange rate",IF('B.Non-Life_DATA'!J284=0,0,'B.Non-Life_DATA'!J284/ECO!T62))))</f>
        <v>0</v>
      </c>
      <c r="L299" s="42">
        <f>IF($C$3="National Currency",IF('B.Non-Life_DATA'!K284=0,0,'B.Non-Life_DATA'!K284),IF($C$3="Current Exchange rate",IF('B.Non-Life_DATA'!K284=0,0,'B.Non-Life_DATA'!K284/ECO!U27),IF($C$3="Constant Exchange rate",IF('B.Non-Life_DATA'!K284=0,0,'B.Non-Life_DATA'!K284/ECO!U62))))</f>
        <v>0</v>
      </c>
      <c r="M299" s="42">
        <f>IF($C$3="National Currency",IF('B.Non-Life_DATA'!L284=0,0,'B.Non-Life_DATA'!L284),IF($C$3="Current Exchange rate",IF('B.Non-Life_DATA'!L284=0,0,'B.Non-Life_DATA'!L284/ECO!V27),IF($C$3="Constant Exchange rate",IF('B.Non-Life_DATA'!L284=0,0,'B.Non-Life_DATA'!L284/ECO!V62))))</f>
        <v>0</v>
      </c>
      <c r="N299" s="42">
        <f>IF($C$3="National Currency",IF('B.Non-Life_DATA'!M284=0,0,'B.Non-Life_DATA'!M284),IF($C$3="Current Exchange rate",IF('B.Non-Life_DATA'!M284=0,0,'B.Non-Life_DATA'!M284/ECO!W27),IF($C$3="Constant Exchange rate",IF('B.Non-Life_DATA'!M284=0,0,'B.Non-Life_DATA'!M284/ECO!W62))))</f>
        <v>0</v>
      </c>
      <c r="O299" s="42">
        <f>IF($C$3="National Currency",IF('B.Non-Life_DATA'!N284=0,0,'B.Non-Life_DATA'!N284),IF($C$3="Current Exchange rate",IF('B.Non-Life_DATA'!N284=0,0,'B.Non-Life_DATA'!N284/ECO!X27),IF($C$3="Constant Exchange rate",IF('B.Non-Life_DATA'!N284=0,0,'B.Non-Life_DATA'!N284/ECO!X62))))</f>
        <v>0</v>
      </c>
      <c r="P299" s="108">
        <f>IF($C$3="National Currency",IF('B.Non-Life_DATA'!O284=0,0,'B.Non-Life_DATA'!O284),IF($C$3="Current Exchange rate",IF('B.Non-Life_DATA'!O284=0,0,'B.Non-Life_DATA'!O284/ECO!Y27),IF($C$3="Constant Exchange rate",IF('B.Non-Life_DATA'!O284=0,0,'B.Non-Life_DATA'!O284/ECO!Y62))))</f>
        <v>0</v>
      </c>
      <c r="Q299" s="41">
        <f t="shared" si="52"/>
        <v>0</v>
      </c>
      <c r="R299" s="41" t="str">
        <f t="shared" si="53"/>
        <v>-</v>
      </c>
      <c r="S299" s="41" t="str">
        <f t="shared" si="54"/>
        <v>-</v>
      </c>
    </row>
    <row r="300" spans="3:19" ht="15" x14ac:dyDescent="0.25">
      <c r="C300" s="139"/>
      <c r="D300" s="140"/>
      <c r="E300" s="39" t="s">
        <v>13</v>
      </c>
      <c r="F300" s="42">
        <f>IF($C$3="National Currency",IF('B.Non-Life_DATA'!E285=0,0,'B.Non-Life_DATA'!E285),IF($C$3="Current Exchange rate",IF('B.Non-Life_DATA'!E285=0,0,'B.Non-Life_DATA'!E285/ECO!O28),IF($C$3="Constant Exchange rate",IF('B.Non-Life_DATA'!E285=0,0,'B.Non-Life_DATA'!E285/ECO!O63))))</f>
        <v>163</v>
      </c>
      <c r="G300" s="42">
        <f>IF($C$3="National Currency",IF('B.Non-Life_DATA'!F285=0,0,'B.Non-Life_DATA'!F285),IF($C$3="Current Exchange rate",IF('B.Non-Life_DATA'!F285=0,0,'B.Non-Life_DATA'!F285/ECO!P28),IF($C$3="Constant Exchange rate",IF('B.Non-Life_DATA'!F285=0,0,'B.Non-Life_DATA'!F285/ECO!P63))))</f>
        <v>179</v>
      </c>
      <c r="H300" s="42">
        <f>IF($C$3="National Currency",IF('B.Non-Life_DATA'!G285=0,0,'B.Non-Life_DATA'!G285),IF($C$3="Current Exchange rate",IF('B.Non-Life_DATA'!G285=0,0,'B.Non-Life_DATA'!G285/ECO!Q28),IF($C$3="Constant Exchange rate",IF('B.Non-Life_DATA'!G285=0,0,'B.Non-Life_DATA'!G285/ECO!Q63))))</f>
        <v>184</v>
      </c>
      <c r="I300" s="42">
        <f>IF($C$3="National Currency",IF('B.Non-Life_DATA'!H285=0,0,'B.Non-Life_DATA'!H285),IF($C$3="Current Exchange rate",IF('B.Non-Life_DATA'!H285=0,0,'B.Non-Life_DATA'!H285/ECO!R28),IF($C$3="Constant Exchange rate",IF('B.Non-Life_DATA'!H285=0,0,'B.Non-Life_DATA'!H285/ECO!R63))))</f>
        <v>152</v>
      </c>
      <c r="J300" s="42">
        <f>IF($C$3="National Currency",IF('B.Non-Life_DATA'!I285=0,0,'B.Non-Life_DATA'!I285),IF($C$3="Current Exchange rate",IF('B.Non-Life_DATA'!I285=0,0,'B.Non-Life_DATA'!I285/ECO!S28),IF($C$3="Constant Exchange rate",IF('B.Non-Life_DATA'!I285=0,0,'B.Non-Life_DATA'!I285/ECO!S63))))</f>
        <v>185</v>
      </c>
      <c r="K300" s="42">
        <f>IF($C$3="National Currency",IF('B.Non-Life_DATA'!J285=0,0,'B.Non-Life_DATA'!J285),IF($C$3="Current Exchange rate",IF('B.Non-Life_DATA'!J285=0,0,'B.Non-Life_DATA'!J285/ECO!T28),IF($C$3="Constant Exchange rate",IF('B.Non-Life_DATA'!J285=0,0,'B.Non-Life_DATA'!J285/ECO!T63))))</f>
        <v>424</v>
      </c>
      <c r="L300" s="42">
        <f>IF($C$3="National Currency",IF('B.Non-Life_DATA'!K285=0,0,'B.Non-Life_DATA'!K285),IF($C$3="Current Exchange rate",IF('B.Non-Life_DATA'!K285=0,0,'B.Non-Life_DATA'!K285/ECO!U28),IF($C$3="Constant Exchange rate",IF('B.Non-Life_DATA'!K285=0,0,'B.Non-Life_DATA'!K285/ECO!U63))))</f>
        <v>213</v>
      </c>
      <c r="M300" s="42">
        <f>IF($C$3="National Currency",IF('B.Non-Life_DATA'!L285=0,0,'B.Non-Life_DATA'!L285),IF($C$3="Current Exchange rate",IF('B.Non-Life_DATA'!L285=0,0,'B.Non-Life_DATA'!L285/ECO!V28),IF($C$3="Constant Exchange rate",IF('B.Non-Life_DATA'!L285=0,0,'B.Non-Life_DATA'!L285/ECO!V63))))</f>
        <v>221</v>
      </c>
      <c r="N300" s="42">
        <f>IF($C$3="National Currency",IF('B.Non-Life_DATA'!M285=0,0,'B.Non-Life_DATA'!M285),IF($C$3="Current Exchange rate",IF('B.Non-Life_DATA'!M285=0,0,'B.Non-Life_DATA'!M285/ECO!W28),IF($C$3="Constant Exchange rate",IF('B.Non-Life_DATA'!M285=0,0,'B.Non-Life_DATA'!M285/ECO!W63))))</f>
        <v>234</v>
      </c>
      <c r="O300" s="88">
        <f>IF($C$3="National Currency",IF('B.Non-Life_DATA'!N285=0,0,'B.Non-Life_DATA'!N285),IF($C$3="Current Exchange rate",IF('B.Non-Life_DATA'!N285=0,0,'B.Non-Life_DATA'!N285/ECO!X28),IF($C$3="Constant Exchange rate",IF('B.Non-Life_DATA'!N285=0,0,'B.Non-Life_DATA'!N285/ECO!X63))))</f>
        <v>234</v>
      </c>
      <c r="P300" s="108">
        <f>IF($C$3="National Currency",IF('B.Non-Life_DATA'!O285=0,0,'B.Non-Life_DATA'!O285),IF($C$3="Current Exchange rate",IF('B.Non-Life_DATA'!O285=0,0,'B.Non-Life_DATA'!O285/ECO!Y28),IF($C$3="Constant Exchange rate",IF('B.Non-Life_DATA'!O285=0,0,'B.Non-Life_DATA'!O285/ECO!Y63))))</f>
        <v>0</v>
      </c>
      <c r="Q300" s="41">
        <f t="shared" si="52"/>
        <v>3.7769656859112772E-3</v>
      </c>
      <c r="R300" s="41">
        <f t="shared" si="53"/>
        <v>0</v>
      </c>
      <c r="S300" s="41">
        <f t="shared" si="54"/>
        <v>0.4355828220858895</v>
      </c>
    </row>
    <row r="301" spans="3:19" ht="15" x14ac:dyDescent="0.25">
      <c r="C301" s="139"/>
      <c r="D301" s="140"/>
      <c r="E301" s="39" t="s">
        <v>12</v>
      </c>
      <c r="F301" s="42">
        <f>IF($C$3="National Currency",IF('B.Non-Life_DATA'!E286=0,0,'B.Non-Life_DATA'!E286),IF($C$3="Current Exchange rate",IF('B.Non-Life_DATA'!E286=0,0,'B.Non-Life_DATA'!E286/ECO!O29),IF($C$3="Constant Exchange rate",IF('B.Non-Life_DATA'!E286=0,0,'B.Non-Life_DATA'!E286/ECO!O64))))</f>
        <v>53.372225384177575</v>
      </c>
      <c r="G301" s="42">
        <f>IF($C$3="National Currency",IF('B.Non-Life_DATA'!F286=0,0,'B.Non-Life_DATA'!F286),IF($C$3="Current Exchange rate",IF('B.Non-Life_DATA'!F286=0,0,'B.Non-Life_DATA'!F286/ECO!P29),IF($C$3="Constant Exchange rate",IF('B.Non-Life_DATA'!F286=0,0,'B.Non-Life_DATA'!F286/ECO!P64))))</f>
        <v>60.088218554354007</v>
      </c>
      <c r="H301" s="42">
        <f>IF($C$3="National Currency",IF('B.Non-Life_DATA'!G286=0,0,'B.Non-Life_DATA'!G286),IF($C$3="Current Exchange rate",IF('B.Non-Life_DATA'!G286=0,0,'B.Non-Life_DATA'!G286/ECO!Q29),IF($C$3="Constant Exchange rate",IF('B.Non-Life_DATA'!G286=0,0,'B.Non-Life_DATA'!G286/ECO!Q64))))</f>
        <v>72.040409789413772</v>
      </c>
      <c r="I301" s="42">
        <f>IF($C$3="National Currency",IF('B.Non-Life_DATA'!H286=0,0,'B.Non-Life_DATA'!H286),IF($C$3="Current Exchange rate",IF('B.Non-Life_DATA'!H286=0,0,'B.Non-Life_DATA'!H286/ECO!R29),IF($C$3="Constant Exchange rate",IF('B.Non-Life_DATA'!H286=0,0,'B.Non-Life_DATA'!H286/ECO!R64))))</f>
        <v>95.503699487763242</v>
      </c>
      <c r="J301" s="42">
        <f>IF($C$3="National Currency",IF('B.Non-Life_DATA'!I286=0,0,'B.Non-Life_DATA'!I286),IF($C$3="Current Exchange rate",IF('B.Non-Life_DATA'!I286=0,0,'B.Non-Life_DATA'!I286/ECO!S29),IF($C$3="Constant Exchange rate",IF('B.Non-Life_DATA'!I286=0,0,'B.Non-Life_DATA'!I286/ECO!S64))))</f>
        <v>119.92031872509961</v>
      </c>
      <c r="K301" s="42">
        <f>IF($C$3="National Currency",IF('B.Non-Life_DATA'!J286=0,0,'B.Non-Life_DATA'!J286),IF($C$3="Current Exchange rate",IF('B.Non-Life_DATA'!J286=0,0,'B.Non-Life_DATA'!J286/ECO!T29),IF($C$3="Constant Exchange rate",IF('B.Non-Life_DATA'!J286=0,0,'B.Non-Life_DATA'!J286/ECO!T64))))</f>
        <v>102.66078542970975</v>
      </c>
      <c r="L301" s="42">
        <f>IF($C$3="National Currency",IF('B.Non-Life_DATA'!K286=0,0,'B.Non-Life_DATA'!K286),IF($C$3="Current Exchange rate",IF('B.Non-Life_DATA'!K286=0,0,'B.Non-Life_DATA'!K286/ECO!U29),IF($C$3="Constant Exchange rate",IF('B.Non-Life_DATA'!K286=0,0,'B.Non-Life_DATA'!K286/ECO!U64))))</f>
        <v>84.077973819009685</v>
      </c>
      <c r="M301" s="42">
        <f>IF($C$3="National Currency",IF('B.Non-Life_DATA'!L286=0,0,'B.Non-Life_DATA'!L286),IF($C$3="Current Exchange rate",IF('B.Non-Life_DATA'!L286=0,0,'B.Non-Life_DATA'!L286/ECO!V29),IF($C$3="Constant Exchange rate",IF('B.Non-Life_DATA'!L286=0,0,'B.Non-Life_DATA'!L286/ECO!V64))))</f>
        <v>95.176437108708029</v>
      </c>
      <c r="N301" s="42">
        <f>IF($C$3="National Currency",IF('B.Non-Life_DATA'!M286=0,0,'B.Non-Life_DATA'!M286),IF($C$3="Current Exchange rate",IF('B.Non-Life_DATA'!M286=0,0,'B.Non-Life_DATA'!M286/ECO!W29),IF($C$3="Constant Exchange rate",IF('B.Non-Life_DATA'!M286=0,0,'B.Non-Life_DATA'!M286/ECO!W64))))</f>
        <v>105.62037564029596</v>
      </c>
      <c r="O301" s="42">
        <f>IF($C$3="National Currency",IF('B.Non-Life_DATA'!N286=0,0,'B.Non-Life_DATA'!N286),IF($C$3="Current Exchange rate",IF('B.Non-Life_DATA'!N286=0,0,'B.Non-Life_DATA'!N286/ECO!X29),IF($C$3="Constant Exchange rate",IF('B.Non-Life_DATA'!N286=0,0,'B.Non-Life_DATA'!N286/ECO!X64))))</f>
        <v>99.501992031872518</v>
      </c>
      <c r="P301" s="108">
        <f>IF($C$3="National Currency",IF('B.Non-Life_DATA'!O286=0,0,'B.Non-Life_DATA'!O286),IF($C$3="Current Exchange rate",IF('B.Non-Life_DATA'!O286=0,0,'B.Non-Life_DATA'!O286/ECO!Y29),IF($C$3="Constant Exchange rate",IF('B.Non-Life_DATA'!O286=0,0,'B.Non-Life_DATA'!O286/ECO!Y64))))</f>
        <v>0</v>
      </c>
      <c r="Q301" s="41">
        <f t="shared" si="52"/>
        <v>1.6060496136076916E-3</v>
      </c>
      <c r="R301" s="41">
        <f t="shared" si="53"/>
        <v>-5.7928061430688293E-2</v>
      </c>
      <c r="S301" s="41">
        <f t="shared" si="54"/>
        <v>0.8643028525726475</v>
      </c>
    </row>
    <row r="302" spans="3:19" ht="15" x14ac:dyDescent="0.25">
      <c r="C302" s="139"/>
      <c r="D302" s="140"/>
      <c r="E302" s="39" t="s">
        <v>11</v>
      </c>
      <c r="F302" s="42">
        <f>IF($C$3="National Currency",IF('B.Non-Life_DATA'!E287=0,0,'B.Non-Life_DATA'!E287),IF($C$3="Current Exchange rate",IF('B.Non-Life_DATA'!E287=0,0,'B.Non-Life_DATA'!E287/ECO!O30),IF($C$3="Constant Exchange rate",IF('B.Non-Life_DATA'!E287=0,0,'B.Non-Life_DATA'!E287/ECO!O65))))</f>
        <v>0</v>
      </c>
      <c r="G302" s="42">
        <f>IF($C$3="National Currency",IF('B.Non-Life_DATA'!F287=0,0,'B.Non-Life_DATA'!F287),IF($C$3="Current Exchange rate",IF('B.Non-Life_DATA'!F287=0,0,'B.Non-Life_DATA'!F287/ECO!P30),IF($C$3="Constant Exchange rate",IF('B.Non-Life_DATA'!F287=0,0,'B.Non-Life_DATA'!F287/ECO!P65))))</f>
        <v>0</v>
      </c>
      <c r="H302" s="42">
        <f>IF($C$3="National Currency",IF('B.Non-Life_DATA'!G287=0,0,'B.Non-Life_DATA'!G287),IF($C$3="Current Exchange rate",IF('B.Non-Life_DATA'!G287=0,0,'B.Non-Life_DATA'!G287/ECO!Q30),IF($C$3="Constant Exchange rate",IF('B.Non-Life_DATA'!G287=0,0,'B.Non-Life_DATA'!G287/ECO!Q65))))</f>
        <v>0</v>
      </c>
      <c r="I302" s="42">
        <f>IF($C$3="National Currency",IF('B.Non-Life_DATA'!H287=0,0,'B.Non-Life_DATA'!H287),IF($C$3="Current Exchange rate",IF('B.Non-Life_DATA'!H287=0,0,'B.Non-Life_DATA'!H287/ECO!R30),IF($C$3="Constant Exchange rate",IF('B.Non-Life_DATA'!H287=0,0,'B.Non-Life_DATA'!H287/ECO!R65))))</f>
        <v>0</v>
      </c>
      <c r="J302" s="42">
        <f>IF($C$3="National Currency",IF('B.Non-Life_DATA'!I287=0,0,'B.Non-Life_DATA'!I287),IF($C$3="Current Exchange rate",IF('B.Non-Life_DATA'!I287=0,0,'B.Non-Life_DATA'!I287/ECO!S30),IF($C$3="Constant Exchange rate",IF('B.Non-Life_DATA'!I287=0,0,'B.Non-Life_DATA'!I287/ECO!S65))))</f>
        <v>39</v>
      </c>
      <c r="K302" s="42">
        <f>IF($C$3="National Currency",IF('B.Non-Life_DATA'!J287=0,0,'B.Non-Life_DATA'!J287),IF($C$3="Current Exchange rate",IF('B.Non-Life_DATA'!J287=0,0,'B.Non-Life_DATA'!J287/ECO!T30),IF($C$3="Constant Exchange rate",IF('B.Non-Life_DATA'!J287=0,0,'B.Non-Life_DATA'!J287/ECO!T65))))</f>
        <v>53.2</v>
      </c>
      <c r="L302" s="42">
        <f>IF($C$3="National Currency",IF('B.Non-Life_DATA'!K287=0,0,'B.Non-Life_DATA'!K287),IF($C$3="Current Exchange rate",IF('B.Non-Life_DATA'!K287=0,0,'B.Non-Life_DATA'!K287/ECO!U30),IF($C$3="Constant Exchange rate",IF('B.Non-Life_DATA'!K287=0,0,'B.Non-Life_DATA'!K287/ECO!U65))))</f>
        <v>68.8</v>
      </c>
      <c r="M302" s="42">
        <f>IF($C$3="National Currency",IF('B.Non-Life_DATA'!L287=0,0,'B.Non-Life_DATA'!L287),IF($C$3="Current Exchange rate",IF('B.Non-Life_DATA'!L287=0,0,'B.Non-Life_DATA'!L287/ECO!V30),IF($C$3="Constant Exchange rate",IF('B.Non-Life_DATA'!L287=0,0,'B.Non-Life_DATA'!L287/ECO!V65))))</f>
        <v>109.5</v>
      </c>
      <c r="N302" s="42">
        <f>IF($C$3="National Currency",IF('B.Non-Life_DATA'!M287=0,0,'B.Non-Life_DATA'!M287),IF($C$3="Current Exchange rate",IF('B.Non-Life_DATA'!M287=0,0,'B.Non-Life_DATA'!M287/ECO!W30),IF($C$3="Constant Exchange rate",IF('B.Non-Life_DATA'!M287=0,0,'B.Non-Life_DATA'!M287/ECO!W65))))</f>
        <v>155.13728143946039</v>
      </c>
      <c r="O302" s="42">
        <f>IF($C$3="National Currency",IF('B.Non-Life_DATA'!N287=0,0,'B.Non-Life_DATA'!N287),IF($C$3="Current Exchange rate",IF('B.Non-Life_DATA'!N287=0,0,'B.Non-Life_DATA'!N287/ECO!X30),IF($C$3="Constant Exchange rate",IF('B.Non-Life_DATA'!N287=0,0,'B.Non-Life_DATA'!N287/ECO!X65))))</f>
        <v>23.677364000000001</v>
      </c>
      <c r="P302" s="108">
        <f>IF($C$3="National Currency",IF('B.Non-Life_DATA'!O287=0,0,'B.Non-Life_DATA'!O287),IF($C$3="Current Exchange rate",IF('B.Non-Life_DATA'!O287=0,0,'B.Non-Life_DATA'!O287/ECO!Y30),IF($C$3="Constant Exchange rate",IF('B.Non-Life_DATA'!O287=0,0,'B.Non-Life_DATA'!O287/ECO!Y65))))</f>
        <v>0</v>
      </c>
      <c r="Q302" s="41">
        <f t="shared" si="52"/>
        <v>3.8217346735397857E-4</v>
      </c>
      <c r="R302" s="41">
        <f t="shared" si="53"/>
        <v>-0.84737798819015864</v>
      </c>
      <c r="S302" s="41" t="str">
        <f t="shared" si="54"/>
        <v>-</v>
      </c>
    </row>
    <row r="303" spans="3:19" ht="15" x14ac:dyDescent="0.25">
      <c r="C303" s="139"/>
      <c r="D303" s="140"/>
      <c r="E303" s="39" t="s">
        <v>10</v>
      </c>
      <c r="F303" s="42">
        <f>IF($C$3="National Currency",IF('B.Non-Life_DATA'!E288=0,0,'B.Non-Life_DATA'!E288),IF($C$3="Current Exchange rate",IF('B.Non-Life_DATA'!E288=0,0,'B.Non-Life_DATA'!E288/ECO!O31),IF($C$3="Constant Exchange rate",IF('B.Non-Life_DATA'!E288=0,0,'B.Non-Life_DATA'!E288/ECO!O66))))</f>
        <v>4838</v>
      </c>
      <c r="G303" s="42">
        <f>IF($C$3="National Currency",IF('B.Non-Life_DATA'!F288=0,0,'B.Non-Life_DATA'!F288),IF($C$3="Current Exchange rate",IF('B.Non-Life_DATA'!F288=0,0,'B.Non-Life_DATA'!F288/ECO!P31),IF($C$3="Constant Exchange rate",IF('B.Non-Life_DATA'!F288=0,0,'B.Non-Life_DATA'!F288/ECO!P66))))</f>
        <v>5134</v>
      </c>
      <c r="H303" s="42">
        <f>IF($C$3="National Currency",IF('B.Non-Life_DATA'!G288=0,0,'B.Non-Life_DATA'!G288),IF($C$3="Current Exchange rate",IF('B.Non-Life_DATA'!G288=0,0,'B.Non-Life_DATA'!G288/ECO!Q31),IF($C$3="Constant Exchange rate",IF('B.Non-Life_DATA'!G288=0,0,'B.Non-Life_DATA'!G288/ECO!Q66))))</f>
        <v>6145</v>
      </c>
      <c r="I303" s="42">
        <f>IF($C$3="National Currency",IF('B.Non-Life_DATA'!H288=0,0,'B.Non-Life_DATA'!H288),IF($C$3="Current Exchange rate",IF('B.Non-Life_DATA'!H288=0,0,'B.Non-Life_DATA'!H288/ECO!R31),IF($C$3="Constant Exchange rate",IF('B.Non-Life_DATA'!H288=0,0,'B.Non-Life_DATA'!H288/ECO!R66))))</f>
        <v>6134</v>
      </c>
      <c r="J303" s="42">
        <f>IF($C$3="National Currency",IF('B.Non-Life_DATA'!I288=0,0,'B.Non-Life_DATA'!I288),IF($C$3="Current Exchange rate",IF('B.Non-Life_DATA'!I288=0,0,'B.Non-Life_DATA'!I288/ECO!S31),IF($C$3="Constant Exchange rate",IF('B.Non-Life_DATA'!I288=0,0,'B.Non-Life_DATA'!I288/ECO!S66))))</f>
        <v>6153</v>
      </c>
      <c r="K303" s="42">
        <f>IF($C$3="National Currency",IF('B.Non-Life_DATA'!J288=0,0,'B.Non-Life_DATA'!J288),IF($C$3="Current Exchange rate",IF('B.Non-Life_DATA'!J288=0,0,'B.Non-Life_DATA'!J288/ECO!T31),IF($C$3="Constant Exchange rate",IF('B.Non-Life_DATA'!J288=0,0,'B.Non-Life_DATA'!J288/ECO!T66))))</f>
        <v>6113</v>
      </c>
      <c r="L303" s="42">
        <f>IF($C$3="National Currency",IF('B.Non-Life_DATA'!K288=0,0,'B.Non-Life_DATA'!K288),IF($C$3="Current Exchange rate",IF('B.Non-Life_DATA'!K288=0,0,'B.Non-Life_DATA'!K288/ECO!U31),IF($C$3="Constant Exchange rate",IF('B.Non-Life_DATA'!K288=0,0,'B.Non-Life_DATA'!K288/ECO!U66))))</f>
        <v>6016</v>
      </c>
      <c r="M303" s="42">
        <f>IF($C$3="National Currency",IF('B.Non-Life_DATA'!L288=0,0,'B.Non-Life_DATA'!L288),IF($C$3="Current Exchange rate",IF('B.Non-Life_DATA'!L288=0,0,'B.Non-Life_DATA'!L288/ECO!V31),IF($C$3="Constant Exchange rate",IF('B.Non-Life_DATA'!L288=0,0,'B.Non-Life_DATA'!L288/ECO!V66))))</f>
        <v>5940</v>
      </c>
      <c r="N303" s="42">
        <f>IF($C$3="National Currency",IF('B.Non-Life_DATA'!M288=0,0,'B.Non-Life_DATA'!M288),IF($C$3="Current Exchange rate",IF('B.Non-Life_DATA'!M288=0,0,'B.Non-Life_DATA'!M288/ECO!W31),IF($C$3="Constant Exchange rate",IF('B.Non-Life_DATA'!M288=0,0,'B.Non-Life_DATA'!M288/ECO!W66))))</f>
        <v>6000</v>
      </c>
      <c r="O303" s="42">
        <f>IF($C$3="National Currency",IF('B.Non-Life_DATA'!N288=0,0,'B.Non-Life_DATA'!N288),IF($C$3="Current Exchange rate",IF('B.Non-Life_DATA'!N288=0,0,'B.Non-Life_DATA'!N288/ECO!X31),IF($C$3="Constant Exchange rate",IF('B.Non-Life_DATA'!N288=0,0,'B.Non-Life_DATA'!N288/ECO!X66))))</f>
        <v>5869</v>
      </c>
      <c r="P303" s="108">
        <f>IF($C$3="National Currency",IF('B.Non-Life_DATA'!O288=0,0,'B.Non-Life_DATA'!O288),IF($C$3="Current Exchange rate",IF('B.Non-Life_DATA'!O288=0,0,'B.Non-Life_DATA'!O288/ECO!Y31),IF($C$3="Constant Exchange rate",IF('B.Non-Life_DATA'!O288=0,0,'B.Non-Life_DATA'!O288/ECO!Y66))))</f>
        <v>5794</v>
      </c>
      <c r="Q303" s="41">
        <f t="shared" si="52"/>
        <v>9.4730818848774725E-2</v>
      </c>
      <c r="R303" s="41">
        <f t="shared" si="53"/>
        <v>-2.1833333333333371E-2</v>
      </c>
      <c r="S303" s="41">
        <f t="shared" si="54"/>
        <v>0.21310458867300541</v>
      </c>
    </row>
    <row r="304" spans="3:19" ht="15" x14ac:dyDescent="0.25">
      <c r="C304" s="139"/>
      <c r="D304" s="140"/>
      <c r="E304" s="39" t="s">
        <v>9</v>
      </c>
      <c r="F304" s="42">
        <f>IF($C$3="National Currency",IF('B.Non-Life_DATA'!E289=0,0,'B.Non-Life_DATA'!E289),IF($C$3="Current Exchange rate",IF('B.Non-Life_DATA'!E289=0,0,'B.Non-Life_DATA'!E289/ECO!O32),IF($C$3="Constant Exchange rate",IF('B.Non-Life_DATA'!E289=0,0,'B.Non-Life_DATA'!E289/ECO!O67))))</f>
        <v>959.07984959079852</v>
      </c>
      <c r="G304" s="42">
        <f>IF($C$3="National Currency",IF('B.Non-Life_DATA'!F289=0,0,'B.Non-Life_DATA'!F289),IF($C$3="Current Exchange rate",IF('B.Non-Life_DATA'!F289=0,0,'B.Non-Life_DATA'!F289/ECO!P32),IF($C$3="Constant Exchange rate",IF('B.Non-Life_DATA'!F289=0,0,'B.Non-Life_DATA'!F289/ECO!P67))))</f>
        <v>1073.5456757354568</v>
      </c>
      <c r="H304" s="42">
        <f>IF($C$3="National Currency",IF('B.Non-Life_DATA'!G289=0,0,'B.Non-Life_DATA'!G289),IF($C$3="Current Exchange rate",IF('B.Non-Life_DATA'!G289=0,0,'B.Non-Life_DATA'!G289/ECO!Q32),IF($C$3="Constant Exchange rate",IF('B.Non-Life_DATA'!G289=0,0,'B.Non-Life_DATA'!G289/ECO!Q67))))</f>
        <v>1115.7929661579296</v>
      </c>
      <c r="I304" s="42">
        <f>IF($C$3="National Currency",IF('B.Non-Life_DATA'!H289=0,0,'B.Non-Life_DATA'!H289),IF($C$3="Current Exchange rate",IF('B.Non-Life_DATA'!H289=0,0,'B.Non-Life_DATA'!H289/ECO!R32),IF($C$3="Constant Exchange rate",IF('B.Non-Life_DATA'!H289=0,0,'B.Non-Life_DATA'!H289/ECO!R67))))</f>
        <v>1030.1924353019244</v>
      </c>
      <c r="J304" s="42">
        <f>IF($C$3="National Currency",IF('B.Non-Life_DATA'!I289=0,0,'B.Non-Life_DATA'!I289),IF($C$3="Current Exchange rate",IF('B.Non-Life_DATA'!I289=0,0,'B.Non-Life_DATA'!I289/ECO!S32),IF($C$3="Constant Exchange rate",IF('B.Non-Life_DATA'!I289=0,0,'B.Non-Life_DATA'!I289/ECO!S67))))</f>
        <v>1183.5877018358769</v>
      </c>
      <c r="K304" s="42">
        <f>IF($C$3="National Currency",IF('B.Non-Life_DATA'!J289=0,0,'B.Non-Life_DATA'!J289),IF($C$3="Current Exchange rate",IF('B.Non-Life_DATA'!J289=0,0,'B.Non-Life_DATA'!J289/ECO!T32),IF($C$3="Constant Exchange rate",IF('B.Non-Life_DATA'!J289=0,0,'B.Non-Life_DATA'!J289/ECO!T67))))</f>
        <v>1247.2904224729043</v>
      </c>
      <c r="L304" s="42">
        <f>IF($C$3="National Currency",IF('B.Non-Life_DATA'!K289=0,0,'B.Non-Life_DATA'!K289),IF($C$3="Current Exchange rate",IF('B.Non-Life_DATA'!K289=0,0,'B.Non-Life_DATA'!K289/ECO!U32),IF($C$3="Constant Exchange rate",IF('B.Non-Life_DATA'!K289=0,0,'B.Non-Life_DATA'!K289/ECO!U67))))</f>
        <v>1227.825702278257</v>
      </c>
      <c r="M304" s="42">
        <f>IF($C$3="National Currency",IF('B.Non-Life_DATA'!L289=0,0,'B.Non-Life_DATA'!L289),IF($C$3="Current Exchange rate",IF('B.Non-Life_DATA'!L289=0,0,'B.Non-Life_DATA'!L289/ECO!V32),IF($C$3="Constant Exchange rate",IF('B.Non-Life_DATA'!L289=0,0,'B.Non-Life_DATA'!L289/ECO!V67))))</f>
        <v>1221.8535722185356</v>
      </c>
      <c r="N304" s="42">
        <f>IF($C$3="National Currency",IF('B.Non-Life_DATA'!M289=0,0,'B.Non-Life_DATA'!M289),IF($C$3="Current Exchange rate",IF('B.Non-Life_DATA'!M289=0,0,'B.Non-Life_DATA'!M289/ECO!W32),IF($C$3="Constant Exchange rate",IF('B.Non-Life_DATA'!M289=0,0,'B.Non-Life_DATA'!M289/ECO!W67))))</f>
        <v>1127.0736562707366</v>
      </c>
      <c r="O304" s="88">
        <f>IF($C$3="National Currency",IF('B.Non-Life_DATA'!N289=0,0,'B.Non-Life_DATA'!N289),IF($C$3="Current Exchange rate",IF('B.Non-Life_DATA'!N289=0,0,'B.Non-Life_DATA'!N289/ECO!X32),IF($C$3="Constant Exchange rate",IF('B.Non-Life_DATA'!N289=0,0,'B.Non-Life_DATA'!N289/ECO!X67))))</f>
        <v>1127.0736562707366</v>
      </c>
      <c r="P304" s="108">
        <f>IF($C$3="National Currency",IF('B.Non-Life_DATA'!O289=0,0,'B.Non-Life_DATA'!O289),IF($C$3="Current Exchange rate",IF('B.Non-Life_DATA'!O289=0,0,'B.Non-Life_DATA'!O289/ECO!Y32),IF($C$3="Constant Exchange rate",IF('B.Non-Life_DATA'!O289=0,0,'B.Non-Life_DATA'!O289/ECO!Y67))))</f>
        <v>0</v>
      </c>
      <c r="Q304" s="41">
        <f t="shared" si="52"/>
        <v>1.8191959509526213E-2</v>
      </c>
      <c r="R304" s="41">
        <f t="shared" si="53"/>
        <v>0</v>
      </c>
      <c r="S304" s="41">
        <f t="shared" si="54"/>
        <v>0.17516143911439119</v>
      </c>
    </row>
    <row r="305" spans="3:19" ht="15" x14ac:dyDescent="0.25">
      <c r="C305" s="139"/>
      <c r="D305" s="140"/>
      <c r="E305" s="39" t="s">
        <v>8</v>
      </c>
      <c r="F305" s="42">
        <f>IF($C$3="National Currency",IF('B.Non-Life_DATA'!E290=0,0,'B.Non-Life_DATA'!E290),IF($C$3="Current Exchange rate",IF('B.Non-Life_DATA'!E290=0,0,'B.Non-Life_DATA'!E290/ECO!O33),IF($C$3="Constant Exchange rate",IF('B.Non-Life_DATA'!E290=0,0,'B.Non-Life_DATA'!E290/ECO!O68))))</f>
        <v>840.35383319292328</v>
      </c>
      <c r="G305" s="42">
        <f>IF($C$3="National Currency",IF('B.Non-Life_DATA'!F290=0,0,'B.Non-Life_DATA'!F290),IF($C$3="Current Exchange rate",IF('B.Non-Life_DATA'!F290=0,0,'B.Non-Life_DATA'!F290/ECO!P33),IF($C$3="Constant Exchange rate",IF('B.Non-Life_DATA'!F290=0,0,'B.Non-Life_DATA'!F290/ECO!P68))))</f>
        <v>887.39118225217635</v>
      </c>
      <c r="H305" s="42">
        <f>IF($C$3="National Currency",IF('B.Non-Life_DATA'!G290=0,0,'B.Non-Life_DATA'!G290),IF($C$3="Current Exchange rate",IF('B.Non-Life_DATA'!G290=0,0,'B.Non-Life_DATA'!G290/ECO!Q33),IF($C$3="Constant Exchange rate",IF('B.Non-Life_DATA'!G290=0,0,'B.Non-Life_DATA'!G290/ECO!Q68))))</f>
        <v>964.61668070766632</v>
      </c>
      <c r="I305" s="42">
        <f>IF($C$3="National Currency",IF('B.Non-Life_DATA'!H290=0,0,'B.Non-Life_DATA'!H290),IF($C$3="Current Exchange rate",IF('B.Non-Life_DATA'!H290=0,0,'B.Non-Life_DATA'!H290/ECO!R33),IF($C$3="Constant Exchange rate",IF('B.Non-Life_DATA'!H290=0,0,'B.Non-Life_DATA'!H290/ECO!R68))))</f>
        <v>1069.2221286155575</v>
      </c>
      <c r="J305" s="42">
        <f>IF($C$3="National Currency",IF('B.Non-Life_DATA'!I290=0,0,'B.Non-Life_DATA'!I290),IF($C$3="Current Exchange rate",IF('B.Non-Life_DATA'!I290=0,0,'B.Non-Life_DATA'!I290/ECO!S33),IF($C$3="Constant Exchange rate",IF('B.Non-Life_DATA'!I290=0,0,'B.Non-Life_DATA'!I290/ECO!S68))))</f>
        <v>1220.8649255827015</v>
      </c>
      <c r="K305" s="42">
        <f>IF($C$3="National Currency",IF('B.Non-Life_DATA'!J290=0,0,'B.Non-Life_DATA'!J290),IF($C$3="Current Exchange rate",IF('B.Non-Life_DATA'!J290=0,0,'B.Non-Life_DATA'!J290/ECO!T33),IF($C$3="Constant Exchange rate",IF('B.Non-Life_DATA'!J290=0,0,'B.Non-Life_DATA'!J290/ECO!T68))))</f>
        <v>1370.8696059159413</v>
      </c>
      <c r="L305" s="42">
        <f>IF($C$3="National Currency",IF('B.Non-Life_DATA'!K290=0,0,'B.Non-Life_DATA'!K290),IF($C$3="Current Exchange rate",IF('B.Non-Life_DATA'!K290=0,0,'B.Non-Life_DATA'!K290/ECO!U33),IF($C$3="Constant Exchange rate",IF('B.Non-Life_DATA'!K290=0,0,'B.Non-Life_DATA'!K290/ECO!U68))))</f>
        <v>1480.1553870635589</v>
      </c>
      <c r="M305" s="42">
        <f>IF($C$3="National Currency",IF('B.Non-Life_DATA'!L290=0,0,'B.Non-Life_DATA'!L290),IF($C$3="Current Exchange rate",IF('B.Non-Life_DATA'!L290=0,0,'B.Non-Life_DATA'!L290/ECO!V33),IF($C$3="Constant Exchange rate",IF('B.Non-Life_DATA'!L290=0,0,'B.Non-Life_DATA'!L290/ECO!V68))))</f>
        <v>1561.3591687728165</v>
      </c>
      <c r="N305" s="42">
        <f>IF($C$3="National Currency",IF('B.Non-Life_DATA'!M290=0,0,'B.Non-Life_DATA'!M290),IF($C$3="Current Exchange rate",IF('B.Non-Life_DATA'!M290=0,0,'B.Non-Life_DATA'!M290/ECO!W33),IF($C$3="Constant Exchange rate",IF('B.Non-Life_DATA'!M290=0,0,'B.Non-Life_DATA'!M290/ECO!W68))))</f>
        <v>1651.455583637555</v>
      </c>
      <c r="O305" s="88">
        <f>IF($C$3="National Currency",IF('B.Non-Life_DATA'!N290=0,0,'B.Non-Life_DATA'!N290),IF($C$3="Current Exchange rate",IF('B.Non-Life_DATA'!N290=0,0,'B.Non-Life_DATA'!N290/ECO!X33),IF($C$3="Constant Exchange rate",IF('B.Non-Life_DATA'!N290=0,0,'B.Non-Life_DATA'!N290/ECO!X68))))</f>
        <v>1651.455583637555</v>
      </c>
      <c r="P305" s="108">
        <f>IF($C$3="National Currency",IF('B.Non-Life_DATA'!O290=0,0,'B.Non-Life_DATA'!O290),IF($C$3="Current Exchange rate",IF('B.Non-Life_DATA'!O290=0,0,'B.Non-Life_DATA'!O290/ECO!Y33),IF($C$3="Constant Exchange rate",IF('B.Non-Life_DATA'!O290=0,0,'B.Non-Life_DATA'!O290/ECO!Y68))))</f>
        <v>0</v>
      </c>
      <c r="Q305" s="41">
        <f t="shared" si="52"/>
        <v>2.6655944748741993E-2</v>
      </c>
      <c r="R305" s="41">
        <f t="shared" si="53"/>
        <v>0</v>
      </c>
      <c r="S305" s="41">
        <f t="shared" si="54"/>
        <v>0.96519075466443915</v>
      </c>
    </row>
    <row r="306" spans="3:19" ht="15" x14ac:dyDescent="0.25">
      <c r="C306" s="139"/>
      <c r="D306" s="140"/>
      <c r="E306" s="39" t="s">
        <v>7</v>
      </c>
      <c r="F306" s="42">
        <f>IF($C$3="National Currency",IF('B.Non-Life_DATA'!E291=0,0,'B.Non-Life_DATA'!E291),IF($C$3="Current Exchange rate",IF('B.Non-Life_DATA'!E291=0,0,'B.Non-Life_DATA'!E291/ECO!O34),IF($C$3="Constant Exchange rate",IF('B.Non-Life_DATA'!E291=0,0,'B.Non-Life_DATA'!E291/ECO!O69))))</f>
        <v>993.46400000000006</v>
      </c>
      <c r="G306" s="42">
        <f>IF($C$3="National Currency",IF('B.Non-Life_DATA'!F291=0,0,'B.Non-Life_DATA'!F291),IF($C$3="Current Exchange rate",IF('B.Non-Life_DATA'!F291=0,0,'B.Non-Life_DATA'!F291/ECO!P34),IF($C$3="Constant Exchange rate",IF('B.Non-Life_DATA'!F291=0,0,'B.Non-Life_DATA'!F291/ECO!P69))))</f>
        <v>1028.068</v>
      </c>
      <c r="H306" s="42">
        <f>IF($C$3="National Currency",IF('B.Non-Life_DATA'!G291=0,0,'B.Non-Life_DATA'!G291),IF($C$3="Current Exchange rate",IF('B.Non-Life_DATA'!G291=0,0,'B.Non-Life_DATA'!G291/ECO!Q34),IF($C$3="Constant Exchange rate",IF('B.Non-Life_DATA'!G291=0,0,'B.Non-Life_DATA'!G291/ECO!Q69))))</f>
        <v>1077.394</v>
      </c>
      <c r="I306" s="42">
        <f>IF($C$3="National Currency",IF('B.Non-Life_DATA'!H291=0,0,'B.Non-Life_DATA'!H291),IF($C$3="Current Exchange rate",IF('B.Non-Life_DATA'!H291=0,0,'B.Non-Life_DATA'!H291/ECO!R34),IF($C$3="Constant Exchange rate",IF('B.Non-Life_DATA'!H291=0,0,'B.Non-Life_DATA'!H291/ECO!R69))))</f>
        <v>1090.528</v>
      </c>
      <c r="J306" s="42">
        <f>IF($C$3="National Currency",IF('B.Non-Life_DATA'!I291=0,0,'B.Non-Life_DATA'!I291),IF($C$3="Current Exchange rate",IF('B.Non-Life_DATA'!I291=0,0,'B.Non-Life_DATA'!I291/ECO!S34),IF($C$3="Constant Exchange rate",IF('B.Non-Life_DATA'!I291=0,0,'B.Non-Life_DATA'!I291/ECO!S69))))</f>
        <v>1063.308</v>
      </c>
      <c r="K306" s="42">
        <f>IF($C$3="National Currency",IF('B.Non-Life_DATA'!J291=0,0,'B.Non-Life_DATA'!J291),IF($C$3="Current Exchange rate",IF('B.Non-Life_DATA'!J291=0,0,'B.Non-Life_DATA'!J291/ECO!T34),IF($C$3="Constant Exchange rate",IF('B.Non-Life_DATA'!J291=0,0,'B.Non-Life_DATA'!J291/ECO!T69))))</f>
        <v>1034.325</v>
      </c>
      <c r="L306" s="42">
        <f>IF($C$3="National Currency",IF('B.Non-Life_DATA'!K291=0,0,'B.Non-Life_DATA'!K291),IF($C$3="Current Exchange rate",IF('B.Non-Life_DATA'!K291=0,0,'B.Non-Life_DATA'!K291/ECO!U34),IF($C$3="Constant Exchange rate",IF('B.Non-Life_DATA'!K291=0,0,'B.Non-Life_DATA'!K291/ECO!U69))))</f>
        <v>1050.1103829185902</v>
      </c>
      <c r="M306" s="42">
        <f>IF($C$3="National Currency",IF('B.Non-Life_DATA'!L291=0,0,'B.Non-Life_DATA'!L291),IF($C$3="Current Exchange rate",IF('B.Non-Life_DATA'!L291=0,0,'B.Non-Life_DATA'!L291/ECO!V34),IF($C$3="Constant Exchange rate",IF('B.Non-Life_DATA'!L291=0,0,'B.Non-Life_DATA'!L291/ECO!V69))))</f>
        <v>1046.5222949205406</v>
      </c>
      <c r="N306" s="42">
        <f>IF($C$3="National Currency",IF('B.Non-Life_DATA'!M291=0,0,'B.Non-Life_DATA'!M291),IF($C$3="Current Exchange rate",IF('B.Non-Life_DATA'!M291=0,0,'B.Non-Life_DATA'!M291/ECO!W34),IF($C$3="Constant Exchange rate",IF('B.Non-Life_DATA'!M291=0,0,'B.Non-Life_DATA'!M291/ECO!W69))))</f>
        <v>1051.8603521000216</v>
      </c>
      <c r="O306" s="42">
        <f>IF($C$3="National Currency",IF('B.Non-Life_DATA'!N291=0,0,'B.Non-Life_DATA'!N291),IF($C$3="Current Exchange rate",IF('B.Non-Life_DATA'!N291=0,0,'B.Non-Life_DATA'!N291/ECO!X34),IF($C$3="Constant Exchange rate",IF('B.Non-Life_DATA'!N291=0,0,'B.Non-Life_DATA'!N291/ECO!X69))))</f>
        <v>1015.0090588121882</v>
      </c>
      <c r="P306" s="108">
        <f>IF($C$3="National Currency",IF('B.Non-Life_DATA'!O291=0,0,'B.Non-Life_DATA'!O291),IF($C$3="Current Exchange rate",IF('B.Non-Life_DATA'!O291=0,0,'B.Non-Life_DATA'!O291/ECO!Y34),IF($C$3="Constant Exchange rate",IF('B.Non-Life_DATA'!O291=0,0,'B.Non-Life_DATA'!O291/ECO!Y69))))</f>
        <v>1011.3365302470384</v>
      </c>
      <c r="Q306" s="41">
        <f t="shared" si="52"/>
        <v>1.6383138401806566E-2</v>
      </c>
      <c r="R306" s="41">
        <f t="shared" si="53"/>
        <v>-3.5034397117697624E-2</v>
      </c>
      <c r="S306" s="41">
        <f t="shared" si="54"/>
        <v>2.1686803761573836E-2</v>
      </c>
    </row>
    <row r="307" spans="3:19" ht="15" x14ac:dyDescent="0.25">
      <c r="C307" s="139"/>
      <c r="D307" s="140"/>
      <c r="E307" s="39" t="s">
        <v>6</v>
      </c>
      <c r="F307" s="42">
        <f>IF($C$3="National Currency",IF('B.Non-Life_DATA'!E292=0,0,'B.Non-Life_DATA'!E292),IF($C$3="Current Exchange rate",IF('B.Non-Life_DATA'!E292=0,0,'B.Non-Life_DATA'!E292/ECO!O35),IF($C$3="Constant Exchange rate",IF('B.Non-Life_DATA'!E292=0,0,'B.Non-Life_DATA'!E292/ECO!O70))))</f>
        <v>110.14376804675648</v>
      </c>
      <c r="G307" s="88">
        <f>IF($C$3="National Currency",IF('B.Non-Life_DATA'!F292=0,0,'B.Non-Life_DATA'!F292),IF($C$3="Current Exchange rate",IF('B.Non-Life_DATA'!F292=0,0,'B.Non-Life_DATA'!F292/ECO!P35),IF($C$3="Constant Exchange rate",IF('B.Non-Life_DATA'!F292=0,0,'B.Non-Life_DATA'!F292/ECO!P70))))</f>
        <v>96.716781190327467</v>
      </c>
      <c r="H307" s="88">
        <f>IF($C$3="National Currency",IF('B.Non-Life_DATA'!G292=0,0,'B.Non-Life_DATA'!G292),IF($C$3="Current Exchange rate",IF('B.Non-Life_DATA'!G292=0,0,'B.Non-Life_DATA'!G292/ECO!Q35),IF($C$3="Constant Exchange rate",IF('B.Non-Life_DATA'!G292=0,0,'B.Non-Life_DATA'!G292/ECO!Q70))))</f>
        <v>83.289794333898456</v>
      </c>
      <c r="I307" s="88">
        <f>IF($C$3="National Currency",IF('B.Non-Life_DATA'!H292=0,0,'B.Non-Life_DATA'!H292),IF($C$3="Current Exchange rate",IF('B.Non-Life_DATA'!H292=0,0,'B.Non-Life_DATA'!H292/ECO!R35),IF($C$3="Constant Exchange rate",IF('B.Non-Life_DATA'!H292=0,0,'B.Non-Life_DATA'!H292/ECO!R70))))</f>
        <v>69.862807477469445</v>
      </c>
      <c r="J307" s="88">
        <f>IF($C$3="National Currency",IF('B.Non-Life_DATA'!I292=0,0,'B.Non-Life_DATA'!I292),IF($C$3="Current Exchange rate",IF('B.Non-Life_DATA'!I292=0,0,'B.Non-Life_DATA'!I292/ECO!S35),IF($C$3="Constant Exchange rate",IF('B.Non-Life_DATA'!I292=0,0,'B.Non-Life_DATA'!I292/ECO!S70))))</f>
        <v>56.435820621040435</v>
      </c>
      <c r="K307" s="42">
        <f>IF($C$3="National Currency",IF('B.Non-Life_DATA'!J292=0,0,'B.Non-Life_DATA'!J292),IF($C$3="Current Exchange rate",IF('B.Non-Life_DATA'!J292=0,0,'B.Non-Life_DATA'!J292/ECO!T35),IF($C$3="Constant Exchange rate",IF('B.Non-Life_DATA'!J292=0,0,'B.Non-Life_DATA'!J292/ECO!T70))))</f>
        <v>43.008833764611403</v>
      </c>
      <c r="L307" s="42">
        <f>IF($C$3="National Currency",IF('B.Non-Life_DATA'!K292=0,0,'B.Non-Life_DATA'!K292),IF($C$3="Current Exchange rate",IF('B.Non-Life_DATA'!K292=0,0,'B.Non-Life_DATA'!K292/ECO!U35),IF($C$3="Constant Exchange rate",IF('B.Non-Life_DATA'!K292=0,0,'B.Non-Life_DATA'!K292/ECO!U70))))</f>
        <v>0</v>
      </c>
      <c r="M307" s="42">
        <f>IF($C$3="National Currency",IF('B.Non-Life_DATA'!L292=0,0,'B.Non-Life_DATA'!L292),IF($C$3="Current Exchange rate",IF('B.Non-Life_DATA'!L292=0,0,'B.Non-Life_DATA'!L292/ECO!V35),IF($C$3="Constant Exchange rate",IF('B.Non-Life_DATA'!L292=0,0,'B.Non-Life_DATA'!L292/ECO!V70))))</f>
        <v>0</v>
      </c>
      <c r="N307" s="42">
        <f>IF($C$3="National Currency",IF('B.Non-Life_DATA'!M292=0,0,'B.Non-Life_DATA'!M292),IF($C$3="Current Exchange rate",IF('B.Non-Life_DATA'!M292=0,0,'B.Non-Life_DATA'!M292/ECO!W35),IF($C$3="Constant Exchange rate",IF('B.Non-Life_DATA'!M292=0,0,'B.Non-Life_DATA'!M292/ECO!W70))))</f>
        <v>0</v>
      </c>
      <c r="O307" s="42">
        <f>IF($C$3="National Currency",IF('B.Non-Life_DATA'!N292=0,0,'B.Non-Life_DATA'!N292),IF($C$3="Current Exchange rate",IF('B.Non-Life_DATA'!N292=0,0,'B.Non-Life_DATA'!N292/ECO!X35),IF($C$3="Constant Exchange rate",IF('B.Non-Life_DATA'!N292=0,0,'B.Non-Life_DATA'!N292/ECO!X70))))</f>
        <v>0</v>
      </c>
      <c r="P307" s="108">
        <f>IF($C$3="National Currency",IF('B.Non-Life_DATA'!O292=0,0,'B.Non-Life_DATA'!O292),IF($C$3="Current Exchange rate",IF('B.Non-Life_DATA'!O292=0,0,'B.Non-Life_DATA'!O292/ECO!Y35),IF($C$3="Constant Exchange rate",IF('B.Non-Life_DATA'!O292=0,0,'B.Non-Life_DATA'!O292/ECO!Y70))))</f>
        <v>0</v>
      </c>
      <c r="Q307" s="41">
        <f t="shared" si="52"/>
        <v>0</v>
      </c>
      <c r="R307" s="41" t="str">
        <f t="shared" si="53"/>
        <v>-</v>
      </c>
      <c r="S307" s="41" t="str">
        <f t="shared" si="54"/>
        <v>-</v>
      </c>
    </row>
    <row r="308" spans="3:19" ht="15" x14ac:dyDescent="0.25">
      <c r="C308" s="139"/>
      <c r="D308" s="140"/>
      <c r="E308" s="39" t="s">
        <v>5</v>
      </c>
      <c r="F308" s="42">
        <f>IF($C$3="National Currency",IF('B.Non-Life_DATA'!E293=0,0,'B.Non-Life_DATA'!E293),IF($C$3="Current Exchange rate",IF('B.Non-Life_DATA'!E293=0,0,'B.Non-Life_DATA'!E293/ECO!O36),IF($C$3="Constant Exchange rate",IF('B.Non-Life_DATA'!E293=0,0,'B.Non-Life_DATA'!E293/ECO!O71))))</f>
        <v>1423.0810177791973</v>
      </c>
      <c r="G308" s="42">
        <f>IF($C$3="National Currency",IF('B.Non-Life_DATA'!F293=0,0,'B.Non-Life_DATA'!F293),IF($C$3="Current Exchange rate",IF('B.Non-Life_DATA'!F293=0,0,'B.Non-Life_DATA'!F293/ECO!P36),IF($C$3="Constant Exchange rate",IF('B.Non-Life_DATA'!F293=0,0,'B.Non-Life_DATA'!F293/ECO!P71))))</f>
        <v>1530.2885127222398</v>
      </c>
      <c r="H308" s="42">
        <f>IF($C$3="National Currency",IF('B.Non-Life_DATA'!G293=0,0,'B.Non-Life_DATA'!G293),IF($C$3="Current Exchange rate",IF('B.Non-Life_DATA'!G293=0,0,'B.Non-Life_DATA'!G293/ECO!Q36),IF($C$3="Constant Exchange rate",IF('B.Non-Life_DATA'!G293=0,0,'B.Non-Life_DATA'!G293/ECO!Q71))))</f>
        <v>1611.1998296603854</v>
      </c>
      <c r="I308" s="42">
        <f>IF($C$3="National Currency",IF('B.Non-Life_DATA'!H293=0,0,'B.Non-Life_DATA'!H293),IF($C$3="Current Exchange rate",IF('B.Non-Life_DATA'!H293=0,0,'B.Non-Life_DATA'!H293/ECO!R36),IF($C$3="Constant Exchange rate",IF('B.Non-Life_DATA'!H293=0,0,'B.Non-Life_DATA'!H293/ECO!R71))))</f>
        <v>1674.8642606196101</v>
      </c>
      <c r="J308" s="42">
        <f>IF($C$3="National Currency",IF('B.Non-Life_DATA'!I293=0,0,'B.Non-Life_DATA'!I293),IF($C$3="Current Exchange rate",IF('B.Non-Life_DATA'!I293=0,0,'B.Non-Life_DATA'!I293/ECO!S36),IF($C$3="Constant Exchange rate",IF('B.Non-Life_DATA'!I293=0,0,'B.Non-Life_DATA'!I293/ECO!S71))))</f>
        <v>1744.3841158309378</v>
      </c>
      <c r="K308" s="42">
        <f>IF($C$3="National Currency",IF('B.Non-Life_DATA'!J293=0,0,'B.Non-Life_DATA'!J293),IF($C$3="Current Exchange rate",IF('B.Non-Life_DATA'!J293=0,0,'B.Non-Life_DATA'!J293/ECO!T36),IF($C$3="Constant Exchange rate",IF('B.Non-Life_DATA'!J293=0,0,'B.Non-Life_DATA'!J293/ECO!T71))))</f>
        <v>1785.0526988182687</v>
      </c>
      <c r="L308" s="42">
        <f>IF($C$3="National Currency",IF('B.Non-Life_DATA'!K293=0,0,'B.Non-Life_DATA'!K293),IF($C$3="Current Exchange rate",IF('B.Non-Life_DATA'!K293=0,0,'B.Non-Life_DATA'!K293/ECO!U36),IF($C$3="Constant Exchange rate",IF('B.Non-Life_DATA'!K293=0,0,'B.Non-Life_DATA'!K293/ECO!U71))))</f>
        <v>1719.259022676461</v>
      </c>
      <c r="M308" s="42">
        <f>IF($C$3="National Currency",IF('B.Non-Life_DATA'!L293=0,0,'B.Non-Life_DATA'!L293),IF($C$3="Current Exchange rate",IF('B.Non-Life_DATA'!L293=0,0,'B.Non-Life_DATA'!L293/ECO!V36),IF($C$3="Constant Exchange rate",IF('B.Non-Life_DATA'!L293=0,0,'B.Non-Life_DATA'!L293/ECO!V71))))</f>
        <v>1682.7424677951665</v>
      </c>
      <c r="N308" s="42">
        <f>IF($C$3="National Currency",IF('B.Non-Life_DATA'!M293=0,0,'B.Non-Life_DATA'!M293),IF($C$3="Current Exchange rate",IF('B.Non-Life_DATA'!M293=0,0,'B.Non-Life_DATA'!M293/ECO!W36),IF($C$3="Constant Exchange rate",IF('B.Non-Life_DATA'!M293=0,0,'B.Non-Life_DATA'!M293/ECO!W71))))</f>
        <v>1768.1251996167357</v>
      </c>
      <c r="O308" s="42">
        <f>IF($C$3="National Currency",IF('B.Non-Life_DATA'!N293=0,0,'B.Non-Life_DATA'!N293),IF($C$3="Current Exchange rate",IF('B.Non-Life_DATA'!N293=0,0,'B.Non-Life_DATA'!N293/ECO!X36),IF($C$3="Constant Exchange rate",IF('B.Non-Life_DATA'!N293=0,0,'B.Non-Life_DATA'!N293/ECO!X71))))</f>
        <v>1768.1251996167357</v>
      </c>
      <c r="P308" s="108">
        <f>IF($C$3="National Currency",IF('B.Non-Life_DATA'!O293=0,0,'B.Non-Life_DATA'!O293),IF($C$3="Current Exchange rate",IF('B.Non-Life_DATA'!O293=0,0,'B.Non-Life_DATA'!O293/ECO!Y36),IF($C$3="Constant Exchange rate",IF('B.Non-Life_DATA'!O293=0,0,'B.Non-Life_DATA'!O293/ECO!Y71))))</f>
        <v>0</v>
      </c>
      <c r="Q308" s="41">
        <f t="shared" si="52"/>
        <v>2.853909490319418E-2</v>
      </c>
      <c r="R308" s="41">
        <f t="shared" si="53"/>
        <v>0</v>
      </c>
      <c r="S308" s="41">
        <f t="shared" si="54"/>
        <v>0.24246278147677103</v>
      </c>
    </row>
    <row r="309" spans="3:19" ht="15" x14ac:dyDescent="0.25">
      <c r="C309" s="139"/>
      <c r="D309" s="140"/>
      <c r="E309" s="39" t="s">
        <v>4</v>
      </c>
      <c r="F309" s="42">
        <f>IF($C$3="National Currency",IF('B.Non-Life_DATA'!E294=0,0,'B.Non-Life_DATA'!E294),IF($C$3="Current Exchange rate",IF('B.Non-Life_DATA'!E294=0,0,'B.Non-Life_DATA'!E294/ECO!O37),IF($C$3="Constant Exchange rate",IF('B.Non-Life_DATA'!E294=0,0,'B.Non-Life_DATA'!E294/ECO!O72))))</f>
        <v>184.45167751627443</v>
      </c>
      <c r="G309" s="42">
        <f>IF($C$3="National Currency",IF('B.Non-Life_DATA'!F294=0,0,'B.Non-Life_DATA'!F294),IF($C$3="Current Exchange rate",IF('B.Non-Life_DATA'!F294=0,0,'B.Non-Life_DATA'!F294/ECO!P37),IF($C$3="Constant Exchange rate",IF('B.Non-Life_DATA'!F294=0,0,'B.Non-Life_DATA'!F294/ECO!P72))))</f>
        <v>207.26923718911701</v>
      </c>
      <c r="H309" s="42">
        <f>IF($C$3="National Currency",IF('B.Non-Life_DATA'!G294=0,0,'B.Non-Life_DATA'!G294),IF($C$3="Current Exchange rate",IF('B.Non-Life_DATA'!G294=0,0,'B.Non-Life_DATA'!G294/ECO!Q37),IF($C$3="Constant Exchange rate",IF('B.Non-Life_DATA'!G294=0,0,'B.Non-Life_DATA'!G294/ECO!Q72))))</f>
        <v>227.0655983975964</v>
      </c>
      <c r="I309" s="42">
        <f>IF($C$3="National Currency",IF('B.Non-Life_DATA'!H294=0,0,'B.Non-Life_DATA'!H294),IF($C$3="Current Exchange rate",IF('B.Non-Life_DATA'!H294=0,0,'B.Non-Life_DATA'!H294/ECO!R37),IF($C$3="Constant Exchange rate",IF('B.Non-Life_DATA'!H294=0,0,'B.Non-Life_DATA'!H294/ECO!R72))))</f>
        <v>287</v>
      </c>
      <c r="J309" s="42">
        <f>IF($C$3="National Currency",IF('B.Non-Life_DATA'!I294=0,0,'B.Non-Life_DATA'!I294),IF($C$3="Current Exchange rate",IF('B.Non-Life_DATA'!I294=0,0,'B.Non-Life_DATA'!I294/ECO!S37),IF($C$3="Constant Exchange rate",IF('B.Non-Life_DATA'!I294=0,0,'B.Non-Life_DATA'!I294/ECO!S72))))</f>
        <v>262</v>
      </c>
      <c r="K309" s="42">
        <f>IF($C$3="National Currency",IF('B.Non-Life_DATA'!J294=0,0,'B.Non-Life_DATA'!J294),IF($C$3="Current Exchange rate",IF('B.Non-Life_DATA'!J294=0,0,'B.Non-Life_DATA'!J294/ECO!T37),IF($C$3="Constant Exchange rate",IF('B.Non-Life_DATA'!J294=0,0,'B.Non-Life_DATA'!J294/ECO!T72))))</f>
        <v>262</v>
      </c>
      <c r="L309" s="42">
        <f>IF($C$3="National Currency",IF('B.Non-Life_DATA'!K294=0,0,'B.Non-Life_DATA'!K294),IF($C$3="Current Exchange rate",IF('B.Non-Life_DATA'!K294=0,0,'B.Non-Life_DATA'!K294/ECO!U37),IF($C$3="Constant Exchange rate",IF('B.Non-Life_DATA'!K294=0,0,'B.Non-Life_DATA'!K294/ECO!U72))))</f>
        <v>274</v>
      </c>
      <c r="M309" s="42">
        <f>IF($C$3="National Currency",IF('B.Non-Life_DATA'!L294=0,0,'B.Non-Life_DATA'!L294),IF($C$3="Current Exchange rate",IF('B.Non-Life_DATA'!L294=0,0,'B.Non-Life_DATA'!L294/ECO!V37),IF($C$3="Constant Exchange rate",IF('B.Non-Life_DATA'!L294=0,0,'B.Non-Life_DATA'!L294/ECO!V72))))</f>
        <v>267</v>
      </c>
      <c r="N309" s="42">
        <f>IF($C$3="National Currency",IF('B.Non-Life_DATA'!M294=0,0,'B.Non-Life_DATA'!M294),IF($C$3="Current Exchange rate",IF('B.Non-Life_DATA'!M294=0,0,'B.Non-Life_DATA'!M294/ECO!W37),IF($C$3="Constant Exchange rate",IF('B.Non-Life_DATA'!M294=0,0,'B.Non-Life_DATA'!M294/ECO!W72))))</f>
        <v>306</v>
      </c>
      <c r="O309" s="42">
        <f>IF($C$3="National Currency",IF('B.Non-Life_DATA'!N294=0,0,'B.Non-Life_DATA'!N294),IF($C$3="Current Exchange rate",IF('B.Non-Life_DATA'!N294=0,0,'B.Non-Life_DATA'!N294/ECO!X37),IF($C$3="Constant Exchange rate",IF('B.Non-Life_DATA'!N294=0,0,'B.Non-Life_DATA'!N294/ECO!X72))))</f>
        <v>256.10000000000002</v>
      </c>
      <c r="P309" s="108">
        <f>IF($C$3="National Currency",IF('B.Non-Life_DATA'!O294=0,0,'B.Non-Life_DATA'!O294),IF($C$3="Current Exchange rate",IF('B.Non-Life_DATA'!O294=0,0,'B.Non-Life_DATA'!O294/ECO!Y37),IF($C$3="Constant Exchange rate",IF('B.Non-Life_DATA'!O294=0,0,'B.Non-Life_DATA'!O294/ECO!Y72))))</f>
        <v>0</v>
      </c>
      <c r="Q309" s="41">
        <f t="shared" si="52"/>
        <v>4.133679111802898E-3</v>
      </c>
      <c r="R309" s="41">
        <f t="shared" si="53"/>
        <v>-0.16307189542483658</v>
      </c>
      <c r="S309" s="41">
        <f t="shared" si="54"/>
        <v>0.38843952762318446</v>
      </c>
    </row>
    <row r="310" spans="3:19" ht="15" x14ac:dyDescent="0.25">
      <c r="C310" s="139"/>
      <c r="D310" s="140"/>
      <c r="E310" s="39" t="s">
        <v>3</v>
      </c>
      <c r="F310" s="42">
        <f>IF($C$3="National Currency",IF('B.Non-Life_DATA'!E295=0,0,'B.Non-Life_DATA'!E295),IF($C$3="Current Exchange rate",IF('B.Non-Life_DATA'!E295=0,0,'B.Non-Life_DATA'!E295/ECO!O38),IF($C$3="Constant Exchange rate",IF('B.Non-Life_DATA'!E295=0,0,'B.Non-Life_DATA'!E295/ECO!O73))))</f>
        <v>170.45077341830975</v>
      </c>
      <c r="G310" s="42">
        <f>IF($C$3="National Currency",IF('B.Non-Life_DATA'!F295=0,0,'B.Non-Life_DATA'!F295),IF($C$3="Current Exchange rate",IF('B.Non-Life_DATA'!F295=0,0,'B.Non-Life_DATA'!F295/ECO!P38),IF($C$3="Constant Exchange rate",IF('B.Non-Life_DATA'!F295=0,0,'B.Non-Life_DATA'!F295/ECO!P73))))</f>
        <v>192.09320852419836</v>
      </c>
      <c r="H310" s="42">
        <f>IF($C$3="National Currency",IF('B.Non-Life_DATA'!G295=0,0,'B.Non-Life_DATA'!G295),IF($C$3="Current Exchange rate",IF('B.Non-Life_DATA'!G295=0,0,'B.Non-Life_DATA'!G295/ECO!Q38),IF($C$3="Constant Exchange rate",IF('B.Non-Life_DATA'!G295=0,0,'B.Non-Life_DATA'!G295/ECO!Q73))))</f>
        <v>0</v>
      </c>
      <c r="I310" s="42">
        <f>IF($C$3="National Currency",IF('B.Non-Life_DATA'!H295=0,0,'B.Non-Life_DATA'!H295),IF($C$3="Current Exchange rate",IF('B.Non-Life_DATA'!H295=0,0,'B.Non-Life_DATA'!H295/ECO!R38),IF($C$3="Constant Exchange rate",IF('B.Non-Life_DATA'!H295=0,0,'B.Non-Life_DATA'!H295/ECO!R73))))</f>
        <v>0</v>
      </c>
      <c r="J310" s="42">
        <f>IF($C$3="National Currency",IF('B.Non-Life_DATA'!I295=0,0,'B.Non-Life_DATA'!I295),IF($C$3="Current Exchange rate",IF('B.Non-Life_DATA'!I295=0,0,'B.Non-Life_DATA'!I295/ECO!S38),IF($C$3="Constant Exchange rate",IF('B.Non-Life_DATA'!I295=0,0,'B.Non-Life_DATA'!I295/ECO!S73))))</f>
        <v>0</v>
      </c>
      <c r="K310" s="42">
        <f>IF($C$3="National Currency",IF('B.Non-Life_DATA'!J295=0,0,'B.Non-Life_DATA'!J295),IF($C$3="Current Exchange rate",IF('B.Non-Life_DATA'!J295=0,0,'B.Non-Life_DATA'!J295/ECO!T38),IF($C$3="Constant Exchange rate",IF('B.Non-Life_DATA'!J295=0,0,'B.Non-Life_DATA'!J295/ECO!T73))))</f>
        <v>0</v>
      </c>
      <c r="L310" s="42">
        <f>IF($C$3="National Currency",IF('B.Non-Life_DATA'!K295=0,0,'B.Non-Life_DATA'!K295),IF($C$3="Current Exchange rate",IF('B.Non-Life_DATA'!K295=0,0,'B.Non-Life_DATA'!K295/ECO!U38),IF($C$3="Constant Exchange rate",IF('B.Non-Life_DATA'!K295=0,0,'B.Non-Life_DATA'!K295/ECO!U73))))</f>
        <v>0</v>
      </c>
      <c r="M310" s="42">
        <f>IF($C$3="National Currency",IF('B.Non-Life_DATA'!L295=0,0,'B.Non-Life_DATA'!L295),IF($C$3="Current Exchange rate",IF('B.Non-Life_DATA'!L295=0,0,'B.Non-Life_DATA'!L295/ECO!V38),IF($C$3="Constant Exchange rate",IF('B.Non-Life_DATA'!L295=0,0,'B.Non-Life_DATA'!L295/ECO!V73))))</f>
        <v>0</v>
      </c>
      <c r="N310" s="42">
        <f>IF($C$3="National Currency",IF('B.Non-Life_DATA'!M295=0,0,'B.Non-Life_DATA'!M295),IF($C$3="Current Exchange rate",IF('B.Non-Life_DATA'!M295=0,0,'B.Non-Life_DATA'!M295/ECO!W38),IF($C$3="Constant Exchange rate",IF('B.Non-Life_DATA'!M295=0,0,'B.Non-Life_DATA'!M295/ECO!W73))))</f>
        <v>0</v>
      </c>
      <c r="O310" s="42">
        <f>IF($C$3="National Currency",IF('B.Non-Life_DATA'!N295=0,0,'B.Non-Life_DATA'!N295),IF($C$3="Current Exchange rate",IF('B.Non-Life_DATA'!N295=0,0,'B.Non-Life_DATA'!N295/ECO!X38),IF($C$3="Constant Exchange rate",IF('B.Non-Life_DATA'!N295=0,0,'B.Non-Life_DATA'!N295/ECO!X73))))</f>
        <v>0</v>
      </c>
      <c r="P310" s="108">
        <f>IF($C$3="National Currency",IF('B.Non-Life_DATA'!O295=0,0,'B.Non-Life_DATA'!O295),IF($C$3="Current Exchange rate",IF('B.Non-Life_DATA'!O295=0,0,'B.Non-Life_DATA'!O295/ECO!Y38),IF($C$3="Constant Exchange rate",IF('B.Non-Life_DATA'!O295=0,0,'B.Non-Life_DATA'!O295/ECO!Y73))))</f>
        <v>0</v>
      </c>
      <c r="Q310" s="41">
        <f t="shared" si="52"/>
        <v>0</v>
      </c>
      <c r="R310" s="41" t="str">
        <f t="shared" si="53"/>
        <v>-</v>
      </c>
      <c r="S310" s="41" t="str">
        <f t="shared" si="54"/>
        <v>-</v>
      </c>
    </row>
    <row r="311" spans="3:19" ht="15" x14ac:dyDescent="0.25">
      <c r="C311" s="139"/>
      <c r="D311" s="140"/>
      <c r="E311" s="39" t="s">
        <v>2</v>
      </c>
      <c r="F311" s="42">
        <f>IF($C$3="National Currency",IF('B.Non-Life_DATA'!E296=0,0,'B.Non-Life_DATA'!E296),IF($C$3="Current Exchange rate",IF('B.Non-Life_DATA'!E296=0,0,'B.Non-Life_DATA'!E296/ECO!O39),IF($C$3="Constant Exchange rate",IF('B.Non-Life_DATA'!E296=0,0,'B.Non-Life_DATA'!E296/ECO!O74))))</f>
        <v>140.67161016949154</v>
      </c>
      <c r="G311" s="42">
        <f>IF($C$3="National Currency",IF('B.Non-Life_DATA'!F296=0,0,'B.Non-Life_DATA'!F296),IF($C$3="Current Exchange rate",IF('B.Non-Life_DATA'!F296=0,0,'B.Non-Life_DATA'!F296/ECO!P39),IF($C$3="Constant Exchange rate",IF('B.Non-Life_DATA'!F296=0,0,'B.Non-Life_DATA'!F296/ECO!P74))))</f>
        <v>351.69491525423729</v>
      </c>
      <c r="H311" s="42">
        <f>IF($C$3="National Currency",IF('B.Non-Life_DATA'!G296=0,0,'B.Non-Life_DATA'!G296),IF($C$3="Current Exchange rate",IF('B.Non-Life_DATA'!G296=0,0,'B.Non-Life_DATA'!G296/ECO!Q39),IF($C$3="Constant Exchange rate",IF('B.Non-Life_DATA'!G296=0,0,'B.Non-Life_DATA'!G296/ECO!Q74))))</f>
        <v>484.81638418079098</v>
      </c>
      <c r="I311" s="42">
        <f>IF($C$3="National Currency",IF('B.Non-Life_DATA'!H296=0,0,'B.Non-Life_DATA'!H296),IF($C$3="Current Exchange rate",IF('B.Non-Life_DATA'!H296=0,0,'B.Non-Life_DATA'!H296/ECO!R39),IF($C$3="Constant Exchange rate",IF('B.Non-Life_DATA'!H296=0,0,'B.Non-Life_DATA'!H296/ECO!R74))))</f>
        <v>605.22598870056504</v>
      </c>
      <c r="J311" s="42">
        <f>IF($C$3="National Currency",IF('B.Non-Life_DATA'!I296=0,0,'B.Non-Life_DATA'!I296),IF($C$3="Current Exchange rate",IF('B.Non-Life_DATA'!I296=0,0,'B.Non-Life_DATA'!I296/ECO!S39),IF($C$3="Constant Exchange rate",IF('B.Non-Life_DATA'!I296=0,0,'B.Non-Life_DATA'!I296/ECO!S74))))</f>
        <v>576.62429378531078</v>
      </c>
      <c r="K311" s="42">
        <f>IF($C$3="National Currency",IF('B.Non-Life_DATA'!J296=0,0,'B.Non-Life_DATA'!J296),IF($C$3="Current Exchange rate",IF('B.Non-Life_DATA'!J296=0,0,'B.Non-Life_DATA'!J296/ECO!T39),IF($C$3="Constant Exchange rate",IF('B.Non-Life_DATA'!J296=0,0,'B.Non-Life_DATA'!J296/ECO!T74))))</f>
        <v>797.66949152542372</v>
      </c>
      <c r="L311" s="42">
        <f>IF($C$3="National Currency",IF('B.Non-Life_DATA'!K296=0,0,'B.Non-Life_DATA'!K296),IF($C$3="Current Exchange rate",IF('B.Non-Life_DATA'!K296=0,0,'B.Non-Life_DATA'!K296/ECO!U39),IF($C$3="Constant Exchange rate",IF('B.Non-Life_DATA'!K296=0,0,'B.Non-Life_DATA'!K296/ECO!U74))))</f>
        <v>939.61864406779671</v>
      </c>
      <c r="M311" s="42">
        <f>IF($C$3="National Currency",IF('B.Non-Life_DATA'!L296=0,0,'B.Non-Life_DATA'!L296),IF($C$3="Current Exchange rate",IF('B.Non-Life_DATA'!L296=0,0,'B.Non-Life_DATA'!L296/ECO!V39),IF($C$3="Constant Exchange rate",IF('B.Non-Life_DATA'!L296=0,0,'B.Non-Life_DATA'!L296/ECO!V74))))</f>
        <v>1061.4406779661017</v>
      </c>
      <c r="N311" s="42">
        <f>IF($C$3="National Currency",IF('B.Non-Life_DATA'!M296=0,0,'B.Non-Life_DATA'!M296),IF($C$3="Current Exchange rate",IF('B.Non-Life_DATA'!M296=0,0,'B.Non-Life_DATA'!M296/ECO!W39),IF($C$3="Constant Exchange rate",IF('B.Non-Life_DATA'!M296=0,0,'B.Non-Life_DATA'!M296/ECO!W74))))</f>
        <v>1192.7966101694915</v>
      </c>
      <c r="O311" s="42">
        <f>IF($C$3="National Currency",IF('B.Non-Life_DATA'!N296=0,0,'B.Non-Life_DATA'!N296),IF($C$3="Current Exchange rate",IF('B.Non-Life_DATA'!N296=0,0,'B.Non-Life_DATA'!N296/ECO!X39),IF($C$3="Constant Exchange rate",IF('B.Non-Life_DATA'!N296=0,0,'B.Non-Life_DATA'!N296/ECO!X74))))</f>
        <v>1368.6440677966102</v>
      </c>
      <c r="P311" s="108">
        <f>IF($C$3="National Currency",IF('B.Non-Life_DATA'!O296=0,0,'B.Non-Life_DATA'!O296),IF($C$3="Current Exchange rate",IF('B.Non-Life_DATA'!O296=0,0,'B.Non-Life_DATA'!O296/ECO!Y39),IF($C$3="Constant Exchange rate",IF('B.Non-Life_DATA'!O296=0,0,'B.Non-Life_DATA'!O296/ECO!Y74))))</f>
        <v>0</v>
      </c>
      <c r="Q311" s="41">
        <f t="shared" si="52"/>
        <v>2.2091118291853951E-2</v>
      </c>
      <c r="R311" s="41">
        <f t="shared" si="53"/>
        <v>0.14742451154529324</v>
      </c>
      <c r="S311" s="41">
        <f t="shared" si="54"/>
        <v>8.7293552419537015</v>
      </c>
    </row>
    <row r="312" spans="3:19" ht="15" x14ac:dyDescent="0.25">
      <c r="C312" s="139"/>
      <c r="D312" s="140"/>
      <c r="E312" s="39" t="s">
        <v>57</v>
      </c>
      <c r="F312" s="43">
        <f>IF($C$3="National Currency",IF('B.Non-Life_DATA'!E297=0,0,'B.Non-Life_DATA'!E297),IF($C$3="Current Exchange rate",IF('B.Non-Life_DATA'!E297=0,0,'B.Non-Life_DATA'!E297/ECO!O40),IF($C$3="Constant Exchange rate",IF('B.Non-Life_DATA'!E297=0,0,'B.Non-Life_DATA'!E297/ECO!O75))))</f>
        <v>119.18089613557581</v>
      </c>
      <c r="G312" s="43">
        <f>IF($C$3="National Currency",IF('B.Non-Life_DATA'!F297=0,0,'B.Non-Life_DATA'!F297),IF($C$3="Current Exchange rate",IF('B.Non-Life_DATA'!F297=0,0,'B.Non-Life_DATA'!F297/ECO!P40),IF($C$3="Constant Exchange rate",IF('B.Non-Life_DATA'!F297=0,0,'B.Non-Life_DATA'!F297/ECO!P75))))</f>
        <v>492.82577994607783</v>
      </c>
      <c r="H312" s="43">
        <f>IF($C$3="National Currency",IF('B.Non-Life_DATA'!G297=0,0,'B.Non-Life_DATA'!G297),IF($C$3="Current Exchange rate",IF('B.Non-Life_DATA'!G297=0,0,'B.Non-Life_DATA'!G297/ECO!Q40),IF($C$3="Constant Exchange rate",IF('B.Non-Life_DATA'!G297=0,0,'B.Non-Life_DATA'!G297/ECO!Q75))))</f>
        <v>826.26396199768897</v>
      </c>
      <c r="I312" s="43">
        <f>IF($C$3="National Currency",IF('B.Non-Life_DATA'!H297=0,0,'B.Non-Life_DATA'!H297),IF($C$3="Current Exchange rate",IF('B.Non-Life_DATA'!H297=0,0,'B.Non-Life_DATA'!H297/ECO!R40),IF($C$3="Constant Exchange rate",IF('B.Non-Life_DATA'!H297=0,0,'B.Non-Life_DATA'!H297/ECO!R75))))</f>
        <v>0</v>
      </c>
      <c r="J312" s="43">
        <f>IF($C$3="National Currency",IF('B.Non-Life_DATA'!I297=0,0,'B.Non-Life_DATA'!I297),IF($C$3="Current Exchange rate",IF('B.Non-Life_DATA'!I297=0,0,'B.Non-Life_DATA'!I297/ECO!S40),IF($C$3="Constant Exchange rate",IF('B.Non-Life_DATA'!I297=0,0,'B.Non-Life_DATA'!I297/ECO!S75))))</f>
        <v>0</v>
      </c>
      <c r="K312" s="43">
        <f>IF($C$3="National Currency",IF('B.Non-Life_DATA'!J297=0,0,'B.Non-Life_DATA'!J297),IF($C$3="Current Exchange rate",IF('B.Non-Life_DATA'!J297=0,0,'B.Non-Life_DATA'!J297/ECO!T40),IF($C$3="Constant Exchange rate",IF('B.Non-Life_DATA'!J297=0,0,'B.Non-Life_DATA'!J297/ECO!T75))))</f>
        <v>0</v>
      </c>
      <c r="L312" s="43">
        <f>IF($C$3="National Currency",IF('B.Non-Life_DATA'!K297=0,0,'B.Non-Life_DATA'!K297),IF($C$3="Current Exchange rate",IF('B.Non-Life_DATA'!K297=0,0,'B.Non-Life_DATA'!K297/ECO!U40),IF($C$3="Constant Exchange rate",IF('B.Non-Life_DATA'!K297=0,0,'B.Non-Life_DATA'!K297/ECO!U75))))</f>
        <v>0</v>
      </c>
      <c r="M312" s="43">
        <f>IF($C$3="National Currency",IF('B.Non-Life_DATA'!L297=0,0,'B.Non-Life_DATA'!L297),IF($C$3="Current Exchange rate",IF('B.Non-Life_DATA'!L297=0,0,'B.Non-Life_DATA'!L297/ECO!V40),IF($C$3="Constant Exchange rate",IF('B.Non-Life_DATA'!L297=0,0,'B.Non-Life_DATA'!L297/ECO!V75))))</f>
        <v>0</v>
      </c>
      <c r="N312" s="43">
        <f>IF($C$3="National Currency",IF('B.Non-Life_DATA'!M297=0,0,'B.Non-Life_DATA'!M297),IF($C$3="Current Exchange rate",IF('B.Non-Life_DATA'!M297=0,0,'B.Non-Life_DATA'!M297/ECO!W40),IF($C$3="Constant Exchange rate",IF('B.Non-Life_DATA'!M297=0,0,'B.Non-Life_DATA'!M297/ECO!W75))))</f>
        <v>0</v>
      </c>
      <c r="O312" s="43">
        <f>IF($C$3="National Currency",IF('B.Non-Life_DATA'!N297=0,0,'B.Non-Life_DATA'!N297),IF($C$3="Current Exchange rate",IF('B.Non-Life_DATA'!N297=0,0,'B.Non-Life_DATA'!N297/ECO!X40),IF($C$3="Constant Exchange rate",IF('B.Non-Life_DATA'!N297=0,0,'B.Non-Life_DATA'!N297/ECO!X75))))</f>
        <v>0</v>
      </c>
      <c r="P312" s="109">
        <f>IF($C$3="National Currency",IF('B.Non-Life_DATA'!O297=0,0,'B.Non-Life_DATA'!O297),IF($C$3="Current Exchange rate",IF('B.Non-Life_DATA'!O297=0,0,'B.Non-Life_DATA'!O297/ECO!Y40),IF($C$3="Constant Exchange rate",IF('B.Non-Life_DATA'!O297=0,0,'B.Non-Life_DATA'!O297/ECO!Y75))))</f>
        <v>0</v>
      </c>
      <c r="Q312" s="41">
        <f t="shared" si="52"/>
        <v>0</v>
      </c>
      <c r="R312" s="41" t="str">
        <f t="shared" si="53"/>
        <v>-</v>
      </c>
      <c r="S312" s="41" t="str">
        <f t="shared" si="54"/>
        <v>-</v>
      </c>
    </row>
    <row r="313" spans="3:19" ht="15.75" thickBot="1" x14ac:dyDescent="0.3">
      <c r="C313" s="150"/>
      <c r="D313" s="151"/>
      <c r="E313" s="44" t="s">
        <v>97</v>
      </c>
      <c r="F313" s="52">
        <f t="shared" ref="F313:O313" si="55">SUM(F281:F312)</f>
        <v>40005.210180243826</v>
      </c>
      <c r="G313" s="52">
        <f t="shared" si="55"/>
        <v>41746.421692500167</v>
      </c>
      <c r="H313" s="52">
        <f t="shared" si="55"/>
        <v>45423.205300801332</v>
      </c>
      <c r="I313" s="52">
        <f t="shared" si="55"/>
        <v>46533.821475149241</v>
      </c>
      <c r="J313" s="52">
        <f t="shared" si="55"/>
        <v>58269.571337809975</v>
      </c>
      <c r="K313" s="52">
        <f t="shared" si="55"/>
        <v>60355.990823794578</v>
      </c>
      <c r="L313" s="52">
        <f t="shared" si="55"/>
        <v>60470.118912531485</v>
      </c>
      <c r="M313" s="52">
        <f t="shared" si="55"/>
        <v>60587.130378899034</v>
      </c>
      <c r="N313" s="52">
        <f t="shared" si="55"/>
        <v>61309.701457166309</v>
      </c>
      <c r="O313" s="52">
        <f t="shared" si="55"/>
        <v>61954.494549119074</v>
      </c>
      <c r="P313" s="96" t="s">
        <v>179</v>
      </c>
      <c r="Q313" s="41">
        <f t="shared" si="52"/>
        <v>1</v>
      </c>
    </row>
    <row r="314" spans="3:19" ht="16.5" thickTop="1" thickBot="1" x14ac:dyDescent="0.3">
      <c r="C314" s="148"/>
      <c r="D314" s="149"/>
      <c r="E314" s="45" t="s">
        <v>98</v>
      </c>
      <c r="F314" s="52">
        <f>F282+F286+F288+F289+F290+F291+F292+F293+F298+F300+F301+F303+F304+F305+F306+F308+F309+F311+F281+F295</f>
        <v>39368.838783666259</v>
      </c>
      <c r="G314" s="52">
        <f t="shared" ref="G314:O314" si="56">G282+G286+G288+G289+G290+G291+G292+G293+G298+G300+G301+G303+G304+G305+G306+G308+G309+G311+G281+G295</f>
        <v>40698.243792391426</v>
      </c>
      <c r="H314" s="52">
        <f t="shared" si="56"/>
        <v>44214.429461560394</v>
      </c>
      <c r="I314" s="52">
        <f t="shared" si="56"/>
        <v>46142.318148314058</v>
      </c>
      <c r="J314" s="52">
        <f t="shared" si="56"/>
        <v>47808.103141684231</v>
      </c>
      <c r="K314" s="52">
        <f t="shared" si="56"/>
        <v>49484.677861300515</v>
      </c>
      <c r="L314" s="52">
        <f t="shared" si="56"/>
        <v>50211.435679161055</v>
      </c>
      <c r="M314" s="52">
        <f t="shared" si="56"/>
        <v>51205.374161641186</v>
      </c>
      <c r="N314" s="52">
        <f t="shared" si="56"/>
        <v>51279.962203702948</v>
      </c>
      <c r="O314" s="52">
        <f t="shared" si="56"/>
        <v>51916.169533620785</v>
      </c>
      <c r="P314" s="123" t="s">
        <v>179</v>
      </c>
      <c r="Q314" s="41">
        <f t="shared" si="52"/>
        <v>0.83797261056597505</v>
      </c>
      <c r="R314" s="41">
        <f t="shared" si="53"/>
        <v>1.2406548339302326E-2</v>
      </c>
      <c r="S314" s="41">
        <f t="shared" si="54"/>
        <v>0.31871223885730382</v>
      </c>
    </row>
    <row r="315" spans="3:19" ht="15.75" thickTop="1" x14ac:dyDescent="0.25">
      <c r="E315" s="45" t="s">
        <v>99</v>
      </c>
      <c r="F315" s="49"/>
      <c r="G315" s="49">
        <f t="shared" ref="G315:O315" si="57">G314/F314-1</f>
        <v>3.3767950739677977E-2</v>
      </c>
      <c r="H315" s="49">
        <f t="shared" si="57"/>
        <v>8.6396496298602576E-2</v>
      </c>
      <c r="I315" s="49">
        <f t="shared" si="57"/>
        <v>4.360315648604618E-2</v>
      </c>
      <c r="J315" s="49">
        <f t="shared" si="57"/>
        <v>3.6101025267432085E-2</v>
      </c>
      <c r="K315" s="49">
        <f t="shared" si="57"/>
        <v>3.5068839996591938E-2</v>
      </c>
      <c r="L315" s="49">
        <f t="shared" si="57"/>
        <v>1.4686522157374649E-2</v>
      </c>
      <c r="M315" s="49">
        <f t="shared" si="57"/>
        <v>1.9795062002033958E-2</v>
      </c>
      <c r="N315" s="49">
        <f t="shared" si="57"/>
        <v>1.4566448011161803E-3</v>
      </c>
      <c r="O315" s="50">
        <f t="shared" si="57"/>
        <v>1.2406548339302326E-2</v>
      </c>
      <c r="P315" s="50"/>
      <c r="S315" s="48"/>
    </row>
    <row r="318" spans="3:19" ht="19.5" customHeight="1" x14ac:dyDescent="0.15">
      <c r="C318" s="141" t="s">
        <v>135</v>
      </c>
      <c r="D318" s="142"/>
      <c r="E318" s="155" t="s">
        <v>225</v>
      </c>
      <c r="F318" s="156"/>
      <c r="G318" s="156"/>
      <c r="H318" s="156"/>
      <c r="I318" s="156"/>
      <c r="J318" s="156"/>
      <c r="K318" s="156"/>
      <c r="L318" s="156"/>
      <c r="M318" s="156"/>
      <c r="N318" s="156"/>
      <c r="O318" s="156"/>
      <c r="P318" s="157"/>
    </row>
    <row r="319" spans="3:19" ht="15" x14ac:dyDescent="0.15">
      <c r="C319" s="143" t="s">
        <v>119</v>
      </c>
      <c r="D319" s="144"/>
      <c r="E319" s="35">
        <v>9</v>
      </c>
      <c r="F319" s="36">
        <v>2004</v>
      </c>
      <c r="G319" s="36">
        <f t="shared" ref="G319:P319" si="58">F319+1</f>
        <v>2005</v>
      </c>
      <c r="H319" s="36">
        <f t="shared" si="58"/>
        <v>2006</v>
      </c>
      <c r="I319" s="36">
        <f t="shared" si="58"/>
        <v>2007</v>
      </c>
      <c r="J319" s="36">
        <f t="shared" si="58"/>
        <v>2008</v>
      </c>
      <c r="K319" s="36">
        <f t="shared" si="58"/>
        <v>2009</v>
      </c>
      <c r="L319" s="36">
        <f t="shared" si="58"/>
        <v>2010</v>
      </c>
      <c r="M319" s="36">
        <f t="shared" si="58"/>
        <v>2011</v>
      </c>
      <c r="N319" s="36">
        <f t="shared" si="58"/>
        <v>2012</v>
      </c>
      <c r="O319" s="36">
        <f t="shared" si="58"/>
        <v>2013</v>
      </c>
      <c r="P319" s="37">
        <f t="shared" si="58"/>
        <v>2014</v>
      </c>
      <c r="Q319" s="38" t="s">
        <v>100</v>
      </c>
      <c r="R319" s="38" t="s">
        <v>101</v>
      </c>
      <c r="S319" s="37" t="s">
        <v>102</v>
      </c>
    </row>
    <row r="320" spans="3:19" ht="15" x14ac:dyDescent="0.25">
      <c r="C320" s="139"/>
      <c r="D320" s="140"/>
      <c r="E320" s="39" t="s">
        <v>32</v>
      </c>
      <c r="F320" s="40">
        <f>IF($C$3="National Currency",IF('B.Non-Life_DATA'!E303=0,0,'B.Non-Life_DATA'!E303),IF($C$3="Current Exchange rate",IF('B.Non-Life_DATA'!E303=0,0,'B.Non-Life_DATA'!E303/ECO!O9),IF($C$3="Constant Exchange rate",IF('B.Non-Life_DATA'!E303=0,0,'B.Non-Life_DATA'!E303/ECO!O44))))</f>
        <v>-203</v>
      </c>
      <c r="G320" s="40">
        <f>IF($C$3="National Currency",IF('B.Non-Life_DATA'!F303=0,0,'B.Non-Life_DATA'!F303),IF($C$3="Current Exchange rate",IF('B.Non-Life_DATA'!F303=0,0,'B.Non-Life_DATA'!F303/ECO!P9),IF($C$3="Constant Exchange rate",IF('B.Non-Life_DATA'!F303=0,0,'B.Non-Life_DATA'!F303/ECO!P44))))</f>
        <v>-103</v>
      </c>
      <c r="H320" s="40">
        <f>IF($C$3="National Currency",IF('B.Non-Life_DATA'!G303=0,0,'B.Non-Life_DATA'!G303),IF($C$3="Current Exchange rate",IF('B.Non-Life_DATA'!G303=0,0,'B.Non-Life_DATA'!G303/ECO!Q9),IF($C$3="Constant Exchange rate",IF('B.Non-Life_DATA'!G303=0,0,'B.Non-Life_DATA'!G303/ECO!Q44))))</f>
        <v>-112</v>
      </c>
      <c r="I320" s="40">
        <f>IF($C$3="National Currency",IF('B.Non-Life_DATA'!H303=0,0,'B.Non-Life_DATA'!H303),IF($C$3="Current Exchange rate",IF('B.Non-Life_DATA'!H303=0,0,'B.Non-Life_DATA'!H303/ECO!R9),IF($C$3="Constant Exchange rate",IF('B.Non-Life_DATA'!H303=0,0,'B.Non-Life_DATA'!H303/ECO!R44))))</f>
        <v>16</v>
      </c>
      <c r="J320" s="40">
        <f>IF($C$3="National Currency",IF('B.Non-Life_DATA'!I303=0,0,'B.Non-Life_DATA'!I303),IF($C$3="Current Exchange rate",IF('B.Non-Life_DATA'!I303=0,0,'B.Non-Life_DATA'!I303/ECO!S9),IF($C$3="Constant Exchange rate",IF('B.Non-Life_DATA'!I303=0,0,'B.Non-Life_DATA'!I303/ECO!S44))))</f>
        <v>26</v>
      </c>
      <c r="K320" s="40">
        <f>IF($C$3="National Currency",IF('B.Non-Life_DATA'!J303=0,0,'B.Non-Life_DATA'!J303),IF($C$3="Current Exchange rate",IF('B.Non-Life_DATA'!J303=0,0,'B.Non-Life_DATA'!J303/ECO!T9),IF($C$3="Constant Exchange rate",IF('B.Non-Life_DATA'!J303=0,0,'B.Non-Life_DATA'!J303/ECO!T44))))</f>
        <v>-34</v>
      </c>
      <c r="L320" s="40">
        <f>IF($C$3="National Currency",IF('B.Non-Life_DATA'!K303=0,0,'B.Non-Life_DATA'!K303),IF($C$3="Current Exchange rate",IF('B.Non-Life_DATA'!K303=0,0,'B.Non-Life_DATA'!K303/ECO!U9),IF($C$3="Constant Exchange rate",IF('B.Non-Life_DATA'!K303=0,0,'B.Non-Life_DATA'!K303/ECO!U44))))</f>
        <v>79</v>
      </c>
      <c r="M320" s="40">
        <f>IF($C$3="National Currency",IF('B.Non-Life_DATA'!L303=0,0,'B.Non-Life_DATA'!L303),IF($C$3="Current Exchange rate",IF('B.Non-Life_DATA'!L303=0,0,'B.Non-Life_DATA'!L303/ECO!V9),IF($C$3="Constant Exchange rate",IF('B.Non-Life_DATA'!L303=0,0,'B.Non-Life_DATA'!L303/ECO!V44))))</f>
        <v>63</v>
      </c>
      <c r="N320" s="40">
        <f>IF($C$3="National Currency",IF('B.Non-Life_DATA'!M303=0,0,'B.Non-Life_DATA'!M303),IF($C$3="Current Exchange rate",IF('B.Non-Life_DATA'!M303=0,0,'B.Non-Life_DATA'!M303/ECO!W9),IF($C$3="Constant Exchange rate",IF('B.Non-Life_DATA'!M303=0,0,'B.Non-Life_DATA'!M303/ECO!W44))))</f>
        <v>100</v>
      </c>
      <c r="O320" s="40">
        <f>IF($C$3="National Currency",IF('B.Non-Life_DATA'!N303=0,0,'B.Non-Life_DATA'!N303),IF($C$3="Current Exchange rate",IF('B.Non-Life_DATA'!N303=0,0,'B.Non-Life_DATA'!N303/ECO!X9),IF($C$3="Constant Exchange rate",IF('B.Non-Life_DATA'!N303=0,0,'B.Non-Life_DATA'!N303/ECO!X44))))</f>
        <v>257</v>
      </c>
      <c r="P320" s="107">
        <f>IF($C$3="National Currency",IF('B.Non-Life_DATA'!O303=0,0,'B.Non-Life_DATA'!O303),IF($C$3="Current Exchange rate",IF('B.Non-Life_DATA'!O303=0,0,'B.Non-Life_DATA'!O303/ECO!Y9),IF($C$3="Constant Exchange rate",IF('B.Non-Life_DATA'!O303=0,0,'B.Non-Life_DATA'!O303/ECO!Y44))))</f>
        <v>0</v>
      </c>
      <c r="Q320" s="41">
        <f>O320/$O$352</f>
        <v>1.3028157425989237E-2</v>
      </c>
      <c r="R320" s="41">
        <f>IF(OR(O320=0, N320=0),"-",O320/N320-1)</f>
        <v>1.5699999999999998</v>
      </c>
      <c r="S320" s="41">
        <f>IF(OR(O320=0, F320=0),"-",O320/F320-1)</f>
        <v>-2.2660098522167487</v>
      </c>
    </row>
    <row r="321" spans="3:19" ht="15" x14ac:dyDescent="0.25">
      <c r="C321" s="139"/>
      <c r="D321" s="140"/>
      <c r="E321" s="39" t="s">
        <v>31</v>
      </c>
      <c r="F321" s="42">
        <f>IF($C$3="National Currency",IF('B.Non-Life_DATA'!E304=0,0,'B.Non-Life_DATA'!E304),IF($C$3="Current Exchange rate",IF('B.Non-Life_DATA'!E304=0,0,'B.Non-Life_DATA'!E304/ECO!O10),IF($C$3="Constant Exchange rate",IF('B.Non-Life_DATA'!E304=0,0,'B.Non-Life_DATA'!E304/ECO!O45))))</f>
        <v>613.07102899999995</v>
      </c>
      <c r="G321" s="42">
        <f>IF($C$3="National Currency",IF('B.Non-Life_DATA'!F304=0,0,'B.Non-Life_DATA'!F304),IF($C$3="Current Exchange rate",IF('B.Non-Life_DATA'!F304=0,0,'B.Non-Life_DATA'!F304/ECO!P10),IF($C$3="Constant Exchange rate",IF('B.Non-Life_DATA'!F304=0,0,'B.Non-Life_DATA'!F304/ECO!P45))))</f>
        <v>828.672775</v>
      </c>
      <c r="H321" s="42">
        <f>IF($C$3="National Currency",IF('B.Non-Life_DATA'!G304=0,0,'B.Non-Life_DATA'!G304),IF($C$3="Current Exchange rate",IF('B.Non-Life_DATA'!G304=0,0,'B.Non-Life_DATA'!G304/ECO!Q10),IF($C$3="Constant Exchange rate",IF('B.Non-Life_DATA'!G304=0,0,'B.Non-Life_DATA'!G304/ECO!Q45))))</f>
        <v>982.323667</v>
      </c>
      <c r="I321" s="42">
        <f>IF($C$3="National Currency",IF('B.Non-Life_DATA'!H304=0,0,'B.Non-Life_DATA'!H304),IF($C$3="Current Exchange rate",IF('B.Non-Life_DATA'!H304=0,0,'B.Non-Life_DATA'!H304/ECO!R10),IF($C$3="Constant Exchange rate",IF('B.Non-Life_DATA'!H304=0,0,'B.Non-Life_DATA'!H304/ECO!R45))))</f>
        <v>1034.479075</v>
      </c>
      <c r="J321" s="42">
        <f>IF($C$3="National Currency",IF('B.Non-Life_DATA'!I304=0,0,'B.Non-Life_DATA'!I304),IF($C$3="Current Exchange rate",IF('B.Non-Life_DATA'!I304=0,0,'B.Non-Life_DATA'!I304/ECO!S10),IF($C$3="Constant Exchange rate",IF('B.Non-Life_DATA'!I304=0,0,'B.Non-Life_DATA'!I304/ECO!S45))))</f>
        <v>-209.023584</v>
      </c>
      <c r="K321" s="42">
        <f>IF($C$3="National Currency",IF('B.Non-Life_DATA'!J304=0,0,'B.Non-Life_DATA'!J304),IF($C$3="Current Exchange rate",IF('B.Non-Life_DATA'!J304=0,0,'B.Non-Life_DATA'!J304/ECO!T10),IF($C$3="Constant Exchange rate",IF('B.Non-Life_DATA'!J304=0,0,'B.Non-Life_DATA'!J304/ECO!T45))))</f>
        <v>611.44164799999999</v>
      </c>
      <c r="L321" s="42">
        <f>IF($C$3="National Currency",IF('B.Non-Life_DATA'!K304=0,0,'B.Non-Life_DATA'!K304),IF($C$3="Current Exchange rate",IF('B.Non-Life_DATA'!K304=0,0,'B.Non-Life_DATA'!K304/ECO!U10),IF($C$3="Constant Exchange rate",IF('B.Non-Life_DATA'!K304=0,0,'B.Non-Life_DATA'!K304/ECO!U45))))</f>
        <v>555.09001999999998</v>
      </c>
      <c r="M321" s="42">
        <f>IF($C$3="National Currency",IF('B.Non-Life_DATA'!L304=0,0,'B.Non-Life_DATA'!L304),IF($C$3="Current Exchange rate",IF('B.Non-Life_DATA'!L304=0,0,'B.Non-Life_DATA'!L304/ECO!V10),IF($C$3="Constant Exchange rate",IF('B.Non-Life_DATA'!L304=0,0,'B.Non-Life_DATA'!L304/ECO!V45))))</f>
        <v>694.38304900000003</v>
      </c>
      <c r="N321" s="42">
        <f>IF($C$3="National Currency",IF('B.Non-Life_DATA'!M304=0,0,'B.Non-Life_DATA'!M304),IF($C$3="Current Exchange rate",IF('B.Non-Life_DATA'!M304=0,0,'B.Non-Life_DATA'!M304/ECO!W10),IF($C$3="Constant Exchange rate",IF('B.Non-Life_DATA'!M304=0,0,'B.Non-Life_DATA'!M304/ECO!W45))))</f>
        <v>878.49423100000001</v>
      </c>
      <c r="O321" s="42">
        <f>IF($C$3="National Currency",IF('B.Non-Life_DATA'!N304=0,0,'B.Non-Life_DATA'!N304),IF($C$3="Current Exchange rate",IF('B.Non-Life_DATA'!N304=0,0,'B.Non-Life_DATA'!N304/ECO!X10),IF($C$3="Constant Exchange rate",IF('B.Non-Life_DATA'!N304=0,0,'B.Non-Life_DATA'!N304/ECO!X45))))</f>
        <v>989.18213300000002</v>
      </c>
      <c r="P321" s="108">
        <f>IF($C$3="National Currency",IF('B.Non-Life_DATA'!O304=0,0,'B.Non-Life_DATA'!O304),IF($C$3="Current Exchange rate",IF('B.Non-Life_DATA'!O304=0,0,'B.Non-Life_DATA'!O304/ECO!Y10),IF($C$3="Constant Exchange rate",IF('B.Non-Life_DATA'!O304=0,0,'B.Non-Life_DATA'!O304/ECO!Y45))))</f>
        <v>1141.5652909999999</v>
      </c>
      <c r="Q321" s="41">
        <f t="shared" ref="Q321:Q353" si="59">O321/$O$352</f>
        <v>5.0144827049415655E-2</v>
      </c>
      <c r="R321" s="41">
        <f t="shared" ref="R321:R353" si="60">IF(OR(O321=0, N321=0),"-",O321/N321-1)</f>
        <v>0.12599730094300421</v>
      </c>
      <c r="S321" s="41">
        <f t="shared" ref="S321:S353" si="61">IF(OR(O321=0, F321=0),"-",O321/F321-1)</f>
        <v>0.61348699613727797</v>
      </c>
    </row>
    <row r="322" spans="3:19" ht="15" x14ac:dyDescent="0.25">
      <c r="C322" s="139"/>
      <c r="D322" s="140"/>
      <c r="E322" s="39" t="s">
        <v>30</v>
      </c>
      <c r="F322" s="42">
        <f>IF($C$3="National Currency",IF('B.Non-Life_DATA'!E305=0,0,'B.Non-Life_DATA'!E305),IF($C$3="Current Exchange rate",IF('B.Non-Life_DATA'!E305=0,0,'B.Non-Life_DATA'!E305/ECO!O11),IF($C$3="Constant Exchange rate",IF('B.Non-Life_DATA'!E305=0,0,'B.Non-Life_DATA'!E305/ECO!O46))))</f>
        <v>0</v>
      </c>
      <c r="G322" s="42">
        <f>IF($C$3="National Currency",IF('B.Non-Life_DATA'!F305=0,0,'B.Non-Life_DATA'!F305),IF($C$3="Current Exchange rate",IF('B.Non-Life_DATA'!F305=0,0,'B.Non-Life_DATA'!F305/ECO!P11),IF($C$3="Constant Exchange rate",IF('B.Non-Life_DATA'!F305=0,0,'B.Non-Life_DATA'!F305/ECO!P46))))</f>
        <v>0</v>
      </c>
      <c r="H322" s="42">
        <f>IF($C$3="National Currency",IF('B.Non-Life_DATA'!G305=0,0,'B.Non-Life_DATA'!G305),IF($C$3="Current Exchange rate",IF('B.Non-Life_DATA'!G305=0,0,'B.Non-Life_DATA'!G305/ECO!Q11),IF($C$3="Constant Exchange rate",IF('B.Non-Life_DATA'!G305=0,0,'B.Non-Life_DATA'!G305/ECO!Q46))))</f>
        <v>0</v>
      </c>
      <c r="I322" s="42">
        <f>IF($C$3="National Currency",IF('B.Non-Life_DATA'!H305=0,0,'B.Non-Life_DATA'!H305),IF($C$3="Current Exchange rate",IF('B.Non-Life_DATA'!H305=0,0,'B.Non-Life_DATA'!H305/ECO!R11),IF($C$3="Constant Exchange rate",IF('B.Non-Life_DATA'!H305=0,0,'B.Non-Life_DATA'!H305/ECO!R46))))</f>
        <v>19.308448052201516</v>
      </c>
      <c r="J322" s="42">
        <f>IF($C$3="National Currency",IF('B.Non-Life_DATA'!I305=0,0,'B.Non-Life_DATA'!I305),IF($C$3="Current Exchange rate",IF('B.Non-Life_DATA'!I305=0,0,'B.Non-Life_DATA'!I305/ECO!S11),IF($C$3="Constant Exchange rate",IF('B.Non-Life_DATA'!I305=0,0,'B.Non-Life_DATA'!I305/ECO!S46))))</f>
        <v>-2.4001319031337212</v>
      </c>
      <c r="K322" s="42">
        <f>IF($C$3="National Currency",IF('B.Non-Life_DATA'!J305=0,0,'B.Non-Life_DATA'!J305),IF($C$3="Current Exchange rate",IF('B.Non-Life_DATA'!J305=0,0,'B.Non-Life_DATA'!J305/ECO!T11),IF($C$3="Constant Exchange rate",IF('B.Non-Life_DATA'!J305=0,0,'B.Non-Life_DATA'!J305/ECO!T46))))</f>
        <v>-3.9552587585642804</v>
      </c>
      <c r="L322" s="42">
        <f>IF($C$3="National Currency",IF('B.Non-Life_DATA'!K305=0,0,'B.Non-Life_DATA'!K305),IF($C$3="Current Exchange rate",IF('B.Non-Life_DATA'!K305=0,0,'B.Non-Life_DATA'!K305/ECO!U11),IF($C$3="Constant Exchange rate",IF('B.Non-Life_DATA'!K305=0,0,'B.Non-Life_DATA'!K305/ECO!U46))))</f>
        <v>-22.128734231516514</v>
      </c>
      <c r="M322" s="42">
        <f>IF($C$3="National Currency",IF('B.Non-Life_DATA'!L305=0,0,'B.Non-Life_DATA'!L305),IF($C$3="Current Exchange rate",IF('B.Non-Life_DATA'!L305=0,0,'B.Non-Life_DATA'!L305/ECO!V11),IF($C$3="Constant Exchange rate",IF('B.Non-Life_DATA'!L305=0,0,'B.Non-Life_DATA'!L305/ECO!V46))))</f>
        <v>11.757532885237406</v>
      </c>
      <c r="N322" s="42">
        <f>IF($C$3="National Currency",IF('B.Non-Life_DATA'!M305=0,0,'B.Non-Life_DATA'!M305),IF($C$3="Current Exchange rate",IF('B.Non-Life_DATA'!M305=0,0,'B.Non-Life_DATA'!M305/ECO!W11),IF($C$3="Constant Exchange rate",IF('B.Non-Life_DATA'!M305=0,0,'B.Non-Life_DATA'!M305/ECO!W46))))</f>
        <v>19.429389508129667</v>
      </c>
      <c r="O322" s="42">
        <f>IF($C$3="National Currency",IF('B.Non-Life_DATA'!N305=0,0,'B.Non-Life_DATA'!N305),IF($C$3="Current Exchange rate",IF('B.Non-Life_DATA'!N305=0,0,'B.Non-Life_DATA'!N305/ECO!X11),IF($C$3="Constant Exchange rate",IF('B.Non-Life_DATA'!N305=0,0,'B.Non-Life_DATA'!N305/ECO!X46))))</f>
        <v>19.429389508129667</v>
      </c>
      <c r="P322" s="108">
        <f>IF($C$3="National Currency",IF('B.Non-Life_DATA'!O305=0,0,'B.Non-Life_DATA'!O305),IF($C$3="Current Exchange rate",IF('B.Non-Life_DATA'!O305=0,0,'B.Non-Life_DATA'!O305/ECO!Y11),IF($C$3="Constant Exchange rate",IF('B.Non-Life_DATA'!O305=0,0,'B.Non-Life_DATA'!O305/ECO!Y46))))</f>
        <v>0</v>
      </c>
      <c r="Q322" s="41">
        <f t="shared" si="59"/>
        <v>9.8493830818201125E-4</v>
      </c>
      <c r="R322" s="41">
        <f t="shared" si="60"/>
        <v>0</v>
      </c>
      <c r="S322" s="41" t="str">
        <f t="shared" si="61"/>
        <v>-</v>
      </c>
    </row>
    <row r="323" spans="3:19" ht="15" x14ac:dyDescent="0.25">
      <c r="C323" s="139"/>
      <c r="D323" s="140"/>
      <c r="E323" s="39" t="s">
        <v>29</v>
      </c>
      <c r="F323" s="42">
        <f>IF($C$3="National Currency",IF('B.Non-Life_DATA'!E306=0,0,'B.Non-Life_DATA'!E306),IF($C$3="Current Exchange rate",IF('B.Non-Life_DATA'!E306=0,0,'B.Non-Life_DATA'!E306/ECO!O12),IF($C$3="Constant Exchange rate",IF('B.Non-Life_DATA'!E306=0,0,'B.Non-Life_DATA'!E306/ECO!O47))))</f>
        <v>0</v>
      </c>
      <c r="G323" s="42">
        <f>IF($C$3="National Currency",IF('B.Non-Life_DATA'!F306=0,0,'B.Non-Life_DATA'!F306),IF($C$3="Current Exchange rate",IF('B.Non-Life_DATA'!F306=0,0,'B.Non-Life_DATA'!F306/ECO!P12),IF($C$3="Constant Exchange rate",IF('B.Non-Life_DATA'!F306=0,0,'B.Non-Life_DATA'!F306/ECO!P47))))</f>
        <v>0</v>
      </c>
      <c r="H323" s="42">
        <f>IF($C$3="National Currency",IF('B.Non-Life_DATA'!G306=0,0,'B.Non-Life_DATA'!G306),IF($C$3="Current Exchange rate",IF('B.Non-Life_DATA'!G306=0,0,'B.Non-Life_DATA'!G306/ECO!Q12),IF($C$3="Constant Exchange rate",IF('B.Non-Life_DATA'!G306=0,0,'B.Non-Life_DATA'!G306/ECO!Q47))))</f>
        <v>0</v>
      </c>
      <c r="I323" s="42">
        <f>IF($C$3="National Currency",IF('B.Non-Life_DATA'!H306=0,0,'B.Non-Life_DATA'!H306),IF($C$3="Current Exchange rate",IF('B.Non-Life_DATA'!H306=0,0,'B.Non-Life_DATA'!H306/ECO!R12),IF($C$3="Constant Exchange rate",IF('B.Non-Life_DATA'!H306=0,0,'B.Non-Life_DATA'!H306/ECO!R47))))</f>
        <v>0</v>
      </c>
      <c r="J323" s="42">
        <f>IF($C$3="National Currency",IF('B.Non-Life_DATA'!I306=0,0,'B.Non-Life_DATA'!I306),IF($C$3="Current Exchange rate",IF('B.Non-Life_DATA'!I306=0,0,'B.Non-Life_DATA'!I306/ECO!S12),IF($C$3="Constant Exchange rate",IF('B.Non-Life_DATA'!I306=0,0,'B.Non-Life_DATA'!I306/ECO!S47))))</f>
        <v>583.8878052228863</v>
      </c>
      <c r="K323" s="42">
        <f>IF($C$3="National Currency",IF('B.Non-Life_DATA'!J306=0,0,'B.Non-Life_DATA'!J306),IF($C$3="Current Exchange rate",IF('B.Non-Life_DATA'!J306=0,0,'B.Non-Life_DATA'!J306/ECO!T12),IF($C$3="Constant Exchange rate",IF('B.Non-Life_DATA'!J306=0,0,'B.Non-Life_DATA'!J306/ECO!T47))))</f>
        <v>167.83260312707813</v>
      </c>
      <c r="L323" s="42">
        <f>IF($C$3="National Currency",IF('B.Non-Life_DATA'!K306=0,0,'B.Non-Life_DATA'!K306),IF($C$3="Current Exchange rate",IF('B.Non-Life_DATA'!K306=0,0,'B.Non-Life_DATA'!K306/ECO!U12),IF($C$3="Constant Exchange rate",IF('B.Non-Life_DATA'!K306=0,0,'B.Non-Life_DATA'!K306/ECO!U47))))</f>
        <v>999.21574517631325</v>
      </c>
      <c r="M323" s="42">
        <f>IF($C$3="National Currency",IF('B.Non-Life_DATA'!L306=0,0,'B.Non-Life_DATA'!L306),IF($C$3="Current Exchange rate",IF('B.Non-Life_DATA'!L306=0,0,'B.Non-Life_DATA'!L306/ECO!V12),IF($C$3="Constant Exchange rate",IF('B.Non-Life_DATA'!L306=0,0,'B.Non-Life_DATA'!L306/ECO!V47))))</f>
        <v>371.19777029274906</v>
      </c>
      <c r="N323" s="42">
        <f>IF($C$3="National Currency",IF('B.Non-Life_DATA'!M306=0,0,'B.Non-Life_DATA'!M306),IF($C$3="Current Exchange rate",IF('B.Non-Life_DATA'!M306=0,0,'B.Non-Life_DATA'!M306/ECO!W12),IF($C$3="Constant Exchange rate",IF('B.Non-Life_DATA'!M306=0,0,'B.Non-Life_DATA'!M306/ECO!W47))))</f>
        <v>1012.7801946107792</v>
      </c>
      <c r="O323" s="42">
        <f>IF($C$3="National Currency",IF('B.Non-Life_DATA'!N306=0,0,'B.Non-Life_DATA'!N306),IF($C$3="Current Exchange rate",IF('B.Non-Life_DATA'!N306=0,0,'B.Non-Life_DATA'!N306/ECO!X12),IF($C$3="Constant Exchange rate",IF('B.Non-Life_DATA'!N306=0,0,'B.Non-Life_DATA'!N306/ECO!X47))))</f>
        <v>2375.9536859614095</v>
      </c>
      <c r="P323" s="108">
        <f>IF($C$3="National Currency",IF('B.Non-Life_DATA'!O306=0,0,'B.Non-Life_DATA'!O306),IF($C$3="Current Exchange rate",IF('B.Non-Life_DATA'!O306=0,0,'B.Non-Life_DATA'!O306/ECO!Y12),IF($C$3="Constant Exchange rate",IF('B.Non-Life_DATA'!O306=0,0,'B.Non-Life_DATA'!O306/ECO!Y47))))</f>
        <v>869.94987774450874</v>
      </c>
      <c r="Q323" s="41">
        <f t="shared" si="59"/>
        <v>0.12044474185822815</v>
      </c>
      <c r="R323" s="41">
        <f t="shared" si="60"/>
        <v>1.3459717109441605</v>
      </c>
      <c r="S323" s="41" t="str">
        <f t="shared" si="61"/>
        <v>-</v>
      </c>
    </row>
    <row r="324" spans="3:19" ht="15" x14ac:dyDescent="0.25">
      <c r="C324" s="139"/>
      <c r="D324" s="140"/>
      <c r="E324" s="39" t="s">
        <v>28</v>
      </c>
      <c r="F324" s="42">
        <f>IF($C$3="National Currency",IF('B.Non-Life_DATA'!E307=0,0,'B.Non-Life_DATA'!E307),IF($C$3="Current Exchange rate",IF('B.Non-Life_DATA'!E307=0,0,'B.Non-Life_DATA'!E307/ECO!O13),IF($C$3="Constant Exchange rate",IF('B.Non-Life_DATA'!E307=0,0,'B.Non-Life_DATA'!E307/ECO!O48))))</f>
        <v>10.080817400516002</v>
      </c>
      <c r="G324" s="42">
        <f>IF($C$3="National Currency",IF('B.Non-Life_DATA'!F307=0,0,'B.Non-Life_DATA'!F307),IF($C$3="Current Exchange rate",IF('B.Non-Life_DATA'!F307=0,0,'B.Non-Life_DATA'!F307/ECO!P13),IF($C$3="Constant Exchange rate",IF('B.Non-Life_DATA'!F307=0,0,'B.Non-Life_DATA'!F307/ECO!P48))))</f>
        <v>19.819912177285698</v>
      </c>
      <c r="H324" s="42">
        <f>IF($C$3="National Currency",IF('B.Non-Life_DATA'!G307=0,0,'B.Non-Life_DATA'!G307),IF($C$3="Current Exchange rate",IF('B.Non-Life_DATA'!G307=0,0,'B.Non-Life_DATA'!G307/ECO!Q13),IF($C$3="Constant Exchange rate",IF('B.Non-Life_DATA'!G307=0,0,'B.Non-Life_DATA'!G307/ECO!Q48))))</f>
        <v>22.041109231636682</v>
      </c>
      <c r="I324" s="42">
        <f>IF($C$3="National Currency",IF('B.Non-Life_DATA'!H307=0,0,'B.Non-Life_DATA'!H307),IF($C$3="Current Exchange rate",IF('B.Non-Life_DATA'!H307=0,0,'B.Non-Life_DATA'!H307/ECO!R13),IF($C$3="Constant Exchange rate",IF('B.Non-Life_DATA'!H307=0,0,'B.Non-Life_DATA'!H307/ECO!R48))))</f>
        <v>26.825225964084954</v>
      </c>
      <c r="J324" s="42">
        <f>IF($C$3="National Currency",IF('B.Non-Life_DATA'!I307=0,0,'B.Non-Life_DATA'!I307),IF($C$3="Current Exchange rate",IF('B.Non-Life_DATA'!I307=0,0,'B.Non-Life_DATA'!I307/ECO!S13),IF($C$3="Constant Exchange rate",IF('B.Non-Life_DATA'!I307=0,0,'B.Non-Life_DATA'!I307/ECO!S48))))</f>
        <v>32</v>
      </c>
      <c r="K324" s="42">
        <f>IF($C$3="National Currency",IF('B.Non-Life_DATA'!J307=0,0,'B.Non-Life_DATA'!J307),IF($C$3="Current Exchange rate",IF('B.Non-Life_DATA'!J307=0,0,'B.Non-Life_DATA'!J307/ECO!T13),IF($C$3="Constant Exchange rate",IF('B.Non-Life_DATA'!J307=0,0,'B.Non-Life_DATA'!J307/ECO!T48))))</f>
        <v>22</v>
      </c>
      <c r="L324" s="42">
        <f>IF($C$3="National Currency",IF('B.Non-Life_DATA'!K307=0,0,'B.Non-Life_DATA'!K307),IF($C$3="Current Exchange rate",IF('B.Non-Life_DATA'!K307=0,0,'B.Non-Life_DATA'!K307/ECO!U13),IF($C$3="Constant Exchange rate",IF('B.Non-Life_DATA'!K307=0,0,'B.Non-Life_DATA'!K307/ECO!U48))))</f>
        <v>14</v>
      </c>
      <c r="M324" s="42">
        <f>IF($C$3="National Currency",IF('B.Non-Life_DATA'!L307=0,0,'B.Non-Life_DATA'!L307),IF($C$3="Current Exchange rate",IF('B.Non-Life_DATA'!L307=0,0,'B.Non-Life_DATA'!L307/ECO!V13),IF($C$3="Constant Exchange rate",IF('B.Non-Life_DATA'!L307=0,0,'B.Non-Life_DATA'!L307/ECO!V48))))</f>
        <v>0</v>
      </c>
      <c r="N324" s="42">
        <f>IF($C$3="National Currency",IF('B.Non-Life_DATA'!M307=0,0,'B.Non-Life_DATA'!M307),IF($C$3="Current Exchange rate",IF('B.Non-Life_DATA'!M307=0,0,'B.Non-Life_DATA'!M307/ECO!W13),IF($C$3="Constant Exchange rate",IF('B.Non-Life_DATA'!M307=0,0,'B.Non-Life_DATA'!M307/ECO!W48))))</f>
        <v>0</v>
      </c>
      <c r="O324" s="42">
        <f>IF($C$3="National Currency",IF('B.Non-Life_DATA'!N307=0,0,'B.Non-Life_DATA'!N307),IF($C$3="Current Exchange rate",IF('B.Non-Life_DATA'!N307=0,0,'B.Non-Life_DATA'!N307/ECO!X13),IF($C$3="Constant Exchange rate",IF('B.Non-Life_DATA'!N307=0,0,'B.Non-Life_DATA'!N307/ECO!X48))))</f>
        <v>0</v>
      </c>
      <c r="P324" s="108">
        <f>IF($C$3="National Currency",IF('B.Non-Life_DATA'!O307=0,0,'B.Non-Life_DATA'!O307),IF($C$3="Current Exchange rate",IF('B.Non-Life_DATA'!O307=0,0,'B.Non-Life_DATA'!O307/ECO!Y13),IF($C$3="Constant Exchange rate",IF('B.Non-Life_DATA'!O307=0,0,'B.Non-Life_DATA'!O307/ECO!Y48))))</f>
        <v>0</v>
      </c>
      <c r="Q324" s="41">
        <f t="shared" si="59"/>
        <v>0</v>
      </c>
      <c r="R324" s="41" t="str">
        <f t="shared" si="60"/>
        <v>-</v>
      </c>
      <c r="S324" s="41" t="str">
        <f t="shared" si="61"/>
        <v>-</v>
      </c>
    </row>
    <row r="325" spans="3:19" ht="15" x14ac:dyDescent="0.25">
      <c r="C325" s="139"/>
      <c r="D325" s="140"/>
      <c r="E325" s="39" t="s">
        <v>27</v>
      </c>
      <c r="F325" s="42">
        <f>IF($C$3="National Currency",IF('B.Non-Life_DATA'!E308=0,0,'B.Non-Life_DATA'!E308),IF($C$3="Current Exchange rate",IF('B.Non-Life_DATA'!E308=0,0,'B.Non-Life_DATA'!E308/ECO!O14),IF($C$3="Constant Exchange rate",IF('B.Non-Life_DATA'!E308=0,0,'B.Non-Life_DATA'!E308/ECO!O49))))</f>
        <v>84.442040742743828</v>
      </c>
      <c r="G325" s="42">
        <f>IF($C$3="National Currency",IF('B.Non-Life_DATA'!F308=0,0,'B.Non-Life_DATA'!F308),IF($C$3="Current Exchange rate",IF('B.Non-Life_DATA'!F308=0,0,'B.Non-Life_DATA'!F308/ECO!P14),IF($C$3="Constant Exchange rate",IF('B.Non-Life_DATA'!F308=0,0,'B.Non-Life_DATA'!F308/ECO!P49))))</f>
        <v>130.23255813953489</v>
      </c>
      <c r="H325" s="42">
        <f>IF($C$3="National Currency",IF('B.Non-Life_DATA'!G308=0,0,'B.Non-Life_DATA'!G308),IF($C$3="Current Exchange rate",IF('B.Non-Life_DATA'!G308=0,0,'B.Non-Life_DATA'!G308/ECO!Q14),IF($C$3="Constant Exchange rate",IF('B.Non-Life_DATA'!G308=0,0,'B.Non-Life_DATA'!G308/ECO!Q49))))</f>
        <v>184.64034613304489</v>
      </c>
      <c r="I325" s="42">
        <f>IF($C$3="National Currency",IF('B.Non-Life_DATA'!H308=0,0,'B.Non-Life_DATA'!H308),IF($C$3="Current Exchange rate",IF('B.Non-Life_DATA'!H308=0,0,'B.Non-Life_DATA'!H308/ECO!R14),IF($C$3="Constant Exchange rate",IF('B.Non-Life_DATA'!H308=0,0,'B.Non-Life_DATA'!H308/ECO!R49))))</f>
        <v>188.85884261763115</v>
      </c>
      <c r="J325" s="42">
        <f>IF($C$3="National Currency",IF('B.Non-Life_DATA'!I308=0,0,'B.Non-Life_DATA'!I308),IF($C$3="Current Exchange rate",IF('B.Non-Life_DATA'!I308=0,0,'B.Non-Life_DATA'!I308/ECO!S14),IF($C$3="Constant Exchange rate",IF('B.Non-Life_DATA'!I308=0,0,'B.Non-Life_DATA'!I308/ECO!S49))))</f>
        <v>167.76636019469984</v>
      </c>
      <c r="K325" s="42">
        <f>IF($C$3="National Currency",IF('B.Non-Life_DATA'!J308=0,0,'B.Non-Life_DATA'!J308),IF($C$3="Current Exchange rate",IF('B.Non-Life_DATA'!J308=0,0,'B.Non-Life_DATA'!J308/ECO!T14),IF($C$3="Constant Exchange rate",IF('B.Non-Life_DATA'!J308=0,0,'B.Non-Life_DATA'!J308/ECO!T49))))</f>
        <v>247.59329367225527</v>
      </c>
      <c r="L325" s="42">
        <f>IF($C$3="National Currency",IF('B.Non-Life_DATA'!K308=0,0,'B.Non-Life_DATA'!K308),IF($C$3="Current Exchange rate",IF('B.Non-Life_DATA'!K308=0,0,'B.Non-Life_DATA'!K308/ECO!U14),IF($C$3="Constant Exchange rate",IF('B.Non-Life_DATA'!K308=0,0,'B.Non-Life_DATA'!K308/ECO!U49))))</f>
        <v>262.95294753921041</v>
      </c>
      <c r="M325" s="42">
        <f>IF($C$3="National Currency",IF('B.Non-Life_DATA'!L308=0,0,'B.Non-Life_DATA'!L308),IF($C$3="Current Exchange rate",IF('B.Non-Life_DATA'!L308=0,0,'B.Non-Life_DATA'!L308/ECO!V14),IF($C$3="Constant Exchange rate",IF('B.Non-Life_DATA'!L308=0,0,'B.Non-Life_DATA'!L308/ECO!V49))))</f>
        <v>166.86497205696773</v>
      </c>
      <c r="N325" s="42">
        <f>IF($C$3="National Currency",IF('B.Non-Life_DATA'!M308=0,0,'B.Non-Life_DATA'!M308),IF($C$3="Current Exchange rate",IF('B.Non-Life_DATA'!M308=0,0,'B.Non-Life_DATA'!M308/ECO!W14),IF($C$3="Constant Exchange rate",IF('B.Non-Life_DATA'!M308=0,0,'B.Non-Life_DATA'!M308/ECO!W49))))</f>
        <v>237.96646836127638</v>
      </c>
      <c r="O325" s="42">
        <f>IF($C$3="National Currency",IF('B.Non-Life_DATA'!N308=0,0,'B.Non-Life_DATA'!N308),IF($C$3="Current Exchange rate",IF('B.Non-Life_DATA'!N308=0,0,'B.Non-Life_DATA'!N308/ECO!X14),IF($C$3="Constant Exchange rate",IF('B.Non-Life_DATA'!N308=0,0,'B.Non-Life_DATA'!N308/ECO!X49))))</f>
        <v>184.89273481160987</v>
      </c>
      <c r="P325" s="108">
        <f>IF($C$3="National Currency",IF('B.Non-Life_DATA'!O308=0,0,'B.Non-Life_DATA'!O308),IF($C$3="Current Exchange rate",IF('B.Non-Life_DATA'!O308=0,0,'B.Non-Life_DATA'!O308/ECO!Y14),IF($C$3="Constant Exchange rate",IF('B.Non-Life_DATA'!O308=0,0,'B.Non-Life_DATA'!O308/ECO!Y49))))</f>
        <v>65.368667748332427</v>
      </c>
      <c r="Q325" s="41">
        <f t="shared" si="59"/>
        <v>9.3728080001841772E-3</v>
      </c>
      <c r="R325" s="41">
        <f t="shared" si="60"/>
        <v>-0.22303030303030313</v>
      </c>
      <c r="S325" s="41">
        <f t="shared" si="61"/>
        <v>1.1895815542271562</v>
      </c>
    </row>
    <row r="326" spans="3:19" ht="15" x14ac:dyDescent="0.25">
      <c r="C326" s="139"/>
      <c r="D326" s="140"/>
      <c r="E326" s="39" t="s">
        <v>26</v>
      </c>
      <c r="F326" s="42">
        <f>IF($C$3="National Currency",IF('B.Non-Life_DATA'!E309=0,0,'B.Non-Life_DATA'!E309),IF($C$3="Current Exchange rate",IF('B.Non-Life_DATA'!E309=0,0,'B.Non-Life_DATA'!E309/ECO!O15),IF($C$3="Constant Exchange rate",IF('B.Non-Life_DATA'!E309=0,0,'B.Non-Life_DATA'!E309/ECO!O50))))</f>
        <v>0</v>
      </c>
      <c r="G326" s="42">
        <f>IF($C$3="National Currency",IF('B.Non-Life_DATA'!F309=0,0,'B.Non-Life_DATA'!F309),IF($C$3="Current Exchange rate",IF('B.Non-Life_DATA'!F309=0,0,'B.Non-Life_DATA'!F309/ECO!P15),IF($C$3="Constant Exchange rate",IF('B.Non-Life_DATA'!F309=0,0,'B.Non-Life_DATA'!F309/ECO!P50))))</f>
        <v>0</v>
      </c>
      <c r="H326" s="42">
        <f>IF($C$3="National Currency",IF('B.Non-Life_DATA'!G309=0,0,'B.Non-Life_DATA'!G309),IF($C$3="Current Exchange rate",IF('B.Non-Life_DATA'!G309=0,0,'B.Non-Life_DATA'!G309/ECO!Q15),IF($C$3="Constant Exchange rate",IF('B.Non-Life_DATA'!G309=0,0,'B.Non-Life_DATA'!G309/ECO!Q50))))</f>
        <v>0</v>
      </c>
      <c r="I326" s="42">
        <f>IF($C$3="National Currency",IF('B.Non-Life_DATA'!H309=0,0,'B.Non-Life_DATA'!H309),IF($C$3="Current Exchange rate",IF('B.Non-Life_DATA'!H309=0,0,'B.Non-Life_DATA'!H309/ECO!R15),IF($C$3="Constant Exchange rate",IF('B.Non-Life_DATA'!H309=0,0,'B.Non-Life_DATA'!H309/ECO!R50))))</f>
        <v>0</v>
      </c>
      <c r="J326" s="42">
        <f>IF($C$3="National Currency",IF('B.Non-Life_DATA'!I309=0,0,'B.Non-Life_DATA'!I309),IF($C$3="Current Exchange rate",IF('B.Non-Life_DATA'!I309=0,0,'B.Non-Life_DATA'!I309/ECO!S15),IF($C$3="Constant Exchange rate",IF('B.Non-Life_DATA'!I309=0,0,'B.Non-Life_DATA'!I309/ECO!S50))))</f>
        <v>0</v>
      </c>
      <c r="K326" s="42">
        <f>IF($C$3="National Currency",IF('B.Non-Life_DATA'!J309=0,0,'B.Non-Life_DATA'!J309),IF($C$3="Current Exchange rate",IF('B.Non-Life_DATA'!J309=0,0,'B.Non-Life_DATA'!J309/ECO!T15),IF($C$3="Constant Exchange rate",IF('B.Non-Life_DATA'!J309=0,0,'B.Non-Life_DATA'!J309/ECO!T50))))</f>
        <v>0</v>
      </c>
      <c r="L326" s="42">
        <f>IF($C$3="National Currency",IF('B.Non-Life_DATA'!K309=0,0,'B.Non-Life_DATA'!K309),IF($C$3="Current Exchange rate",IF('B.Non-Life_DATA'!K309=0,0,'B.Non-Life_DATA'!K309/ECO!U15),IF($C$3="Constant Exchange rate",IF('B.Non-Life_DATA'!K309=0,0,'B.Non-Life_DATA'!K309/ECO!U50))))</f>
        <v>0</v>
      </c>
      <c r="M326" s="42">
        <f>IF($C$3="National Currency",IF('B.Non-Life_DATA'!L309=0,0,'B.Non-Life_DATA'!L309),IF($C$3="Current Exchange rate",IF('B.Non-Life_DATA'!L309=0,0,'B.Non-Life_DATA'!L309/ECO!V15),IF($C$3="Constant Exchange rate",IF('B.Non-Life_DATA'!L309=0,0,'B.Non-Life_DATA'!L309/ECO!V50))))</f>
        <v>0</v>
      </c>
      <c r="N326" s="42">
        <f>IF($C$3="National Currency",IF('B.Non-Life_DATA'!M309=0,0,'B.Non-Life_DATA'!M309),IF($C$3="Current Exchange rate",IF('B.Non-Life_DATA'!M309=0,0,'B.Non-Life_DATA'!M309/ECO!W15),IF($C$3="Constant Exchange rate",IF('B.Non-Life_DATA'!M309=0,0,'B.Non-Life_DATA'!M309/ECO!W50))))</f>
        <v>0</v>
      </c>
      <c r="O326" s="42">
        <f>IF($C$3="National Currency",IF('B.Non-Life_DATA'!N309=0,0,'B.Non-Life_DATA'!N309),IF($C$3="Current Exchange rate",IF('B.Non-Life_DATA'!N309=0,0,'B.Non-Life_DATA'!N309/ECO!X15),IF($C$3="Constant Exchange rate",IF('B.Non-Life_DATA'!N309=0,0,'B.Non-Life_DATA'!N309/ECO!X50))))</f>
        <v>0</v>
      </c>
      <c r="P326" s="108">
        <f>IF($C$3="National Currency",IF('B.Non-Life_DATA'!O309=0,0,'B.Non-Life_DATA'!O309),IF($C$3="Current Exchange rate",IF('B.Non-Life_DATA'!O309=0,0,'B.Non-Life_DATA'!O309/ECO!Y15),IF($C$3="Constant Exchange rate",IF('B.Non-Life_DATA'!O309=0,0,'B.Non-Life_DATA'!O309/ECO!Y50))))</f>
        <v>0</v>
      </c>
      <c r="Q326" s="41">
        <f t="shared" si="59"/>
        <v>0</v>
      </c>
      <c r="R326" s="41" t="str">
        <f t="shared" si="60"/>
        <v>-</v>
      </c>
      <c r="S326" s="41" t="str">
        <f t="shared" si="61"/>
        <v>-</v>
      </c>
    </row>
    <row r="327" spans="3:19" ht="15" x14ac:dyDescent="0.25">
      <c r="C327" s="139"/>
      <c r="D327" s="140"/>
      <c r="E327" s="39" t="s">
        <v>25</v>
      </c>
      <c r="F327" s="42">
        <f>IF($C$3="National Currency",IF('B.Non-Life_DATA'!E310=0,0,'B.Non-Life_DATA'!E310),IF($C$3="Current Exchange rate",IF('B.Non-Life_DATA'!E310=0,0,'B.Non-Life_DATA'!E310/ECO!O16),IF($C$3="Constant Exchange rate",IF('B.Non-Life_DATA'!E310=0,0,'B.Non-Life_DATA'!E310/ECO!O51))))</f>
        <v>375.00167891152807</v>
      </c>
      <c r="G327" s="42">
        <f>IF($C$3="National Currency",IF('B.Non-Life_DATA'!F310=0,0,'B.Non-Life_DATA'!F310),IF($C$3="Current Exchange rate",IF('B.Non-Life_DATA'!F310=0,0,'B.Non-Life_DATA'!F310/ECO!P16),IF($C$3="Constant Exchange rate",IF('B.Non-Life_DATA'!F310=0,0,'B.Non-Life_DATA'!F310/ECO!P51))))</f>
        <v>437.72581360052652</v>
      </c>
      <c r="H327" s="42">
        <f>IF($C$3="National Currency",IF('B.Non-Life_DATA'!G310=0,0,'B.Non-Life_DATA'!G310),IF($C$3="Current Exchange rate",IF('B.Non-Life_DATA'!G310=0,0,'B.Non-Life_DATA'!G310/ECO!Q16),IF($C$3="Constant Exchange rate",IF('B.Non-Life_DATA'!G310=0,0,'B.Non-Life_DATA'!G310/ECO!Q51))))</f>
        <v>932.13168038897027</v>
      </c>
      <c r="I327" s="42">
        <f>IF($C$3="National Currency",IF('B.Non-Life_DATA'!H310=0,0,'B.Non-Life_DATA'!H310),IF($C$3="Current Exchange rate",IF('B.Non-Life_DATA'!H310=0,0,'B.Non-Life_DATA'!H310/ECO!R16),IF($C$3="Constant Exchange rate",IF('B.Non-Life_DATA'!H310=0,0,'B.Non-Life_DATA'!H310/ECO!R51))))</f>
        <v>903.65734087276542</v>
      </c>
      <c r="J327" s="42">
        <f>IF($C$3="National Currency",IF('B.Non-Life_DATA'!I310=0,0,'B.Non-Life_DATA'!I310),IF($C$3="Current Exchange rate",IF('B.Non-Life_DATA'!I310=0,0,'B.Non-Life_DATA'!I310/ECO!S16),IF($C$3="Constant Exchange rate",IF('B.Non-Life_DATA'!I310=0,0,'B.Non-Life_DATA'!I310/ECO!S51))))</f>
        <v>736.7063785206775</v>
      </c>
      <c r="K327" s="42">
        <f>IF($C$3="National Currency",IF('B.Non-Life_DATA'!J310=0,0,'B.Non-Life_DATA'!J310),IF($C$3="Current Exchange rate",IF('B.Non-Life_DATA'!J310=0,0,'B.Non-Life_DATA'!J310/ECO!T16),IF($C$3="Constant Exchange rate",IF('B.Non-Life_DATA'!J310=0,0,'B.Non-Life_DATA'!J310/ECO!T51))))</f>
        <v>465.36781593757138</v>
      </c>
      <c r="L327" s="42">
        <f>IF($C$3="National Currency",IF('B.Non-Life_DATA'!K310=0,0,'B.Non-Life_DATA'!K310),IF($C$3="Current Exchange rate",IF('B.Non-Life_DATA'!K310=0,0,'B.Non-Life_DATA'!K310/ECO!U16),IF($C$3="Constant Exchange rate",IF('B.Non-Life_DATA'!K310=0,0,'B.Non-Life_DATA'!K310/ECO!U51))))</f>
        <v>148.99668247082053</v>
      </c>
      <c r="M327" s="42">
        <f>IF($C$3="National Currency",IF('B.Non-Life_DATA'!L310=0,0,'B.Non-Life_DATA'!L310),IF($C$3="Current Exchange rate",IF('B.Non-Life_DATA'!L310=0,0,'B.Non-Life_DATA'!L310/ECO!V16),IF($C$3="Constant Exchange rate",IF('B.Non-Life_DATA'!L310=0,0,'B.Non-Life_DATA'!L310/ECO!V51))))</f>
        <v>448.0679086134877</v>
      </c>
      <c r="N327" s="42">
        <f>IF($C$3="National Currency",IF('B.Non-Life_DATA'!M310=0,0,'B.Non-Life_DATA'!M310),IF($C$3="Current Exchange rate",IF('B.Non-Life_DATA'!M310=0,0,'B.Non-Life_DATA'!M310/ECO!W16),IF($C$3="Constant Exchange rate",IF('B.Non-Life_DATA'!M310=0,0,'B.Non-Life_DATA'!M310/ECO!W51))))</f>
        <v>830.58157495332637</v>
      </c>
      <c r="O327" s="42">
        <f>IF($C$3="National Currency",IF('B.Non-Life_DATA'!N310=0,0,'B.Non-Life_DATA'!N310),IF($C$3="Current Exchange rate",IF('B.Non-Life_DATA'!N310=0,0,'B.Non-Life_DATA'!N310/ECO!X16),IF($C$3="Constant Exchange rate",IF('B.Non-Life_DATA'!N310=0,0,'B.Non-Life_DATA'!N310/ECO!X51))))</f>
        <v>830.58157495332637</v>
      </c>
      <c r="P327" s="108">
        <f>IF($C$3="National Currency",IF('B.Non-Life_DATA'!O310=0,0,'B.Non-Life_DATA'!O310),IF($C$3="Current Exchange rate",IF('B.Non-Life_DATA'!O310=0,0,'B.Non-Life_DATA'!O310/ECO!Y16),IF($C$3="Constant Exchange rate",IF('B.Non-Life_DATA'!O310=0,0,'B.Non-Life_DATA'!O310/ECO!Y51))))</f>
        <v>0</v>
      </c>
      <c r="Q327" s="41">
        <f t="shared" si="59"/>
        <v>4.2104854138591497E-2</v>
      </c>
      <c r="R327" s="41">
        <f t="shared" si="60"/>
        <v>0</v>
      </c>
      <c r="S327" s="41">
        <f t="shared" si="61"/>
        <v>1.2148742836676223</v>
      </c>
    </row>
    <row r="328" spans="3:19" ht="15" x14ac:dyDescent="0.25">
      <c r="C328" s="139"/>
      <c r="D328" s="140"/>
      <c r="E328" s="39" t="s">
        <v>24</v>
      </c>
      <c r="F328" s="42">
        <f>IF($C$3="National Currency",IF('B.Non-Life_DATA'!E311=0,0,'B.Non-Life_DATA'!E311),IF($C$3="Current Exchange rate",IF('B.Non-Life_DATA'!E311=0,0,'B.Non-Life_DATA'!E311/ECO!O17),IF($C$3="Constant Exchange rate",IF('B.Non-Life_DATA'!E311=0,0,'B.Non-Life_DATA'!E311/ECO!O52))))</f>
        <v>17.697135479912568</v>
      </c>
      <c r="G328" s="42">
        <f>IF($C$3="National Currency",IF('B.Non-Life_DATA'!F311=0,0,'B.Non-Life_DATA'!F311),IF($C$3="Current Exchange rate",IF('B.Non-Life_DATA'!F311=0,0,'B.Non-Life_DATA'!F311/ECO!P17),IF($C$3="Constant Exchange rate",IF('B.Non-Life_DATA'!F311=0,0,'B.Non-Life_DATA'!F311/ECO!P52))))</f>
        <v>17.550138688277329</v>
      </c>
      <c r="H328" s="42">
        <f>IF($C$3="National Currency",IF('B.Non-Life_DATA'!G311=0,0,'B.Non-Life_DATA'!G311),IF($C$3="Current Exchange rate",IF('B.Non-Life_DATA'!G311=0,0,'B.Non-Life_DATA'!G311/ECO!Q17),IF($C$3="Constant Exchange rate",IF('B.Non-Life_DATA'!G311=0,0,'B.Non-Life_DATA'!G311/ECO!Q52))))</f>
        <v>23.187146089246227</v>
      </c>
      <c r="I328" s="42">
        <f>IF($C$3="National Currency",IF('B.Non-Life_DATA'!H311=0,0,'B.Non-Life_DATA'!H311),IF($C$3="Current Exchange rate",IF('B.Non-Life_DATA'!H311=0,0,'B.Non-Life_DATA'!H311/ECO!R17),IF($C$3="Constant Exchange rate",IF('B.Non-Life_DATA'!H311=0,0,'B.Non-Life_DATA'!H311/ECO!R52))))</f>
        <v>19.173494561118709</v>
      </c>
      <c r="J328" s="42">
        <f>IF($C$3="National Currency",IF('B.Non-Life_DATA'!I311=0,0,'B.Non-Life_DATA'!I311),IF($C$3="Current Exchange rate",IF('B.Non-Life_DATA'!I311=0,0,'B.Non-Life_DATA'!I311/ECO!S17),IF($C$3="Constant Exchange rate",IF('B.Non-Life_DATA'!I311=0,0,'B.Non-Life_DATA'!I311/ECO!S52))))</f>
        <v>34.167167307913545</v>
      </c>
      <c r="K328" s="42">
        <f>IF($C$3="National Currency",IF('B.Non-Life_DATA'!J311=0,0,'B.Non-Life_DATA'!J311),IF($C$3="Current Exchange rate",IF('B.Non-Life_DATA'!J311=0,0,'B.Non-Life_DATA'!J311/ECO!T17),IF($C$3="Constant Exchange rate",IF('B.Non-Life_DATA'!J311=0,0,'B.Non-Life_DATA'!J311/ECO!T52))))</f>
        <v>44.423836488438383</v>
      </c>
      <c r="L328" s="42">
        <f>IF($C$3="National Currency",IF('B.Non-Life_DATA'!K311=0,0,'B.Non-Life_DATA'!K311),IF($C$3="Current Exchange rate",IF('B.Non-Life_DATA'!K311=0,0,'B.Non-Life_DATA'!K311/ECO!U17),IF($C$3="Constant Exchange rate",IF('B.Non-Life_DATA'!K311=0,0,'B.Non-Life_DATA'!K311/ECO!U52))))</f>
        <v>27.526171820075927</v>
      </c>
      <c r="M328" s="42">
        <f>IF($C$3="National Currency",IF('B.Non-Life_DATA'!L311=0,0,'B.Non-Life_DATA'!L311),IF($C$3="Current Exchange rate",IF('B.Non-Life_DATA'!L311=0,0,'B.Non-Life_DATA'!L311/ECO!V17),IF($C$3="Constant Exchange rate",IF('B.Non-Life_DATA'!L311=0,0,'B.Non-Life_DATA'!L311/ECO!V52))))</f>
        <v>31.13</v>
      </c>
      <c r="N328" s="42">
        <f>IF($C$3="National Currency",IF('B.Non-Life_DATA'!M311=0,0,'B.Non-Life_DATA'!M311),IF($C$3="Current Exchange rate",IF('B.Non-Life_DATA'!M311=0,0,'B.Non-Life_DATA'!M311/ECO!W17),IF($C$3="Constant Exchange rate",IF('B.Non-Life_DATA'!M311=0,0,'B.Non-Life_DATA'!M311/ECO!W52))))</f>
        <v>49.5</v>
      </c>
      <c r="O328" s="42">
        <f>IF($C$3="National Currency",IF('B.Non-Life_DATA'!N311=0,0,'B.Non-Life_DATA'!N311),IF($C$3="Current Exchange rate",IF('B.Non-Life_DATA'!N311=0,0,'B.Non-Life_DATA'!N311/ECO!X17),IF($C$3="Constant Exchange rate",IF('B.Non-Life_DATA'!N311=0,0,'B.Non-Life_DATA'!N311/ECO!X52))))</f>
        <v>14.125999999999999</v>
      </c>
      <c r="P328" s="108">
        <f>IF($C$3="National Currency",IF('B.Non-Life_DATA'!O311=0,0,'B.Non-Life_DATA'!O311),IF($C$3="Current Exchange rate",IF('B.Non-Life_DATA'!O311=0,0,'B.Non-Life_DATA'!O311/ECO!Y17),IF($C$3="Constant Exchange rate",IF('B.Non-Life_DATA'!O311=0,0,'B.Non-Life_DATA'!O311/ECO!Y52))))</f>
        <v>0</v>
      </c>
      <c r="Q328" s="41">
        <f t="shared" si="59"/>
        <v>7.160924194534006E-4</v>
      </c>
      <c r="R328" s="41">
        <f t="shared" si="60"/>
        <v>-0.71462626262626272</v>
      </c>
      <c r="S328" s="41">
        <f t="shared" si="61"/>
        <v>-0.20179172408811841</v>
      </c>
    </row>
    <row r="329" spans="3:19" ht="15" x14ac:dyDescent="0.25">
      <c r="C329" s="139"/>
      <c r="D329" s="140"/>
      <c r="E329" s="39" t="s">
        <v>23</v>
      </c>
      <c r="F329" s="42">
        <f>IF($C$3="National Currency",IF('B.Non-Life_DATA'!E312=0,0,'B.Non-Life_DATA'!E312),IF($C$3="Current Exchange rate",IF('B.Non-Life_DATA'!E312=0,0,'B.Non-Life_DATA'!E312/ECO!O18),IF($C$3="Constant Exchange rate",IF('B.Non-Life_DATA'!E312=0,0,'B.Non-Life_DATA'!E312/ECO!O53))))</f>
        <v>2748.4983481899999</v>
      </c>
      <c r="G329" s="42">
        <f>IF($C$3="National Currency",IF('B.Non-Life_DATA'!F312=0,0,'B.Non-Life_DATA'!F312),IF($C$3="Current Exchange rate",IF('B.Non-Life_DATA'!F312=0,0,'B.Non-Life_DATA'!F312/ECO!P18),IF($C$3="Constant Exchange rate",IF('B.Non-Life_DATA'!F312=0,0,'B.Non-Life_DATA'!F312/ECO!P53))))</f>
        <v>3167.2390963000003</v>
      </c>
      <c r="H329" s="42">
        <f>IF($C$3="National Currency",IF('B.Non-Life_DATA'!G312=0,0,'B.Non-Life_DATA'!G312),IF($C$3="Current Exchange rate",IF('B.Non-Life_DATA'!G312=0,0,'B.Non-Life_DATA'!G312/ECO!Q18),IF($C$3="Constant Exchange rate",IF('B.Non-Life_DATA'!G312=0,0,'B.Non-Life_DATA'!G312/ECO!Q53))))</f>
        <v>3517.0404625599999</v>
      </c>
      <c r="I329" s="42">
        <f>IF($C$3="National Currency",IF('B.Non-Life_DATA'!H312=0,0,'B.Non-Life_DATA'!H312),IF($C$3="Current Exchange rate",IF('B.Non-Life_DATA'!H312=0,0,'B.Non-Life_DATA'!H312/ECO!R18),IF($C$3="Constant Exchange rate",IF('B.Non-Life_DATA'!H312=0,0,'B.Non-Life_DATA'!H312/ECO!R53))))</f>
        <v>3343.3744759400001</v>
      </c>
      <c r="J329" s="42">
        <f>IF($C$3="National Currency",IF('B.Non-Life_DATA'!I312=0,0,'B.Non-Life_DATA'!I312),IF($C$3="Current Exchange rate",IF('B.Non-Life_DATA'!I312=0,0,'B.Non-Life_DATA'!I312/ECO!S18),IF($C$3="Constant Exchange rate",IF('B.Non-Life_DATA'!I312=0,0,'B.Non-Life_DATA'!I312/ECO!S53))))</f>
        <v>3077.5395285599998</v>
      </c>
      <c r="K329" s="42">
        <f>IF($C$3="National Currency",IF('B.Non-Life_DATA'!J312=0,0,'B.Non-Life_DATA'!J312),IF($C$3="Current Exchange rate",IF('B.Non-Life_DATA'!J312=0,0,'B.Non-Life_DATA'!J312/ECO!T18),IF($C$3="Constant Exchange rate",IF('B.Non-Life_DATA'!J312=0,0,'B.Non-Life_DATA'!J312/ECO!T53))))</f>
        <v>3015.6904879903036</v>
      </c>
      <c r="L329" s="42">
        <f>IF($C$3="National Currency",IF('B.Non-Life_DATA'!K312=0,0,'B.Non-Life_DATA'!K312),IF($C$3="Current Exchange rate",IF('B.Non-Life_DATA'!K312=0,0,'B.Non-Life_DATA'!K312/ECO!U18),IF($C$3="Constant Exchange rate",IF('B.Non-Life_DATA'!K312=0,0,'B.Non-Life_DATA'!K312/ECO!U53))))</f>
        <v>2816.5075680447949</v>
      </c>
      <c r="M329" s="42">
        <f>IF($C$3="National Currency",IF('B.Non-Life_DATA'!L312=0,0,'B.Non-Life_DATA'!L312),IF($C$3="Current Exchange rate",IF('B.Non-Life_DATA'!L312=0,0,'B.Non-Life_DATA'!L312/ECO!V18),IF($C$3="Constant Exchange rate",IF('B.Non-Life_DATA'!L312=0,0,'B.Non-Life_DATA'!L312/ECO!V53))))</f>
        <v>3177.9671438783007</v>
      </c>
      <c r="N329" s="42">
        <f>IF($C$3="National Currency",IF('B.Non-Life_DATA'!M312=0,0,'B.Non-Life_DATA'!M312),IF($C$3="Current Exchange rate",IF('B.Non-Life_DATA'!M312=0,0,'B.Non-Life_DATA'!M312/ECO!W18),IF($C$3="Constant Exchange rate",IF('B.Non-Life_DATA'!M312=0,0,'B.Non-Life_DATA'!M312/ECO!W53))))</f>
        <v>2668.1809670723992</v>
      </c>
      <c r="O329" s="42">
        <f>IF($C$3="National Currency",IF('B.Non-Life_DATA'!N312=0,0,'B.Non-Life_DATA'!N312),IF($C$3="Current Exchange rate",IF('B.Non-Life_DATA'!N312=0,0,'B.Non-Life_DATA'!N312/ECO!X18),IF($C$3="Constant Exchange rate",IF('B.Non-Life_DATA'!N312=0,0,'B.Non-Life_DATA'!N312/ECO!X53))))</f>
        <v>2486.4912453773013</v>
      </c>
      <c r="P329" s="108">
        <f>IF($C$3="National Currency",IF('B.Non-Life_DATA'!O312=0,0,'B.Non-Life_DATA'!O312),IF($C$3="Current Exchange rate",IF('B.Non-Life_DATA'!O312=0,0,'B.Non-Life_DATA'!O312/ECO!Y18),IF($C$3="Constant Exchange rate",IF('B.Non-Life_DATA'!O312=0,0,'B.Non-Life_DATA'!O312/ECO!Y53))))</f>
        <v>2931.3805256423939</v>
      </c>
      <c r="Q329" s="41">
        <f t="shared" si="59"/>
        <v>0.12604824662692418</v>
      </c>
      <c r="R329" s="41">
        <f t="shared" si="60"/>
        <v>-6.8094977041400884E-2</v>
      </c>
      <c r="S329" s="41">
        <f t="shared" si="61"/>
        <v>-9.5327364116933544E-2</v>
      </c>
    </row>
    <row r="330" spans="3:19" ht="15" x14ac:dyDescent="0.25">
      <c r="C330" s="139"/>
      <c r="D330" s="140"/>
      <c r="E330" s="39" t="s">
        <v>22</v>
      </c>
      <c r="F330" s="42">
        <f>IF($C$3="National Currency",IF('B.Non-Life_DATA'!E313=0,0,'B.Non-Life_DATA'!E313),IF($C$3="Current Exchange rate",IF('B.Non-Life_DATA'!E313=0,0,'B.Non-Life_DATA'!E313/ECO!O19),IF($C$3="Constant Exchange rate",IF('B.Non-Life_DATA'!E313=0,0,'B.Non-Life_DATA'!E313/ECO!O54))))</f>
        <v>-213</v>
      </c>
      <c r="G330" s="42">
        <f>IF($C$3="National Currency",IF('B.Non-Life_DATA'!F313=0,0,'B.Non-Life_DATA'!F313),IF($C$3="Current Exchange rate",IF('B.Non-Life_DATA'!F313=0,0,'B.Non-Life_DATA'!F313/ECO!P19),IF($C$3="Constant Exchange rate",IF('B.Non-Life_DATA'!F313=0,0,'B.Non-Life_DATA'!F313/ECO!P54))))</f>
        <v>-216</v>
      </c>
      <c r="H330" s="42">
        <f>IF($C$3="National Currency",IF('B.Non-Life_DATA'!G313=0,0,'B.Non-Life_DATA'!G313),IF($C$3="Current Exchange rate",IF('B.Non-Life_DATA'!G313=0,0,'B.Non-Life_DATA'!G313/ECO!Q19),IF($C$3="Constant Exchange rate",IF('B.Non-Life_DATA'!G313=0,0,'B.Non-Life_DATA'!G313/ECO!Q54))))</f>
        <v>-183</v>
      </c>
      <c r="I330" s="42">
        <f>IF($C$3="National Currency",IF('B.Non-Life_DATA'!H313=0,0,'B.Non-Life_DATA'!H313),IF($C$3="Current Exchange rate",IF('B.Non-Life_DATA'!H313=0,0,'B.Non-Life_DATA'!H313/ECO!R19),IF($C$3="Constant Exchange rate",IF('B.Non-Life_DATA'!H313=0,0,'B.Non-Life_DATA'!H313/ECO!R54))))</f>
        <v>-143</v>
      </c>
      <c r="J330" s="42">
        <f>IF($C$3="National Currency",IF('B.Non-Life_DATA'!I313=0,0,'B.Non-Life_DATA'!I313),IF($C$3="Current Exchange rate",IF('B.Non-Life_DATA'!I313=0,0,'B.Non-Life_DATA'!I313/ECO!S19),IF($C$3="Constant Exchange rate",IF('B.Non-Life_DATA'!I313=0,0,'B.Non-Life_DATA'!I313/ECO!S54))))</f>
        <v>-76</v>
      </c>
      <c r="K330" s="42">
        <f>IF($C$3="National Currency",IF('B.Non-Life_DATA'!J313=0,0,'B.Non-Life_DATA'!J313),IF($C$3="Current Exchange rate",IF('B.Non-Life_DATA'!J313=0,0,'B.Non-Life_DATA'!J313/ECO!T19),IF($C$3="Constant Exchange rate",IF('B.Non-Life_DATA'!J313=0,0,'B.Non-Life_DATA'!J313/ECO!T54))))</f>
        <v>-60</v>
      </c>
      <c r="L330" s="42">
        <f>IF($C$3="National Currency",IF('B.Non-Life_DATA'!K313=0,0,'B.Non-Life_DATA'!K313),IF($C$3="Current Exchange rate",IF('B.Non-Life_DATA'!K313=0,0,'B.Non-Life_DATA'!K313/ECO!U19),IF($C$3="Constant Exchange rate",IF('B.Non-Life_DATA'!K313=0,0,'B.Non-Life_DATA'!K313/ECO!U54))))</f>
        <v>-90</v>
      </c>
      <c r="M330" s="42">
        <f>IF($C$3="National Currency",IF('B.Non-Life_DATA'!L313=0,0,'B.Non-Life_DATA'!L313),IF($C$3="Current Exchange rate",IF('B.Non-Life_DATA'!L313=0,0,'B.Non-Life_DATA'!L313/ECO!V19),IF($C$3="Constant Exchange rate",IF('B.Non-Life_DATA'!L313=0,0,'B.Non-Life_DATA'!L313/ECO!V54))))</f>
        <v>18</v>
      </c>
      <c r="N330" s="42">
        <f>IF($C$3="National Currency",IF('B.Non-Life_DATA'!M313=0,0,'B.Non-Life_DATA'!M313),IF($C$3="Current Exchange rate",IF('B.Non-Life_DATA'!M313=0,0,'B.Non-Life_DATA'!M313/ECO!W19),IF($C$3="Constant Exchange rate",IF('B.Non-Life_DATA'!M313=0,0,'B.Non-Life_DATA'!M313/ECO!W54))))</f>
        <v>12</v>
      </c>
      <c r="O330" s="42">
        <f>IF($C$3="National Currency",IF('B.Non-Life_DATA'!N313=0,0,'B.Non-Life_DATA'!N313),IF($C$3="Current Exchange rate",IF('B.Non-Life_DATA'!N313=0,0,'B.Non-Life_DATA'!N313/ECO!X19),IF($C$3="Constant Exchange rate",IF('B.Non-Life_DATA'!N313=0,0,'B.Non-Life_DATA'!N313/ECO!X54))))</f>
        <v>25</v>
      </c>
      <c r="P330" s="108">
        <f>IF($C$3="National Currency",IF('B.Non-Life_DATA'!O313=0,0,'B.Non-Life_DATA'!O313),IF($C$3="Current Exchange rate",IF('B.Non-Life_DATA'!O313=0,0,'B.Non-Life_DATA'!O313/ECO!Y19),IF($C$3="Constant Exchange rate",IF('B.Non-Life_DATA'!O313=0,0,'B.Non-Life_DATA'!O313/ECO!Y54))))</f>
        <v>318</v>
      </c>
      <c r="Q330" s="41">
        <f t="shared" si="59"/>
        <v>1.2673304889094588E-3</v>
      </c>
      <c r="R330" s="41">
        <f t="shared" si="60"/>
        <v>1.0833333333333335</v>
      </c>
      <c r="S330" s="41">
        <f t="shared" si="61"/>
        <v>-1.1173708920187793</v>
      </c>
    </row>
    <row r="331" spans="3:19" ht="15" x14ac:dyDescent="0.25">
      <c r="C331" s="139"/>
      <c r="D331" s="140"/>
      <c r="E331" s="39" t="s">
        <v>21</v>
      </c>
      <c r="F331" s="42">
        <f>IF($C$3="National Currency",IF('B.Non-Life_DATA'!E314=0,0,'B.Non-Life_DATA'!E314),IF($C$3="Current Exchange rate",IF('B.Non-Life_DATA'!E314=0,0,'B.Non-Life_DATA'!E314/ECO!O20),IF($C$3="Constant Exchange rate",IF('B.Non-Life_DATA'!E314=0,0,'B.Non-Life_DATA'!E314/ECO!O55))))</f>
        <v>3552</v>
      </c>
      <c r="G331" s="42">
        <f>IF($C$3="National Currency",IF('B.Non-Life_DATA'!F314=0,0,'B.Non-Life_DATA'!F314),IF($C$3="Current Exchange rate",IF('B.Non-Life_DATA'!F314=0,0,'B.Non-Life_DATA'!F314/ECO!P20),IF($C$3="Constant Exchange rate",IF('B.Non-Life_DATA'!F314=0,0,'B.Non-Life_DATA'!F314/ECO!P55))))</f>
        <v>4915</v>
      </c>
      <c r="H331" s="42">
        <f>IF($C$3="National Currency",IF('B.Non-Life_DATA'!G314=0,0,'B.Non-Life_DATA'!G314),IF($C$3="Current Exchange rate",IF('B.Non-Life_DATA'!G314=0,0,'B.Non-Life_DATA'!G314/ECO!Q20),IF($C$3="Constant Exchange rate",IF('B.Non-Life_DATA'!G314=0,0,'B.Non-Life_DATA'!G314/ECO!Q55))))</f>
        <v>6743</v>
      </c>
      <c r="I331" s="42">
        <f>IF($C$3="National Currency",IF('B.Non-Life_DATA'!H314=0,0,'B.Non-Life_DATA'!H314),IF($C$3="Current Exchange rate",IF('B.Non-Life_DATA'!H314=0,0,'B.Non-Life_DATA'!H314/ECO!R20),IF($C$3="Constant Exchange rate",IF('B.Non-Life_DATA'!H314=0,0,'B.Non-Life_DATA'!H314/ECO!R55))))</f>
        <v>6125</v>
      </c>
      <c r="J331" s="42">
        <f>IF($C$3="National Currency",IF('B.Non-Life_DATA'!I314=0,0,'B.Non-Life_DATA'!I314),IF($C$3="Current Exchange rate",IF('B.Non-Life_DATA'!I314=0,0,'B.Non-Life_DATA'!I314/ECO!S20),IF($C$3="Constant Exchange rate",IF('B.Non-Life_DATA'!I314=0,0,'B.Non-Life_DATA'!I314/ECO!S55))))</f>
        <v>5734</v>
      </c>
      <c r="K331" s="42">
        <f>IF($C$3="National Currency",IF('B.Non-Life_DATA'!J314=0,0,'B.Non-Life_DATA'!J314),IF($C$3="Current Exchange rate",IF('B.Non-Life_DATA'!J314=0,0,'B.Non-Life_DATA'!J314/ECO!T20),IF($C$3="Constant Exchange rate",IF('B.Non-Life_DATA'!J314=0,0,'B.Non-Life_DATA'!J314/ECO!T55))))</f>
        <v>2476</v>
      </c>
      <c r="L331" s="42">
        <f>IF($C$3="National Currency",IF('B.Non-Life_DATA'!K314=0,0,'B.Non-Life_DATA'!K314),IF($C$3="Current Exchange rate",IF('B.Non-Life_DATA'!K314=0,0,'B.Non-Life_DATA'!K314/ECO!U20),IF($C$3="Constant Exchange rate",IF('B.Non-Life_DATA'!K314=0,0,'B.Non-Life_DATA'!K314/ECO!U55))))</f>
        <v>3097</v>
      </c>
      <c r="M331" s="42">
        <f>IF($C$3="National Currency",IF('B.Non-Life_DATA'!L314=0,0,'B.Non-Life_DATA'!L314),IF($C$3="Current Exchange rate",IF('B.Non-Life_DATA'!L314=0,0,'B.Non-Life_DATA'!L314/ECO!V20),IF($C$3="Constant Exchange rate",IF('B.Non-Life_DATA'!L314=0,0,'B.Non-Life_DATA'!L314/ECO!V55))))</f>
        <v>4136</v>
      </c>
      <c r="N331" s="42">
        <f>IF($C$3="National Currency",IF('B.Non-Life_DATA'!M314=0,0,'B.Non-Life_DATA'!M314),IF($C$3="Current Exchange rate",IF('B.Non-Life_DATA'!M314=0,0,'B.Non-Life_DATA'!M314/ECO!W20),IF($C$3="Constant Exchange rate",IF('B.Non-Life_DATA'!M314=0,0,'B.Non-Life_DATA'!M314/ECO!W55))))</f>
        <v>3106</v>
      </c>
      <c r="O331" s="42">
        <f>IF($C$3="National Currency",IF('B.Non-Life_DATA'!N314=0,0,'B.Non-Life_DATA'!N314),IF($C$3="Current Exchange rate",IF('B.Non-Life_DATA'!N314=0,0,'B.Non-Life_DATA'!N314/ECO!X20),IF($C$3="Constant Exchange rate",IF('B.Non-Life_DATA'!N314=0,0,'B.Non-Life_DATA'!N314/ECO!X55))))</f>
        <v>3823</v>
      </c>
      <c r="P331" s="108">
        <f>IF($C$3="National Currency",IF('B.Non-Life_DATA'!O314=0,0,'B.Non-Life_DATA'!O314),IF($C$3="Current Exchange rate",IF('B.Non-Life_DATA'!O314=0,0,'B.Non-Life_DATA'!O314/ECO!Y20),IF($C$3="Constant Exchange rate",IF('B.Non-Life_DATA'!O314=0,0,'B.Non-Life_DATA'!O314/ECO!Y55))))</f>
        <v>0</v>
      </c>
      <c r="Q331" s="41">
        <f t="shared" si="59"/>
        <v>0.19380017836403443</v>
      </c>
      <c r="R331" s="41">
        <f t="shared" si="60"/>
        <v>0.23084352865421764</v>
      </c>
      <c r="S331" s="41">
        <f t="shared" si="61"/>
        <v>7.6295045045045029E-2</v>
      </c>
    </row>
    <row r="332" spans="3:19" ht="15" x14ac:dyDescent="0.25">
      <c r="C332" s="139"/>
      <c r="D332" s="140"/>
      <c r="E332" s="39" t="s">
        <v>20</v>
      </c>
      <c r="F332" s="42">
        <f>IF($C$3="National Currency",IF('B.Non-Life_DATA'!E315=0,0,'B.Non-Life_DATA'!E315),IF($C$3="Current Exchange rate",IF('B.Non-Life_DATA'!E315=0,0,'B.Non-Life_DATA'!E315/ECO!O21),IF($C$3="Constant Exchange rate",IF('B.Non-Life_DATA'!E315=0,0,'B.Non-Life_DATA'!E315/ECO!O56))))</f>
        <v>249</v>
      </c>
      <c r="G332" s="42">
        <f>IF($C$3="National Currency",IF('B.Non-Life_DATA'!F315=0,0,'B.Non-Life_DATA'!F315),IF($C$3="Current Exchange rate",IF('B.Non-Life_DATA'!F315=0,0,'B.Non-Life_DATA'!F315/ECO!P21),IF($C$3="Constant Exchange rate",IF('B.Non-Life_DATA'!F315=0,0,'B.Non-Life_DATA'!F315/ECO!P56))))</f>
        <v>442</v>
      </c>
      <c r="H332" s="42">
        <f>IF($C$3="National Currency",IF('B.Non-Life_DATA'!G315=0,0,'B.Non-Life_DATA'!G315),IF($C$3="Current Exchange rate",IF('B.Non-Life_DATA'!G315=0,0,'B.Non-Life_DATA'!G315/ECO!Q21),IF($C$3="Constant Exchange rate",IF('B.Non-Life_DATA'!G315=0,0,'B.Non-Life_DATA'!G315/ECO!Q56))))</f>
        <v>476</v>
      </c>
      <c r="I332" s="42">
        <f>IF($C$3="National Currency",IF('B.Non-Life_DATA'!H315=0,0,'B.Non-Life_DATA'!H315),IF($C$3="Current Exchange rate",IF('B.Non-Life_DATA'!H315=0,0,'B.Non-Life_DATA'!H315/ECO!R21),IF($C$3="Constant Exchange rate",IF('B.Non-Life_DATA'!H315=0,0,'B.Non-Life_DATA'!H315/ECO!R56))))</f>
        <v>462</v>
      </c>
      <c r="J332" s="42">
        <f>IF($C$3="National Currency",IF('B.Non-Life_DATA'!I315=0,0,'B.Non-Life_DATA'!I315),IF($C$3="Current Exchange rate",IF('B.Non-Life_DATA'!I315=0,0,'B.Non-Life_DATA'!I315/ECO!S21),IF($C$3="Constant Exchange rate",IF('B.Non-Life_DATA'!I315=0,0,'B.Non-Life_DATA'!I315/ECO!S56))))</f>
        <v>260</v>
      </c>
      <c r="K332" s="42">
        <f>IF($C$3="National Currency",IF('B.Non-Life_DATA'!J315=0,0,'B.Non-Life_DATA'!J315),IF($C$3="Current Exchange rate",IF('B.Non-Life_DATA'!J315=0,0,'B.Non-Life_DATA'!J315/ECO!T21),IF($C$3="Constant Exchange rate",IF('B.Non-Life_DATA'!J315=0,0,'B.Non-Life_DATA'!J315/ECO!T56))))</f>
        <v>538</v>
      </c>
      <c r="L332" s="42">
        <f>IF($C$3="National Currency",IF('B.Non-Life_DATA'!K315=0,0,'B.Non-Life_DATA'!K315),IF($C$3="Current Exchange rate",IF('B.Non-Life_DATA'!K315=0,0,'B.Non-Life_DATA'!K315/ECO!U21),IF($C$3="Constant Exchange rate",IF('B.Non-Life_DATA'!K315=0,0,'B.Non-Life_DATA'!K315/ECO!U56))))</f>
        <v>631</v>
      </c>
      <c r="M332" s="42">
        <f>IF($C$3="National Currency",IF('B.Non-Life_DATA'!L315=0,0,'B.Non-Life_DATA'!L315),IF($C$3="Current Exchange rate",IF('B.Non-Life_DATA'!L315=0,0,'B.Non-Life_DATA'!L315/ECO!V21),IF($C$3="Constant Exchange rate",IF('B.Non-Life_DATA'!L315=0,0,'B.Non-Life_DATA'!L315/ECO!V56))))</f>
        <v>601</v>
      </c>
      <c r="N332" s="42">
        <f>IF($C$3="National Currency",IF('B.Non-Life_DATA'!M315=0,0,'B.Non-Life_DATA'!M315),IF($C$3="Current Exchange rate",IF('B.Non-Life_DATA'!M315=0,0,'B.Non-Life_DATA'!M315/ECO!W21),IF($C$3="Constant Exchange rate",IF('B.Non-Life_DATA'!M315=0,0,'B.Non-Life_DATA'!M315/ECO!W56))))</f>
        <v>895</v>
      </c>
      <c r="O332" s="42">
        <f>IF($C$3="National Currency",IF('B.Non-Life_DATA'!N315=0,0,'B.Non-Life_DATA'!N315),IF($C$3="Current Exchange rate",IF('B.Non-Life_DATA'!N315=0,0,'B.Non-Life_DATA'!N315/ECO!X21),IF($C$3="Constant Exchange rate",IF('B.Non-Life_DATA'!N315=0,0,'B.Non-Life_DATA'!N315/ECO!X56))))</f>
        <v>821</v>
      </c>
      <c r="P332" s="108">
        <f>IF($C$3="National Currency",IF('B.Non-Life_DATA'!O315=0,0,'B.Non-Life_DATA'!O315),IF($C$3="Current Exchange rate",IF('B.Non-Life_DATA'!O315=0,0,'B.Non-Life_DATA'!O315/ECO!Y21),IF($C$3="Constant Exchange rate",IF('B.Non-Life_DATA'!O315=0,0,'B.Non-Life_DATA'!O315/ECO!Y56))))</f>
        <v>0</v>
      </c>
      <c r="Q332" s="41">
        <f t="shared" si="59"/>
        <v>4.1619133255786631E-2</v>
      </c>
      <c r="R332" s="41">
        <f t="shared" si="60"/>
        <v>-8.268156424581008E-2</v>
      </c>
      <c r="S332" s="41">
        <f t="shared" si="61"/>
        <v>2.2971887550200805</v>
      </c>
    </row>
    <row r="333" spans="3:19" ht="15" x14ac:dyDescent="0.25">
      <c r="C333" s="139"/>
      <c r="D333" s="140"/>
      <c r="E333" s="39" t="s">
        <v>19</v>
      </c>
      <c r="F333" s="42">
        <f>IF($C$3="National Currency",IF('B.Non-Life_DATA'!E316=0,0,'B.Non-Life_DATA'!E316),IF($C$3="Current Exchange rate",IF('B.Non-Life_DATA'!E316=0,0,'B.Non-Life_DATA'!E316/ECO!O22),IF($C$3="Constant Exchange rate",IF('B.Non-Life_DATA'!E316=0,0,'B.Non-Life_DATA'!E316/ECO!O57))))</f>
        <v>15.625489683990597</v>
      </c>
      <c r="G333" s="88">
        <f>IF($C$3="National Currency",IF('B.Non-Life_DATA'!F316=0,0,'B.Non-Life_DATA'!F316),IF($C$3="Current Exchange rate",IF('B.Non-Life_DATA'!F316=0,0,'B.Non-Life_DATA'!F316/ECO!P22),IF($C$3="Constant Exchange rate",IF('B.Non-Life_DATA'!F316=0,0,'B.Non-Life_DATA'!F316/ECO!P57))))</f>
        <v>17.988639331418124</v>
      </c>
      <c r="H333" s="42">
        <f>IF($C$3="National Currency",IF('B.Non-Life_DATA'!G316=0,0,'B.Non-Life_DATA'!G316),IF($C$3="Current Exchange rate",IF('B.Non-Life_DATA'!G316=0,0,'B.Non-Life_DATA'!G316/ECO!Q22),IF($C$3="Constant Exchange rate",IF('B.Non-Life_DATA'!G316=0,0,'B.Non-Life_DATA'!G316/ECO!Q57))))</f>
        <v>20.351788978845651</v>
      </c>
      <c r="I333" s="42">
        <f>IF($C$3="National Currency",IF('B.Non-Life_DATA'!H316=0,0,'B.Non-Life_DATA'!H316),IF($C$3="Current Exchange rate",IF('B.Non-Life_DATA'!H316=0,0,'B.Non-Life_DATA'!H316/ECO!R22),IF($C$3="Constant Exchange rate",IF('B.Non-Life_DATA'!H316=0,0,'B.Non-Life_DATA'!H316/ECO!R57))))</f>
        <v>0</v>
      </c>
      <c r="J333" s="42">
        <f>IF($C$3="National Currency",IF('B.Non-Life_DATA'!I316=0,0,'B.Non-Life_DATA'!I316),IF($C$3="Current Exchange rate",IF('B.Non-Life_DATA'!I316=0,0,'B.Non-Life_DATA'!I316/ECO!S22),IF($C$3="Constant Exchange rate",IF('B.Non-Life_DATA'!I316=0,0,'B.Non-Life_DATA'!I316/ECO!S57))))</f>
        <v>0</v>
      </c>
      <c r="K333" s="42">
        <f>IF($C$3="National Currency",IF('B.Non-Life_DATA'!J316=0,0,'B.Non-Life_DATA'!J316),IF($C$3="Current Exchange rate",IF('B.Non-Life_DATA'!J316=0,0,'B.Non-Life_DATA'!J316/ECO!T22),IF($C$3="Constant Exchange rate",IF('B.Non-Life_DATA'!J316=0,0,'B.Non-Life_DATA'!J316/ECO!T57))))</f>
        <v>0</v>
      </c>
      <c r="L333" s="42">
        <f>IF($C$3="National Currency",IF('B.Non-Life_DATA'!K316=0,0,'B.Non-Life_DATA'!K316),IF($C$3="Current Exchange rate",IF('B.Non-Life_DATA'!K316=0,0,'B.Non-Life_DATA'!K316/ECO!U22),IF($C$3="Constant Exchange rate",IF('B.Non-Life_DATA'!K316=0,0,'B.Non-Life_DATA'!K316/ECO!U57))))</f>
        <v>0</v>
      </c>
      <c r="M333" s="42">
        <f>IF($C$3="National Currency",IF('B.Non-Life_DATA'!L316=0,0,'B.Non-Life_DATA'!L316),IF($C$3="Current Exchange rate",IF('B.Non-Life_DATA'!L316=0,0,'B.Non-Life_DATA'!L316/ECO!V22),IF($C$3="Constant Exchange rate",IF('B.Non-Life_DATA'!L316=0,0,'B.Non-Life_DATA'!L316/ECO!V57))))</f>
        <v>0</v>
      </c>
      <c r="N333" s="42">
        <f>IF($C$3="National Currency",IF('B.Non-Life_DATA'!M316=0,0,'B.Non-Life_DATA'!M316),IF($C$3="Current Exchange rate",IF('B.Non-Life_DATA'!M316=0,0,'B.Non-Life_DATA'!M316/ECO!W22),IF($C$3="Constant Exchange rate",IF('B.Non-Life_DATA'!M316=0,0,'B.Non-Life_DATA'!M316/ECO!W57))))</f>
        <v>0</v>
      </c>
      <c r="O333" s="42">
        <f>IF($C$3="National Currency",IF('B.Non-Life_DATA'!N316=0,0,'B.Non-Life_DATA'!N316),IF($C$3="Current Exchange rate",IF('B.Non-Life_DATA'!N316=0,0,'B.Non-Life_DATA'!N316/ECO!X22),IF($C$3="Constant Exchange rate",IF('B.Non-Life_DATA'!N316=0,0,'B.Non-Life_DATA'!N316/ECO!X57))))</f>
        <v>0</v>
      </c>
      <c r="P333" s="108">
        <f>IF($C$3="National Currency",IF('B.Non-Life_DATA'!O316=0,0,'B.Non-Life_DATA'!O316),IF($C$3="Current Exchange rate",IF('B.Non-Life_DATA'!O316=0,0,'B.Non-Life_DATA'!O316/ECO!Y22),IF($C$3="Constant Exchange rate",IF('B.Non-Life_DATA'!O316=0,0,'B.Non-Life_DATA'!O316/ECO!Y57))))</f>
        <v>0</v>
      </c>
      <c r="Q333" s="41">
        <f t="shared" si="59"/>
        <v>0</v>
      </c>
      <c r="R333" s="41" t="str">
        <f t="shared" si="60"/>
        <v>-</v>
      </c>
      <c r="S333" s="41" t="str">
        <f t="shared" si="61"/>
        <v>-</v>
      </c>
    </row>
    <row r="334" spans="3:19" ht="15" x14ac:dyDescent="0.25">
      <c r="C334" s="139"/>
      <c r="D334" s="140"/>
      <c r="E334" s="39" t="s">
        <v>18</v>
      </c>
      <c r="F334" s="42">
        <f>IF($C$3="National Currency",IF('B.Non-Life_DATA'!E317=0,0,'B.Non-Life_DATA'!E317),IF($C$3="Current Exchange rate",IF('B.Non-Life_DATA'!E317=0,0,'B.Non-Life_DATA'!E317/ECO!O23),IF($C$3="Constant Exchange rate",IF('B.Non-Life_DATA'!E317=0,0,'B.Non-Life_DATA'!E317/ECO!O58))))</f>
        <v>-9.6818153007542627</v>
      </c>
      <c r="G334" s="42">
        <f>IF($C$3="National Currency",IF('B.Non-Life_DATA'!F317=0,0,'B.Non-Life_DATA'!F317),IF($C$3="Current Exchange rate",IF('B.Non-Life_DATA'!F317=0,0,'B.Non-Life_DATA'!F317/ECO!P23),IF($C$3="Constant Exchange rate",IF('B.Non-Life_DATA'!F317=0,0,'B.Non-Life_DATA'!F317/ECO!P58))))</f>
        <v>20.548900297902009</v>
      </c>
      <c r="H334" s="42">
        <f>IF($C$3="National Currency",IF('B.Non-Life_DATA'!G317=0,0,'B.Non-Life_DATA'!G317),IF($C$3="Current Exchange rate",IF('B.Non-Life_DATA'!G317=0,0,'B.Non-Life_DATA'!G317/ECO!Q23),IF($C$3="Constant Exchange rate",IF('B.Non-Life_DATA'!G317=0,0,'B.Non-Life_DATA'!G317/ECO!Q58))))</f>
        <v>50.066552576535457</v>
      </c>
      <c r="I334" s="42">
        <f>IF($C$3="National Currency",IF('B.Non-Life_DATA'!H317=0,0,'B.Non-Life_DATA'!H317),IF($C$3="Current Exchange rate",IF('B.Non-Life_DATA'!H317=0,0,'B.Non-Life_DATA'!H317/ECO!R23),IF($C$3="Constant Exchange rate",IF('B.Non-Life_DATA'!H317=0,0,'B.Non-Life_DATA'!H317/ECO!R58))))</f>
        <v>40.007606008746905</v>
      </c>
      <c r="J334" s="42">
        <f>IF($C$3="National Currency",IF('B.Non-Life_DATA'!I317=0,0,'B.Non-Life_DATA'!I317),IF($C$3="Current Exchange rate",IF('B.Non-Life_DATA'!I317=0,0,'B.Non-Life_DATA'!I317/ECO!S23),IF($C$3="Constant Exchange rate",IF('B.Non-Life_DATA'!I317=0,0,'B.Non-Life_DATA'!I317/ECO!S58))))</f>
        <v>18.710781517398743</v>
      </c>
      <c r="K334" s="42">
        <f>IF($C$3="National Currency",IF('B.Non-Life_DATA'!J317=0,0,'B.Non-Life_DATA'!J317),IF($C$3="Current Exchange rate",IF('B.Non-Life_DATA'!J317=0,0,'B.Non-Life_DATA'!J317/ECO!T23),IF($C$3="Constant Exchange rate",IF('B.Non-Life_DATA'!J317=0,0,'B.Non-Life_DATA'!J317/ECO!T58))))</f>
        <v>92.891550991950297</v>
      </c>
      <c r="L334" s="42">
        <f>IF($C$3="National Currency",IF('B.Non-Life_DATA'!K317=0,0,'B.Non-Life_DATA'!K317),IF($C$3="Current Exchange rate",IF('B.Non-Life_DATA'!K317=0,0,'B.Non-Life_DATA'!K317/ECO!U23),IF($C$3="Constant Exchange rate",IF('B.Non-Life_DATA'!K317=0,0,'B.Non-Life_DATA'!K317/ECO!U58))))</f>
        <v>36.984217531850156</v>
      </c>
      <c r="M334" s="42">
        <f>IF($C$3="National Currency",IF('B.Non-Life_DATA'!L317=0,0,'B.Non-Life_DATA'!L317),IF($C$3="Current Exchange rate",IF('B.Non-Life_DATA'!L317=0,0,'B.Non-Life_DATA'!L317/ECO!V23),IF($C$3="Constant Exchange rate",IF('B.Non-Life_DATA'!L317=0,0,'B.Non-Life_DATA'!L317/ECO!V58))))</f>
        <v>89.110730810673758</v>
      </c>
      <c r="N334" s="42">
        <f>IF($C$3="National Currency",IF('B.Non-Life_DATA'!M317=0,0,'B.Non-Life_DATA'!M317),IF($C$3="Current Exchange rate",IF('B.Non-Life_DATA'!M317=0,0,'B.Non-Life_DATA'!M317/ECO!W23),IF($C$3="Constant Exchange rate",IF('B.Non-Life_DATA'!M317=0,0,'B.Non-Life_DATA'!M317/ECO!W58))))</f>
        <v>58.914876085440831</v>
      </c>
      <c r="O334" s="42">
        <f>IF($C$3="National Currency",IF('B.Non-Life_DATA'!N317=0,0,'B.Non-Life_DATA'!N317),IF($C$3="Current Exchange rate",IF('B.Non-Life_DATA'!N317=0,0,'B.Non-Life_DATA'!N317/ECO!X23),IF($C$3="Constant Exchange rate",IF('B.Non-Life_DATA'!N317=0,0,'B.Non-Life_DATA'!N317/ECO!X58))))</f>
        <v>-24.120555238638524</v>
      </c>
      <c r="P334" s="108">
        <f>IF($C$3="National Currency",IF('B.Non-Life_DATA'!O317=0,0,'B.Non-Life_DATA'!O317),IF($C$3="Current Exchange rate",IF('B.Non-Life_DATA'!O317=0,0,'B.Non-Life_DATA'!O317/ECO!Y23),IF($C$3="Constant Exchange rate",IF('B.Non-Life_DATA'!O317=0,0,'B.Non-Life_DATA'!O317/ECO!Y58))))</f>
        <v>0</v>
      </c>
      <c r="Q334" s="41">
        <f t="shared" si="59"/>
        <v>-1.2227486025340546E-3</v>
      </c>
      <c r="R334" s="41">
        <f t="shared" si="60"/>
        <v>-1.4094136632598171</v>
      </c>
      <c r="S334" s="41">
        <f t="shared" si="61"/>
        <v>1.4913256955810148</v>
      </c>
    </row>
    <row r="335" spans="3:19" ht="15" x14ac:dyDescent="0.25">
      <c r="C335" s="139"/>
      <c r="D335" s="140"/>
      <c r="E335" s="39" t="s">
        <v>17</v>
      </c>
      <c r="F335" s="42">
        <f>IF($C$3="National Currency",IF('B.Non-Life_DATA'!E318=0,0,'B.Non-Life_DATA'!E318),IF($C$3="Current Exchange rate",IF('B.Non-Life_DATA'!E318=0,0,'B.Non-Life_DATA'!E318/ECO!O24),IF($C$3="Constant Exchange rate",IF('B.Non-Life_DATA'!E318=0,0,'B.Non-Life_DATA'!E318/ECO!O59))))</f>
        <v>0</v>
      </c>
      <c r="G335" s="42">
        <f>IF($C$3="National Currency",IF('B.Non-Life_DATA'!F318=0,0,'B.Non-Life_DATA'!F318),IF($C$3="Current Exchange rate",IF('B.Non-Life_DATA'!F318=0,0,'B.Non-Life_DATA'!F318/ECO!P24),IF($C$3="Constant Exchange rate",IF('B.Non-Life_DATA'!F318=0,0,'B.Non-Life_DATA'!F318/ECO!P59))))</f>
        <v>0</v>
      </c>
      <c r="H335" s="42">
        <f>IF($C$3="National Currency",IF('B.Non-Life_DATA'!G318=0,0,'B.Non-Life_DATA'!G318),IF($C$3="Current Exchange rate",IF('B.Non-Life_DATA'!G318=0,0,'B.Non-Life_DATA'!G318/ECO!Q24),IF($C$3="Constant Exchange rate",IF('B.Non-Life_DATA'!G318=0,0,'B.Non-Life_DATA'!G318/ECO!Q59))))</f>
        <v>0</v>
      </c>
      <c r="I335" s="42">
        <f>IF($C$3="National Currency",IF('B.Non-Life_DATA'!H318=0,0,'B.Non-Life_DATA'!H318),IF($C$3="Current Exchange rate",IF('B.Non-Life_DATA'!H318=0,0,'B.Non-Life_DATA'!H318/ECO!R24),IF($C$3="Constant Exchange rate",IF('B.Non-Life_DATA'!H318=0,0,'B.Non-Life_DATA'!H318/ECO!R59))))</f>
        <v>0</v>
      </c>
      <c r="J335" s="42">
        <f>IF($C$3="National Currency",IF('B.Non-Life_DATA'!I318=0,0,'B.Non-Life_DATA'!I318),IF($C$3="Current Exchange rate",IF('B.Non-Life_DATA'!I318=0,0,'B.Non-Life_DATA'!I318/ECO!S24),IF($C$3="Constant Exchange rate",IF('B.Non-Life_DATA'!I318=0,0,'B.Non-Life_DATA'!I318/ECO!S59))))</f>
        <v>0</v>
      </c>
      <c r="K335" s="42">
        <f>IF($C$3="National Currency",IF('B.Non-Life_DATA'!J318=0,0,'B.Non-Life_DATA'!J318),IF($C$3="Current Exchange rate",IF('B.Non-Life_DATA'!J318=0,0,'B.Non-Life_DATA'!J318/ECO!T24),IF($C$3="Constant Exchange rate",IF('B.Non-Life_DATA'!J318=0,0,'B.Non-Life_DATA'!J318/ECO!T59))))</f>
        <v>0</v>
      </c>
      <c r="L335" s="42">
        <f>IF($C$3="National Currency",IF('B.Non-Life_DATA'!K318=0,0,'B.Non-Life_DATA'!K318),IF($C$3="Current Exchange rate",IF('B.Non-Life_DATA'!K318=0,0,'B.Non-Life_DATA'!K318/ECO!U24),IF($C$3="Constant Exchange rate",IF('B.Non-Life_DATA'!K318=0,0,'B.Non-Life_DATA'!K318/ECO!U59))))</f>
        <v>0</v>
      </c>
      <c r="M335" s="42">
        <f>IF($C$3="National Currency",IF('B.Non-Life_DATA'!L318=0,0,'B.Non-Life_DATA'!L318),IF($C$3="Current Exchange rate",IF('B.Non-Life_DATA'!L318=0,0,'B.Non-Life_DATA'!L318/ECO!V24),IF($C$3="Constant Exchange rate",IF('B.Non-Life_DATA'!L318=0,0,'B.Non-Life_DATA'!L318/ECO!V59))))</f>
        <v>0</v>
      </c>
      <c r="N335" s="42">
        <f>IF($C$3="National Currency",IF('B.Non-Life_DATA'!M318=0,0,'B.Non-Life_DATA'!M318),IF($C$3="Current Exchange rate",IF('B.Non-Life_DATA'!M318=0,0,'B.Non-Life_DATA'!M318/ECO!W24),IF($C$3="Constant Exchange rate",IF('B.Non-Life_DATA'!M318=0,0,'B.Non-Life_DATA'!M318/ECO!W59))))</f>
        <v>0</v>
      </c>
      <c r="O335" s="42">
        <f>IF($C$3="National Currency",IF('B.Non-Life_DATA'!N318=0,0,'B.Non-Life_DATA'!N318),IF($C$3="Current Exchange rate",IF('B.Non-Life_DATA'!N318=0,0,'B.Non-Life_DATA'!N318/ECO!X24),IF($C$3="Constant Exchange rate",IF('B.Non-Life_DATA'!N318=0,0,'B.Non-Life_DATA'!N318/ECO!X59))))</f>
        <v>0</v>
      </c>
      <c r="P335" s="108">
        <f>IF($C$3="National Currency",IF('B.Non-Life_DATA'!O318=0,0,'B.Non-Life_DATA'!O318),IF($C$3="Current Exchange rate",IF('B.Non-Life_DATA'!O318=0,0,'B.Non-Life_DATA'!O318/ECO!Y24),IF($C$3="Constant Exchange rate",IF('B.Non-Life_DATA'!O318=0,0,'B.Non-Life_DATA'!O318/ECO!Y59))))</f>
        <v>0</v>
      </c>
      <c r="Q335" s="41">
        <f t="shared" si="59"/>
        <v>0</v>
      </c>
      <c r="R335" s="41" t="str">
        <f t="shared" si="60"/>
        <v>-</v>
      </c>
      <c r="S335" s="41" t="str">
        <f t="shared" si="61"/>
        <v>-</v>
      </c>
    </row>
    <row r="336" spans="3:19" ht="15" x14ac:dyDescent="0.25">
      <c r="C336" s="139"/>
      <c r="D336" s="140"/>
      <c r="E336" s="39" t="s">
        <v>16</v>
      </c>
      <c r="F336" s="42">
        <f>IF($C$3="National Currency",IF('B.Non-Life_DATA'!E319=0,0,'B.Non-Life_DATA'!E319),IF($C$3="Current Exchange rate",IF('B.Non-Life_DATA'!E319=0,0,'B.Non-Life_DATA'!E319/ECO!O25),IF($C$3="Constant Exchange rate",IF('B.Non-Life_DATA'!E319=0,0,'B.Non-Life_DATA'!E319/ECO!O60))))</f>
        <v>0</v>
      </c>
      <c r="G336" s="42">
        <f>IF($C$3="National Currency",IF('B.Non-Life_DATA'!F319=0,0,'B.Non-Life_DATA'!F319),IF($C$3="Current Exchange rate",IF('B.Non-Life_DATA'!F319=0,0,'B.Non-Life_DATA'!F319/ECO!P25),IF($C$3="Constant Exchange rate",IF('B.Non-Life_DATA'!F319=0,0,'B.Non-Life_DATA'!F319/ECO!P60))))</f>
        <v>0</v>
      </c>
      <c r="H336" s="42">
        <f>IF($C$3="National Currency",IF('B.Non-Life_DATA'!G319=0,0,'B.Non-Life_DATA'!G319),IF($C$3="Current Exchange rate",IF('B.Non-Life_DATA'!G319=0,0,'B.Non-Life_DATA'!G319/ECO!Q25),IF($C$3="Constant Exchange rate",IF('B.Non-Life_DATA'!G319=0,0,'B.Non-Life_DATA'!G319/ECO!Q60))))</f>
        <v>0</v>
      </c>
      <c r="I336" s="42">
        <f>IF($C$3="National Currency",IF('B.Non-Life_DATA'!H319=0,0,'B.Non-Life_DATA'!H319),IF($C$3="Current Exchange rate",IF('B.Non-Life_DATA'!H319=0,0,'B.Non-Life_DATA'!H319/ECO!R25),IF($C$3="Constant Exchange rate",IF('B.Non-Life_DATA'!H319=0,0,'B.Non-Life_DATA'!H319/ECO!R60))))</f>
        <v>22.670041536863966</v>
      </c>
      <c r="J336" s="42">
        <f>IF($C$3="National Currency",IF('B.Non-Life_DATA'!I319=0,0,'B.Non-Life_DATA'!I319),IF($C$3="Current Exchange rate",IF('B.Non-Life_DATA'!I319=0,0,'B.Non-Life_DATA'!I319/ECO!S25),IF($C$3="Constant Exchange rate",IF('B.Non-Life_DATA'!I319=0,0,'B.Non-Life_DATA'!I319/ECO!S60))))</f>
        <v>-21.651090342679126</v>
      </c>
      <c r="K336" s="42">
        <f>IF($C$3="National Currency",IF('B.Non-Life_DATA'!J319=0,0,'B.Non-Life_DATA'!J319),IF($C$3="Current Exchange rate",IF('B.Non-Life_DATA'!J319=0,0,'B.Non-Life_DATA'!J319/ECO!T25),IF($C$3="Constant Exchange rate",IF('B.Non-Life_DATA'!J319=0,0,'B.Non-Life_DATA'!J319/ECO!T60))))</f>
        <v>24.831256490134994</v>
      </c>
      <c r="L336" s="42">
        <f>IF($C$3="National Currency",IF('B.Non-Life_DATA'!K319=0,0,'B.Non-Life_DATA'!K319),IF($C$3="Current Exchange rate",IF('B.Non-Life_DATA'!K319=0,0,'B.Non-Life_DATA'!K319/ECO!U25),IF($C$3="Constant Exchange rate",IF('B.Non-Life_DATA'!K319=0,0,'B.Non-Life_DATA'!K319/ECO!U60))))</f>
        <v>26.914589823468326</v>
      </c>
      <c r="M336" s="42">
        <f>IF($C$3="National Currency",IF('B.Non-Life_DATA'!L319=0,0,'B.Non-Life_DATA'!L319),IF($C$3="Current Exchange rate",IF('B.Non-Life_DATA'!L319=0,0,'B.Non-Life_DATA'!L319/ECO!V25),IF($C$3="Constant Exchange rate",IF('B.Non-Life_DATA'!L319=0,0,'B.Non-Life_DATA'!L319/ECO!V60))))</f>
        <v>29.874091381100726</v>
      </c>
      <c r="N336" s="42">
        <f>IF($C$3="National Currency",IF('B.Non-Life_DATA'!M319=0,0,'B.Non-Life_DATA'!M319),IF($C$3="Current Exchange rate",IF('B.Non-Life_DATA'!M319=0,0,'B.Non-Life_DATA'!M319/ECO!W25),IF($C$3="Constant Exchange rate",IF('B.Non-Life_DATA'!M319=0,0,'B.Non-Life_DATA'!M319/ECO!W60))))</f>
        <v>45.379023883696775</v>
      </c>
      <c r="O336" s="88">
        <f>IF($C$3="National Currency",IF('B.Non-Life_DATA'!N319=0,0,'B.Non-Life_DATA'!N319),IF($C$3="Current Exchange rate",IF('B.Non-Life_DATA'!N319=0,0,'B.Non-Life_DATA'!N319/ECO!X25),IF($C$3="Constant Exchange rate",IF('B.Non-Life_DATA'!N319=0,0,'B.Non-Life_DATA'!N319/ECO!X60))))</f>
        <v>45.379023883696775</v>
      </c>
      <c r="P336" s="108">
        <f>IF($C$3="National Currency",IF('B.Non-Life_DATA'!O319=0,0,'B.Non-Life_DATA'!O319),IF($C$3="Current Exchange rate",IF('B.Non-Life_DATA'!O319=0,0,'B.Non-Life_DATA'!O319/ECO!Y25),IF($C$3="Constant Exchange rate",IF('B.Non-Life_DATA'!O319=0,0,'B.Non-Life_DATA'!O319/ECO!Y60))))</f>
        <v>0</v>
      </c>
      <c r="Q336" s="41">
        <f t="shared" si="59"/>
        <v>2.3004088209903776E-3</v>
      </c>
      <c r="R336" s="41">
        <f t="shared" si="60"/>
        <v>0</v>
      </c>
      <c r="S336" s="41" t="str">
        <f t="shared" si="61"/>
        <v>-</v>
      </c>
    </row>
    <row r="337" spans="3:19" ht="15" x14ac:dyDescent="0.25">
      <c r="C337" s="139"/>
      <c r="D337" s="140"/>
      <c r="E337" s="39" t="s">
        <v>15</v>
      </c>
      <c r="F337" s="42">
        <f>IF($C$3="National Currency",IF('B.Non-Life_DATA'!E320=0,0,'B.Non-Life_DATA'!E320),IF($C$3="Current Exchange rate",IF('B.Non-Life_DATA'!E320=0,0,'B.Non-Life_DATA'!E320/ECO!O26),IF($C$3="Constant Exchange rate",IF('B.Non-Life_DATA'!E320=0,0,'B.Non-Life_DATA'!E320/ECO!O61))))</f>
        <v>2950</v>
      </c>
      <c r="G337" s="42">
        <f>IF($C$3="National Currency",IF('B.Non-Life_DATA'!F320=0,0,'B.Non-Life_DATA'!F320),IF($C$3="Current Exchange rate",IF('B.Non-Life_DATA'!F320=0,0,'B.Non-Life_DATA'!F320/ECO!P26),IF($C$3="Constant Exchange rate",IF('B.Non-Life_DATA'!F320=0,0,'B.Non-Life_DATA'!F320/ECO!P61))))</f>
        <v>3301</v>
      </c>
      <c r="H337" s="42">
        <f>IF($C$3="National Currency",IF('B.Non-Life_DATA'!G320=0,0,'B.Non-Life_DATA'!G320),IF($C$3="Current Exchange rate",IF('B.Non-Life_DATA'!G320=0,0,'B.Non-Life_DATA'!G320/ECO!Q26),IF($C$3="Constant Exchange rate",IF('B.Non-Life_DATA'!G320=0,0,'B.Non-Life_DATA'!G320/ECO!Q61))))</f>
        <v>2808</v>
      </c>
      <c r="I337" s="42">
        <f>IF($C$3="National Currency",IF('B.Non-Life_DATA'!H320=0,0,'B.Non-Life_DATA'!H320),IF($C$3="Current Exchange rate",IF('B.Non-Life_DATA'!H320=0,0,'B.Non-Life_DATA'!H320/ECO!R26),IF($C$3="Constant Exchange rate",IF('B.Non-Life_DATA'!H320=0,0,'B.Non-Life_DATA'!H320/ECO!R61))))</f>
        <v>2825</v>
      </c>
      <c r="J337" s="42">
        <f>IF($C$3="National Currency",IF('B.Non-Life_DATA'!I320=0,0,'B.Non-Life_DATA'!I320),IF($C$3="Current Exchange rate",IF('B.Non-Life_DATA'!I320=0,0,'B.Non-Life_DATA'!I320/ECO!S26),IF($C$3="Constant Exchange rate",IF('B.Non-Life_DATA'!I320=0,0,'B.Non-Life_DATA'!I320/ECO!S61))))</f>
        <v>365</v>
      </c>
      <c r="K337" s="42">
        <f>IF($C$3="National Currency",IF('B.Non-Life_DATA'!J320=0,0,'B.Non-Life_DATA'!J320),IF($C$3="Current Exchange rate",IF('B.Non-Life_DATA'!J320=0,0,'B.Non-Life_DATA'!J320/ECO!T26),IF($C$3="Constant Exchange rate",IF('B.Non-Life_DATA'!J320=0,0,'B.Non-Life_DATA'!J320/ECO!T61))))</f>
        <v>228</v>
      </c>
      <c r="L337" s="42">
        <f>IF($C$3="National Currency",IF('B.Non-Life_DATA'!K320=0,0,'B.Non-Life_DATA'!K320),IF($C$3="Current Exchange rate",IF('B.Non-Life_DATA'!K320=0,0,'B.Non-Life_DATA'!K320/ECO!U26),IF($C$3="Constant Exchange rate",IF('B.Non-Life_DATA'!K320=0,0,'B.Non-Life_DATA'!K320/ECO!U61))))</f>
        <v>-375</v>
      </c>
      <c r="M337" s="42">
        <f>IF($C$3="National Currency",IF('B.Non-Life_DATA'!L320=0,0,'B.Non-Life_DATA'!L320),IF($C$3="Current Exchange rate",IF('B.Non-Life_DATA'!L320=0,0,'B.Non-Life_DATA'!L320/ECO!V26),IF($C$3="Constant Exchange rate",IF('B.Non-Life_DATA'!L320=0,0,'B.Non-Life_DATA'!L320/ECO!V61))))</f>
        <v>106</v>
      </c>
      <c r="N337" s="42">
        <f>IF($C$3="National Currency",IF('B.Non-Life_DATA'!M320=0,0,'B.Non-Life_DATA'!M320),IF($C$3="Current Exchange rate",IF('B.Non-Life_DATA'!M320=0,0,'B.Non-Life_DATA'!M320/ECO!W26),IF($C$3="Constant Exchange rate",IF('B.Non-Life_DATA'!M320=0,0,'B.Non-Life_DATA'!M320/ECO!W61))))</f>
        <v>2765</v>
      </c>
      <c r="O337" s="42">
        <f>IF($C$3="National Currency",IF('B.Non-Life_DATA'!N320=0,0,'B.Non-Life_DATA'!N320),IF($C$3="Current Exchange rate",IF('B.Non-Life_DATA'!N320=0,0,'B.Non-Life_DATA'!N320/ECO!X26),IF($C$3="Constant Exchange rate",IF('B.Non-Life_DATA'!N320=0,0,'B.Non-Life_DATA'!N320/ECO!X61))))</f>
        <v>3546</v>
      </c>
      <c r="P337" s="108">
        <f>IF($C$3="National Currency",IF('B.Non-Life_DATA'!O320=0,0,'B.Non-Life_DATA'!O320),IF($C$3="Current Exchange rate",IF('B.Non-Life_DATA'!O320=0,0,'B.Non-Life_DATA'!O320/ECO!Y26),IF($C$3="Constant Exchange rate",IF('B.Non-Life_DATA'!O320=0,0,'B.Non-Life_DATA'!O320/ECO!Y61))))</f>
        <v>3749</v>
      </c>
      <c r="Q337" s="41">
        <f t="shared" si="59"/>
        <v>0.17975815654691762</v>
      </c>
      <c r="R337" s="41">
        <f t="shared" si="60"/>
        <v>0.28245931283905978</v>
      </c>
      <c r="S337" s="41">
        <f t="shared" si="61"/>
        <v>0.20203389830508467</v>
      </c>
    </row>
    <row r="338" spans="3:19" ht="15" x14ac:dyDescent="0.25">
      <c r="C338" s="139"/>
      <c r="D338" s="140"/>
      <c r="E338" s="39" t="s">
        <v>14</v>
      </c>
      <c r="F338" s="42">
        <f>IF($C$3="National Currency",IF('B.Non-Life_DATA'!E321=0,0,'B.Non-Life_DATA'!E321),IF($C$3="Current Exchange rate",IF('B.Non-Life_DATA'!E321=0,0,'B.Non-Life_DATA'!E321/ECO!O27),IF($C$3="Constant Exchange rate",IF('B.Non-Life_DATA'!E321=0,0,'B.Non-Life_DATA'!E321/ECO!O62))))</f>
        <v>0</v>
      </c>
      <c r="G338" s="42">
        <f>IF($C$3="National Currency",IF('B.Non-Life_DATA'!F321=0,0,'B.Non-Life_DATA'!F321),IF($C$3="Current Exchange rate",IF('B.Non-Life_DATA'!F321=0,0,'B.Non-Life_DATA'!F321/ECO!P27),IF($C$3="Constant Exchange rate",IF('B.Non-Life_DATA'!F321=0,0,'B.Non-Life_DATA'!F321/ECO!P62))))</f>
        <v>0</v>
      </c>
      <c r="H338" s="42">
        <f>IF($C$3="National Currency",IF('B.Non-Life_DATA'!G321=0,0,'B.Non-Life_DATA'!G321),IF($C$3="Current Exchange rate",IF('B.Non-Life_DATA'!G321=0,0,'B.Non-Life_DATA'!G321/ECO!Q27),IF($C$3="Constant Exchange rate",IF('B.Non-Life_DATA'!G321=0,0,'B.Non-Life_DATA'!G321/ECO!Q62))))</f>
        <v>0</v>
      </c>
      <c r="I338" s="42">
        <f>IF($C$3="National Currency",IF('B.Non-Life_DATA'!H321=0,0,'B.Non-Life_DATA'!H321),IF($C$3="Current Exchange rate",IF('B.Non-Life_DATA'!H321=0,0,'B.Non-Life_DATA'!H321/ECO!R27),IF($C$3="Constant Exchange rate",IF('B.Non-Life_DATA'!H321=0,0,'B.Non-Life_DATA'!H321/ECO!R62))))</f>
        <v>0</v>
      </c>
      <c r="J338" s="42">
        <f>IF($C$3="National Currency",IF('B.Non-Life_DATA'!I321=0,0,'B.Non-Life_DATA'!I321),IF($C$3="Current Exchange rate",IF('B.Non-Life_DATA'!I321=0,0,'B.Non-Life_DATA'!I321/ECO!S27),IF($C$3="Constant Exchange rate",IF('B.Non-Life_DATA'!I321=0,0,'B.Non-Life_DATA'!I321/ECO!S62))))</f>
        <v>0</v>
      </c>
      <c r="K338" s="42">
        <f>IF($C$3="National Currency",IF('B.Non-Life_DATA'!J321=0,0,'B.Non-Life_DATA'!J321),IF($C$3="Current Exchange rate",IF('B.Non-Life_DATA'!J321=0,0,'B.Non-Life_DATA'!J321/ECO!T27),IF($C$3="Constant Exchange rate",IF('B.Non-Life_DATA'!J321=0,0,'B.Non-Life_DATA'!J321/ECO!T62))))</f>
        <v>0</v>
      </c>
      <c r="L338" s="42">
        <f>IF($C$3="National Currency",IF('B.Non-Life_DATA'!K321=0,0,'B.Non-Life_DATA'!K321),IF($C$3="Current Exchange rate",IF('B.Non-Life_DATA'!K321=0,0,'B.Non-Life_DATA'!K321/ECO!U27),IF($C$3="Constant Exchange rate",IF('B.Non-Life_DATA'!K321=0,0,'B.Non-Life_DATA'!K321/ECO!U62))))</f>
        <v>0</v>
      </c>
      <c r="M338" s="42">
        <f>IF($C$3="National Currency",IF('B.Non-Life_DATA'!L321=0,0,'B.Non-Life_DATA'!L321),IF($C$3="Current Exchange rate",IF('B.Non-Life_DATA'!L321=0,0,'B.Non-Life_DATA'!L321/ECO!V27),IF($C$3="Constant Exchange rate",IF('B.Non-Life_DATA'!L321=0,0,'B.Non-Life_DATA'!L321/ECO!V62))))</f>
        <v>0</v>
      </c>
      <c r="N338" s="42">
        <f>IF($C$3="National Currency",IF('B.Non-Life_DATA'!M321=0,0,'B.Non-Life_DATA'!M321),IF($C$3="Current Exchange rate",IF('B.Non-Life_DATA'!M321=0,0,'B.Non-Life_DATA'!M321/ECO!W27),IF($C$3="Constant Exchange rate",IF('B.Non-Life_DATA'!M321=0,0,'B.Non-Life_DATA'!M321/ECO!W62))))</f>
        <v>0</v>
      </c>
      <c r="O338" s="42">
        <f>IF($C$3="National Currency",IF('B.Non-Life_DATA'!N321=0,0,'B.Non-Life_DATA'!N321),IF($C$3="Current Exchange rate",IF('B.Non-Life_DATA'!N321=0,0,'B.Non-Life_DATA'!N321/ECO!X27),IF($C$3="Constant Exchange rate",IF('B.Non-Life_DATA'!N321=0,0,'B.Non-Life_DATA'!N321/ECO!X62))))</f>
        <v>0</v>
      </c>
      <c r="P338" s="108">
        <f>IF($C$3="National Currency",IF('B.Non-Life_DATA'!O321=0,0,'B.Non-Life_DATA'!O321),IF($C$3="Current Exchange rate",IF('B.Non-Life_DATA'!O321=0,0,'B.Non-Life_DATA'!O321/ECO!Y27),IF($C$3="Constant Exchange rate",IF('B.Non-Life_DATA'!O321=0,0,'B.Non-Life_DATA'!O321/ECO!Y62))))</f>
        <v>0</v>
      </c>
      <c r="Q338" s="41">
        <f t="shared" si="59"/>
        <v>0</v>
      </c>
      <c r="R338" s="41" t="str">
        <f t="shared" si="60"/>
        <v>-</v>
      </c>
      <c r="S338" s="41" t="str">
        <f t="shared" si="61"/>
        <v>-</v>
      </c>
    </row>
    <row r="339" spans="3:19" ht="15" x14ac:dyDescent="0.25">
      <c r="C339" s="139"/>
      <c r="D339" s="140"/>
      <c r="E339" s="39" t="s">
        <v>13</v>
      </c>
      <c r="F339" s="42">
        <f>IF($C$3="National Currency",IF('B.Non-Life_DATA'!E322=0,0,'B.Non-Life_DATA'!E322),IF($C$3="Current Exchange rate",IF('B.Non-Life_DATA'!E322=0,0,'B.Non-Life_DATA'!E322/ECO!O28),IF($C$3="Constant Exchange rate",IF('B.Non-Life_DATA'!E322=0,0,'B.Non-Life_DATA'!E322/ECO!O63))))</f>
        <v>87.497</v>
      </c>
      <c r="G339" s="42">
        <f>IF($C$3="National Currency",IF('B.Non-Life_DATA'!F322=0,0,'B.Non-Life_DATA'!F322),IF($C$3="Current Exchange rate",IF('B.Non-Life_DATA'!F322=0,0,'B.Non-Life_DATA'!F322/ECO!P28),IF($C$3="Constant Exchange rate",IF('B.Non-Life_DATA'!F322=0,0,'B.Non-Life_DATA'!F322/ECO!P63))))</f>
        <v>109.065</v>
      </c>
      <c r="H339" s="42">
        <f>IF($C$3="National Currency",IF('B.Non-Life_DATA'!G322=0,0,'B.Non-Life_DATA'!G322),IF($C$3="Current Exchange rate",IF('B.Non-Life_DATA'!G322=0,0,'B.Non-Life_DATA'!G322/ECO!Q28),IF($C$3="Constant Exchange rate",IF('B.Non-Life_DATA'!G322=0,0,'B.Non-Life_DATA'!G322/ECO!Q63))))</f>
        <v>174.16900000000001</v>
      </c>
      <c r="I339" s="42">
        <f>IF($C$3="National Currency",IF('B.Non-Life_DATA'!H322=0,0,'B.Non-Life_DATA'!H322),IF($C$3="Current Exchange rate",IF('B.Non-Life_DATA'!H322=0,0,'B.Non-Life_DATA'!H322/ECO!R28),IF($C$3="Constant Exchange rate",IF('B.Non-Life_DATA'!H322=0,0,'B.Non-Life_DATA'!H322/ECO!R63))))</f>
        <v>144.958</v>
      </c>
      <c r="J339" s="42">
        <f>IF($C$3="National Currency",IF('B.Non-Life_DATA'!I322=0,0,'B.Non-Life_DATA'!I322),IF($C$3="Current Exchange rate",IF('B.Non-Life_DATA'!I322=0,0,'B.Non-Life_DATA'!I322/ECO!S28),IF($C$3="Constant Exchange rate",IF('B.Non-Life_DATA'!I322=0,0,'B.Non-Life_DATA'!I322/ECO!S63))))</f>
        <v>143.392</v>
      </c>
      <c r="K339" s="42">
        <f>IF($C$3="National Currency",IF('B.Non-Life_DATA'!J322=0,0,'B.Non-Life_DATA'!J322),IF($C$3="Current Exchange rate",IF('B.Non-Life_DATA'!J322=0,0,'B.Non-Life_DATA'!J322/ECO!T28),IF($C$3="Constant Exchange rate",IF('B.Non-Life_DATA'!J322=0,0,'B.Non-Life_DATA'!J322/ECO!T63))))</f>
        <v>145</v>
      </c>
      <c r="L339" s="42">
        <f>IF($C$3="National Currency",IF('B.Non-Life_DATA'!K322=0,0,'B.Non-Life_DATA'!K322),IF($C$3="Current Exchange rate",IF('B.Non-Life_DATA'!K322=0,0,'B.Non-Life_DATA'!K322/ECO!U28),IF($C$3="Constant Exchange rate",IF('B.Non-Life_DATA'!K322=0,0,'B.Non-Life_DATA'!K322/ECO!U63))))</f>
        <v>193</v>
      </c>
      <c r="M339" s="42">
        <f>IF($C$3="National Currency",IF('B.Non-Life_DATA'!L322=0,0,'B.Non-Life_DATA'!L322),IF($C$3="Current Exchange rate",IF('B.Non-Life_DATA'!L322=0,0,'B.Non-Life_DATA'!L322/ECO!V28),IF($C$3="Constant Exchange rate",IF('B.Non-Life_DATA'!L322=0,0,'B.Non-Life_DATA'!L322/ECO!V63))))</f>
        <v>130</v>
      </c>
      <c r="N339" s="42">
        <f>IF($C$3="National Currency",IF('B.Non-Life_DATA'!M322=0,0,'B.Non-Life_DATA'!M322),IF($C$3="Current Exchange rate",IF('B.Non-Life_DATA'!M322=0,0,'B.Non-Life_DATA'!M322/ECO!W28),IF($C$3="Constant Exchange rate",IF('B.Non-Life_DATA'!M322=0,0,'B.Non-Life_DATA'!M322/ECO!W63))))</f>
        <v>271</v>
      </c>
      <c r="O339" s="88">
        <f>IF($C$3="National Currency",IF('B.Non-Life_DATA'!N322=0,0,'B.Non-Life_DATA'!N322),IF($C$3="Current Exchange rate",IF('B.Non-Life_DATA'!N322=0,0,'B.Non-Life_DATA'!N322/ECO!X28),IF($C$3="Constant Exchange rate",IF('B.Non-Life_DATA'!N322=0,0,'B.Non-Life_DATA'!N322/ECO!X63))))</f>
        <v>271</v>
      </c>
      <c r="P339" s="108">
        <f>IF($C$3="National Currency",IF('B.Non-Life_DATA'!O322=0,0,'B.Non-Life_DATA'!O322),IF($C$3="Current Exchange rate",IF('B.Non-Life_DATA'!O322=0,0,'B.Non-Life_DATA'!O322/ECO!Y28),IF($C$3="Constant Exchange rate",IF('B.Non-Life_DATA'!O322=0,0,'B.Non-Life_DATA'!O322/ECO!Y63))))</f>
        <v>0</v>
      </c>
      <c r="Q339" s="41">
        <f t="shared" si="59"/>
        <v>1.3737862499778533E-2</v>
      </c>
      <c r="R339" s="41">
        <f t="shared" si="60"/>
        <v>0</v>
      </c>
      <c r="S339" s="41">
        <f t="shared" si="61"/>
        <v>2.0972490485388069</v>
      </c>
    </row>
    <row r="340" spans="3:19" ht="15" x14ac:dyDescent="0.25">
      <c r="C340" s="139"/>
      <c r="D340" s="140"/>
      <c r="E340" s="39" t="s">
        <v>12</v>
      </c>
      <c r="F340" s="42">
        <f>IF($C$3="National Currency",IF('B.Non-Life_DATA'!E323=0,0,'B.Non-Life_DATA'!E323),IF($C$3="Current Exchange rate",IF('B.Non-Life_DATA'!E323=0,0,'B.Non-Life_DATA'!E323/ECO!O29),IF($C$3="Constant Exchange rate",IF('B.Non-Life_DATA'!E323=0,0,'B.Non-Life_DATA'!E323/ECO!O64))))</f>
        <v>7.4558907228229945</v>
      </c>
      <c r="G340" s="42">
        <f>IF($C$3="National Currency",IF('B.Non-Life_DATA'!F323=0,0,'B.Non-Life_DATA'!F323),IF($C$3="Current Exchange rate",IF('B.Non-Life_DATA'!F323=0,0,'B.Non-Life_DATA'!F323/ECO!P29),IF($C$3="Constant Exchange rate",IF('B.Non-Life_DATA'!F323=0,0,'B.Non-Life_DATA'!F323/ECO!P64))))</f>
        <v>8.0392714854866263</v>
      </c>
      <c r="H340" s="42">
        <f>IF($C$3="National Currency",IF('B.Non-Life_DATA'!G323=0,0,'B.Non-Life_DATA'!G323),IF($C$3="Current Exchange rate",IF('B.Non-Life_DATA'!G323=0,0,'B.Non-Life_DATA'!G323/ECO!Q29),IF($C$3="Constant Exchange rate",IF('B.Non-Life_DATA'!G323=0,0,'B.Non-Life_DATA'!G323/ECO!Q64))))</f>
        <v>-0.89641434262948205</v>
      </c>
      <c r="I340" s="42">
        <f>IF($C$3="National Currency",IF('B.Non-Life_DATA'!H323=0,0,'B.Non-Life_DATA'!H323),IF($C$3="Current Exchange rate",IF('B.Non-Life_DATA'!H323=0,0,'B.Non-Life_DATA'!H323/ECO!R29),IF($C$3="Constant Exchange rate",IF('B.Non-Life_DATA'!H323=0,0,'B.Non-Life_DATA'!H323/ECO!R64))))</f>
        <v>19.763801935116678</v>
      </c>
      <c r="J340" s="42">
        <f>IF($C$3="National Currency",IF('B.Non-Life_DATA'!I323=0,0,'B.Non-Life_DATA'!I323),IF($C$3="Current Exchange rate",IF('B.Non-Life_DATA'!I323=0,0,'B.Non-Life_DATA'!I323/ECO!S29),IF($C$3="Constant Exchange rate",IF('B.Non-Life_DATA'!I323=0,0,'B.Non-Life_DATA'!I323/ECO!S64))))</f>
        <v>29.681274900398407</v>
      </c>
      <c r="K340" s="42">
        <f>IF($C$3="National Currency",IF('B.Non-Life_DATA'!J323=0,0,'B.Non-Life_DATA'!J323),IF($C$3="Current Exchange rate",IF('B.Non-Life_DATA'!J323=0,0,'B.Non-Life_DATA'!J323/ECO!T29),IF($C$3="Constant Exchange rate",IF('B.Non-Life_DATA'!J323=0,0,'B.Non-Life_DATA'!J323/ECO!T64))))</f>
        <v>17.615253272623793</v>
      </c>
      <c r="L340" s="42">
        <f>IF($C$3="National Currency",IF('B.Non-Life_DATA'!K323=0,0,'B.Non-Life_DATA'!K323),IF($C$3="Current Exchange rate",IF('B.Non-Life_DATA'!K323=0,0,'B.Non-Life_DATA'!K323/ECO!U29),IF($C$3="Constant Exchange rate",IF('B.Non-Life_DATA'!K323=0,0,'B.Non-Life_DATA'!K323/ECO!U64))))</f>
        <v>13.873079112122937</v>
      </c>
      <c r="M340" s="42">
        <f>IF($C$3="National Currency",IF('B.Non-Life_DATA'!L323=0,0,'B.Non-Life_DATA'!L323),IF($C$3="Current Exchange rate",IF('B.Non-Life_DATA'!L323=0,0,'B.Non-Life_DATA'!L323/ECO!V29),IF($C$3="Constant Exchange rate",IF('B.Non-Life_DATA'!L323=0,0,'B.Non-Life_DATA'!L323/ECO!V64))))</f>
        <v>4.4393853158793402</v>
      </c>
      <c r="N340" s="42">
        <f>IF($C$3="National Currency",IF('B.Non-Life_DATA'!M323=0,0,'B.Non-Life_DATA'!M323),IF($C$3="Current Exchange rate",IF('B.Non-Life_DATA'!M323=0,0,'B.Non-Life_DATA'!M323/ECO!W29),IF($C$3="Constant Exchange rate",IF('B.Non-Life_DATA'!M323=0,0,'B.Non-Life_DATA'!M323/ECO!W64))))</f>
        <v>7.6180990324416626</v>
      </c>
      <c r="O340" s="42">
        <f>IF($C$3="National Currency",IF('B.Non-Life_DATA'!N323=0,0,'B.Non-Life_DATA'!N323),IF($C$3="Current Exchange rate",IF('B.Non-Life_DATA'!N323=0,0,'B.Non-Life_DATA'!N323/ECO!X29),IF($C$3="Constant Exchange rate",IF('B.Non-Life_DATA'!N323=0,0,'B.Non-Life_DATA'!N323/ECO!X64))))</f>
        <v>10.045532157085942</v>
      </c>
      <c r="P340" s="108">
        <f>IF($C$3="National Currency",IF('B.Non-Life_DATA'!O323=0,0,'B.Non-Life_DATA'!O323),IF($C$3="Current Exchange rate",IF('B.Non-Life_DATA'!O323=0,0,'B.Non-Life_DATA'!O323/ECO!Y29),IF($C$3="Constant Exchange rate",IF('B.Non-Life_DATA'!O323=0,0,'B.Non-Life_DATA'!O323/ECO!Y64))))</f>
        <v>0</v>
      </c>
      <c r="Q340" s="41">
        <f t="shared" si="59"/>
        <v>5.0924036719981667E-4</v>
      </c>
      <c r="R340" s="41">
        <f t="shared" si="60"/>
        <v>0.31864026895778852</v>
      </c>
      <c r="S340" s="41">
        <f t="shared" si="61"/>
        <v>0.34732824427480913</v>
      </c>
    </row>
    <row r="341" spans="3:19" ht="15" x14ac:dyDescent="0.25">
      <c r="C341" s="139"/>
      <c r="D341" s="140"/>
      <c r="E341" s="39" t="s">
        <v>11</v>
      </c>
      <c r="F341" s="42">
        <f>IF($C$3="National Currency",IF('B.Non-Life_DATA'!E324=0,0,'B.Non-Life_DATA'!E324),IF($C$3="Current Exchange rate",IF('B.Non-Life_DATA'!E324=0,0,'B.Non-Life_DATA'!E324/ECO!O30),IF($C$3="Constant Exchange rate",IF('B.Non-Life_DATA'!E324=0,0,'B.Non-Life_DATA'!E324/ECO!O65))))</f>
        <v>0</v>
      </c>
      <c r="G341" s="42">
        <f>IF($C$3="National Currency",IF('B.Non-Life_DATA'!F324=0,0,'B.Non-Life_DATA'!F324),IF($C$3="Current Exchange rate",IF('B.Non-Life_DATA'!F324=0,0,'B.Non-Life_DATA'!F324/ECO!P30),IF($C$3="Constant Exchange rate",IF('B.Non-Life_DATA'!F324=0,0,'B.Non-Life_DATA'!F324/ECO!P65))))</f>
        <v>0</v>
      </c>
      <c r="H341" s="42">
        <f>IF($C$3="National Currency",IF('B.Non-Life_DATA'!G324=0,0,'B.Non-Life_DATA'!G324),IF($C$3="Current Exchange rate",IF('B.Non-Life_DATA'!G324=0,0,'B.Non-Life_DATA'!G324/ECO!Q30),IF($C$3="Constant Exchange rate",IF('B.Non-Life_DATA'!G324=0,0,'B.Non-Life_DATA'!G324/ECO!Q65))))</f>
        <v>0</v>
      </c>
      <c r="I341" s="42">
        <f>IF($C$3="National Currency",IF('B.Non-Life_DATA'!H324=0,0,'B.Non-Life_DATA'!H324),IF($C$3="Current Exchange rate",IF('B.Non-Life_DATA'!H324=0,0,'B.Non-Life_DATA'!H324/ECO!R30),IF($C$3="Constant Exchange rate",IF('B.Non-Life_DATA'!H324=0,0,'B.Non-Life_DATA'!H324/ECO!R65))))</f>
        <v>0</v>
      </c>
      <c r="J341" s="42">
        <f>IF($C$3="National Currency",IF('B.Non-Life_DATA'!I324=0,0,'B.Non-Life_DATA'!I324),IF($C$3="Current Exchange rate",IF('B.Non-Life_DATA'!I324=0,0,'B.Non-Life_DATA'!I324/ECO!S30),IF($C$3="Constant Exchange rate",IF('B.Non-Life_DATA'!I324=0,0,'B.Non-Life_DATA'!I324/ECO!S65))))</f>
        <v>70</v>
      </c>
      <c r="K341" s="42">
        <f>IF($C$3="National Currency",IF('B.Non-Life_DATA'!J324=0,0,'B.Non-Life_DATA'!J324),IF($C$3="Current Exchange rate",IF('B.Non-Life_DATA'!J324=0,0,'B.Non-Life_DATA'!J324/ECO!T30),IF($C$3="Constant Exchange rate",IF('B.Non-Life_DATA'!J324=0,0,'B.Non-Life_DATA'!J324/ECO!T65))))</f>
        <v>46.5</v>
      </c>
      <c r="L341" s="42">
        <f>IF($C$3="National Currency",IF('B.Non-Life_DATA'!K324=0,0,'B.Non-Life_DATA'!K324),IF($C$3="Current Exchange rate",IF('B.Non-Life_DATA'!K324=0,0,'B.Non-Life_DATA'!K324/ECO!U30),IF($C$3="Constant Exchange rate",IF('B.Non-Life_DATA'!K324=0,0,'B.Non-Life_DATA'!K324/ECO!U65))))</f>
        <v>153.80000000000001</v>
      </c>
      <c r="M341" s="42">
        <f>IF($C$3="National Currency",IF('B.Non-Life_DATA'!L324=0,0,'B.Non-Life_DATA'!L324),IF($C$3="Current Exchange rate",IF('B.Non-Life_DATA'!L324=0,0,'B.Non-Life_DATA'!L324/ECO!V30),IF($C$3="Constant Exchange rate",IF('B.Non-Life_DATA'!L324=0,0,'B.Non-Life_DATA'!L324/ECO!V65))))</f>
        <v>184.8</v>
      </c>
      <c r="N341" s="42">
        <f>IF($C$3="National Currency",IF('B.Non-Life_DATA'!M324=0,0,'B.Non-Life_DATA'!M324),IF($C$3="Current Exchange rate",IF('B.Non-Life_DATA'!M324=0,0,'B.Non-Life_DATA'!M324/ECO!W30),IF($C$3="Constant Exchange rate",IF('B.Non-Life_DATA'!M324=0,0,'B.Non-Life_DATA'!M324/ECO!W65))))</f>
        <v>215.30092564965253</v>
      </c>
      <c r="O341" s="42">
        <f>IF($C$3="National Currency",IF('B.Non-Life_DATA'!N324=0,0,'B.Non-Life_DATA'!N324),IF($C$3="Current Exchange rate",IF('B.Non-Life_DATA'!N324=0,0,'B.Non-Life_DATA'!N324/ECO!X30),IF($C$3="Constant Exchange rate",IF('B.Non-Life_DATA'!N324=0,0,'B.Non-Life_DATA'!N324/ECO!X65))))</f>
        <v>12.957231999999999</v>
      </c>
      <c r="P341" s="108">
        <f>IF($C$3="National Currency",IF('B.Non-Life_DATA'!O324=0,0,'B.Non-Life_DATA'!O324),IF($C$3="Current Exchange rate",IF('B.Non-Life_DATA'!O324=0,0,'B.Non-Life_DATA'!O324/ECO!Y30),IF($C$3="Constant Exchange rate",IF('B.Non-Life_DATA'!O324=0,0,'B.Non-Life_DATA'!O324/ECO!Y65))))</f>
        <v>0</v>
      </c>
      <c r="Q341" s="41">
        <f t="shared" si="59"/>
        <v>6.5684380661893132E-4</v>
      </c>
      <c r="R341" s="41">
        <f t="shared" si="60"/>
        <v>-0.93981803858528412</v>
      </c>
      <c r="S341" s="41" t="str">
        <f t="shared" si="61"/>
        <v>-</v>
      </c>
    </row>
    <row r="342" spans="3:19" ht="15" x14ac:dyDescent="0.25">
      <c r="C342" s="139"/>
      <c r="D342" s="140"/>
      <c r="E342" s="39" t="s">
        <v>10</v>
      </c>
      <c r="F342" s="42">
        <f>IF($C$3="National Currency",IF('B.Non-Life_DATA'!E325=0,0,'B.Non-Life_DATA'!E325),IF($C$3="Current Exchange rate",IF('B.Non-Life_DATA'!E325=0,0,'B.Non-Life_DATA'!E325/ECO!O31),IF($C$3="Constant Exchange rate",IF('B.Non-Life_DATA'!E325=0,0,'B.Non-Life_DATA'!E325/ECO!O66))))</f>
        <v>1925</v>
      </c>
      <c r="G342" s="42">
        <f>IF($C$3="National Currency",IF('B.Non-Life_DATA'!F325=0,0,'B.Non-Life_DATA'!F325),IF($C$3="Current Exchange rate",IF('B.Non-Life_DATA'!F325=0,0,'B.Non-Life_DATA'!F325/ECO!P31),IF($C$3="Constant Exchange rate",IF('B.Non-Life_DATA'!F325=0,0,'B.Non-Life_DATA'!F325/ECO!P66))))</f>
        <v>2463</v>
      </c>
      <c r="H342" s="42">
        <f>IF($C$3="National Currency",IF('B.Non-Life_DATA'!G325=0,0,'B.Non-Life_DATA'!G325),IF($C$3="Current Exchange rate",IF('B.Non-Life_DATA'!G325=0,0,'B.Non-Life_DATA'!G325/ECO!Q31),IF($C$3="Constant Exchange rate",IF('B.Non-Life_DATA'!G325=0,0,'B.Non-Life_DATA'!G325/ECO!Q66))))</f>
        <v>2002</v>
      </c>
      <c r="I342" s="42">
        <f>IF($C$3="National Currency",IF('B.Non-Life_DATA'!H325=0,0,'B.Non-Life_DATA'!H325),IF($C$3="Current Exchange rate",IF('B.Non-Life_DATA'!H325=0,0,'B.Non-Life_DATA'!H325/ECO!R31),IF($C$3="Constant Exchange rate",IF('B.Non-Life_DATA'!H325=0,0,'B.Non-Life_DATA'!H325/ECO!R66))))</f>
        <v>2347</v>
      </c>
      <c r="J342" s="42">
        <f>IF($C$3="National Currency",IF('B.Non-Life_DATA'!I325=0,0,'B.Non-Life_DATA'!I325),IF($C$3="Current Exchange rate",IF('B.Non-Life_DATA'!I325=0,0,'B.Non-Life_DATA'!I325/ECO!S31),IF($C$3="Constant Exchange rate",IF('B.Non-Life_DATA'!I325=0,0,'B.Non-Life_DATA'!I325/ECO!S66))))</f>
        <v>1157</v>
      </c>
      <c r="K342" s="42">
        <f>IF($C$3="National Currency",IF('B.Non-Life_DATA'!J325=0,0,'B.Non-Life_DATA'!J325),IF($C$3="Current Exchange rate",IF('B.Non-Life_DATA'!J325=0,0,'B.Non-Life_DATA'!J325/ECO!T31),IF($C$3="Constant Exchange rate",IF('B.Non-Life_DATA'!J325=0,0,'B.Non-Life_DATA'!J325/ECO!T66))))</f>
        <v>1965</v>
      </c>
      <c r="L342" s="42">
        <f>IF($C$3="National Currency",IF('B.Non-Life_DATA'!K325=0,0,'B.Non-Life_DATA'!K325),IF($C$3="Current Exchange rate",IF('B.Non-Life_DATA'!K325=0,0,'B.Non-Life_DATA'!K325/ECO!U31),IF($C$3="Constant Exchange rate",IF('B.Non-Life_DATA'!K325=0,0,'B.Non-Life_DATA'!K325/ECO!U66))))</f>
        <v>1496</v>
      </c>
      <c r="M342" s="42">
        <f>IF($C$3="National Currency",IF('B.Non-Life_DATA'!L325=0,0,'B.Non-Life_DATA'!L325),IF($C$3="Current Exchange rate",IF('B.Non-Life_DATA'!L325=0,0,'B.Non-Life_DATA'!L325/ECO!V31),IF($C$3="Constant Exchange rate",IF('B.Non-Life_DATA'!L325=0,0,'B.Non-Life_DATA'!L325/ECO!V66))))</f>
        <v>1469</v>
      </c>
      <c r="N342" s="42">
        <f>IF($C$3="National Currency",IF('B.Non-Life_DATA'!M325=0,0,'B.Non-Life_DATA'!M325),IF($C$3="Current Exchange rate",IF('B.Non-Life_DATA'!M325=0,0,'B.Non-Life_DATA'!M325/ECO!W31),IF($C$3="Constant Exchange rate",IF('B.Non-Life_DATA'!M325=0,0,'B.Non-Life_DATA'!M325/ECO!W66))))</f>
        <v>1536</v>
      </c>
      <c r="O342" s="42">
        <f>IF($C$3="National Currency",IF('B.Non-Life_DATA'!N325=0,0,'B.Non-Life_DATA'!N325),IF($C$3="Current Exchange rate",IF('B.Non-Life_DATA'!N325=0,0,'B.Non-Life_DATA'!N325/ECO!X31),IF($C$3="Constant Exchange rate",IF('B.Non-Life_DATA'!N325=0,0,'B.Non-Life_DATA'!N325/ECO!X66))))</f>
        <v>2017</v>
      </c>
      <c r="P342" s="108">
        <f>IF($C$3="National Currency",IF('B.Non-Life_DATA'!O325=0,0,'B.Non-Life_DATA'!O325),IF($C$3="Current Exchange rate",IF('B.Non-Life_DATA'!O325=0,0,'B.Non-Life_DATA'!O325/ECO!Y31),IF($C$3="Constant Exchange rate",IF('B.Non-Life_DATA'!O325=0,0,'B.Non-Life_DATA'!O325/ECO!Y66))))</f>
        <v>1482</v>
      </c>
      <c r="Q342" s="41">
        <f t="shared" si="59"/>
        <v>0.10224822384521513</v>
      </c>
      <c r="R342" s="41">
        <f t="shared" si="60"/>
        <v>0.31315104166666674</v>
      </c>
      <c r="S342" s="41">
        <f t="shared" si="61"/>
        <v>4.7792207792207719E-2</v>
      </c>
    </row>
    <row r="343" spans="3:19" ht="15" x14ac:dyDescent="0.25">
      <c r="C343" s="139"/>
      <c r="D343" s="140"/>
      <c r="E343" s="39" t="s">
        <v>9</v>
      </c>
      <c r="F343" s="42">
        <f>IF($C$3="National Currency",IF('B.Non-Life_DATA'!E326=0,0,'B.Non-Life_DATA'!E326),IF($C$3="Current Exchange rate",IF('B.Non-Life_DATA'!E326=0,0,'B.Non-Life_DATA'!E326/ECO!O32),IF($C$3="Constant Exchange rate",IF('B.Non-Life_DATA'!E326=0,0,'B.Non-Life_DATA'!E326/ECO!O67))))</f>
        <v>282.68082282680825</v>
      </c>
      <c r="G343" s="42">
        <f>IF($C$3="National Currency",IF('B.Non-Life_DATA'!F326=0,0,'B.Non-Life_DATA'!F326),IF($C$3="Current Exchange rate",IF('B.Non-Life_DATA'!F326=0,0,'B.Non-Life_DATA'!F326/ECO!P32),IF($C$3="Constant Exchange rate",IF('B.Non-Life_DATA'!F326=0,0,'B.Non-Life_DATA'!F326/ECO!P67))))</f>
        <v>848.4848484848485</v>
      </c>
      <c r="H343" s="42">
        <f>IF($C$3="National Currency",IF('B.Non-Life_DATA'!G326=0,0,'B.Non-Life_DATA'!G326),IF($C$3="Current Exchange rate",IF('B.Non-Life_DATA'!G326=0,0,'B.Non-Life_DATA'!G326/ECO!Q32),IF($C$3="Constant Exchange rate",IF('B.Non-Life_DATA'!G326=0,0,'B.Non-Life_DATA'!G326/ECO!Q67))))</f>
        <v>1023.1143552311436</v>
      </c>
      <c r="I343" s="42">
        <f>IF($C$3="National Currency",IF('B.Non-Life_DATA'!H326=0,0,'B.Non-Life_DATA'!H326),IF($C$3="Current Exchange rate",IF('B.Non-Life_DATA'!H326=0,0,'B.Non-Life_DATA'!H326/ECO!R32),IF($C$3="Constant Exchange rate",IF('B.Non-Life_DATA'!H326=0,0,'B.Non-Life_DATA'!H326/ECO!R67))))</f>
        <v>398.80557398805576</v>
      </c>
      <c r="J343" s="42">
        <f>IF($C$3="National Currency",IF('B.Non-Life_DATA'!I326=0,0,'B.Non-Life_DATA'!I326),IF($C$3="Current Exchange rate",IF('B.Non-Life_DATA'!I326=0,0,'B.Non-Life_DATA'!I326/ECO!S32),IF($C$3="Constant Exchange rate",IF('B.Non-Life_DATA'!I326=0,0,'B.Non-Life_DATA'!I326/ECO!S67))))</f>
        <v>237.88984737889848</v>
      </c>
      <c r="K343" s="42">
        <f>IF($C$3="National Currency",IF('B.Non-Life_DATA'!J326=0,0,'B.Non-Life_DATA'!J326),IF($C$3="Current Exchange rate",IF('B.Non-Life_DATA'!J326=0,0,'B.Non-Life_DATA'!J326/ECO!T32),IF($C$3="Constant Exchange rate",IF('B.Non-Life_DATA'!J326=0,0,'B.Non-Life_DATA'!J326/ECO!T67))))</f>
        <v>1261.6677726166777</v>
      </c>
      <c r="L343" s="42">
        <f>IF($C$3="National Currency",IF('B.Non-Life_DATA'!K326=0,0,'B.Non-Life_DATA'!K326),IF($C$3="Current Exchange rate",IF('B.Non-Life_DATA'!K326=0,0,'B.Non-Life_DATA'!K326/ECO!U32),IF($C$3="Constant Exchange rate",IF('B.Non-Life_DATA'!K326=0,0,'B.Non-Life_DATA'!K326/ECO!U67))))</f>
        <v>1171.3116567131167</v>
      </c>
      <c r="M343" s="42">
        <f>IF($C$3="National Currency",IF('B.Non-Life_DATA'!L326=0,0,'B.Non-Life_DATA'!L326),IF($C$3="Current Exchange rate",IF('B.Non-Life_DATA'!L326=0,0,'B.Non-Life_DATA'!L326/ECO!V32),IF($C$3="Constant Exchange rate",IF('B.Non-Life_DATA'!L326=0,0,'B.Non-Life_DATA'!L326/ECO!V67))))</f>
        <v>838.53129838531299</v>
      </c>
      <c r="N343" s="42">
        <f>IF($C$3="National Currency",IF('B.Non-Life_DATA'!M326=0,0,'B.Non-Life_DATA'!M326),IF($C$3="Current Exchange rate",IF('B.Non-Life_DATA'!M326=0,0,'B.Non-Life_DATA'!M326/ECO!W32),IF($C$3="Constant Exchange rate",IF('B.Non-Life_DATA'!M326=0,0,'B.Non-Life_DATA'!M326/ECO!W67))))</f>
        <v>1661.2475116124751</v>
      </c>
      <c r="O343" s="88">
        <f>IF($C$3="National Currency",IF('B.Non-Life_DATA'!N326=0,0,'B.Non-Life_DATA'!N326),IF($C$3="Current Exchange rate",IF('B.Non-Life_DATA'!N326=0,0,'B.Non-Life_DATA'!N326/ECO!X32),IF($C$3="Constant Exchange rate",IF('B.Non-Life_DATA'!N326=0,0,'B.Non-Life_DATA'!N326/ECO!X67))))</f>
        <v>1661.2475116124751</v>
      </c>
      <c r="P343" s="108">
        <f>IF($C$3="National Currency",IF('B.Non-Life_DATA'!O326=0,0,'B.Non-Life_DATA'!O326),IF($C$3="Current Exchange rate",IF('B.Non-Life_DATA'!O326=0,0,'B.Non-Life_DATA'!O326/ECO!Y32),IF($C$3="Constant Exchange rate",IF('B.Non-Life_DATA'!O326=0,0,'B.Non-Life_DATA'!O326/ECO!Y67))))</f>
        <v>0</v>
      </c>
      <c r="Q343" s="41">
        <f t="shared" si="59"/>
        <v>8.4213984843658399E-2</v>
      </c>
      <c r="R343" s="41">
        <f t="shared" si="60"/>
        <v>0</v>
      </c>
      <c r="S343" s="41">
        <f t="shared" si="61"/>
        <v>4.8767605633802811</v>
      </c>
    </row>
    <row r="344" spans="3:19" ht="15" x14ac:dyDescent="0.25">
      <c r="C344" s="139"/>
      <c r="D344" s="140"/>
      <c r="E344" s="39" t="s">
        <v>8</v>
      </c>
      <c r="F344" s="42">
        <f>IF($C$3="National Currency",IF('B.Non-Life_DATA'!E327=0,0,'B.Non-Life_DATA'!E327),IF($C$3="Current Exchange rate",IF('B.Non-Life_DATA'!E327=0,0,'B.Non-Life_DATA'!E327/ECO!O33),IF($C$3="Constant Exchange rate",IF('B.Non-Life_DATA'!E327=0,0,'B.Non-Life_DATA'!E327/ECO!O68))))</f>
        <v>94.308714780492366</v>
      </c>
      <c r="G344" s="42">
        <f>IF($C$3="National Currency",IF('B.Non-Life_DATA'!F327=0,0,'B.Non-Life_DATA'!F327),IF($C$3="Current Exchange rate",IF('B.Non-Life_DATA'!F327=0,0,'B.Non-Life_DATA'!F327/ECO!P33),IF($C$3="Constant Exchange rate",IF('B.Non-Life_DATA'!F327=0,0,'B.Non-Life_DATA'!F327/ECO!P68))))</f>
        <v>212.48712908359076</v>
      </c>
      <c r="H344" s="42">
        <f>IF($C$3="National Currency",IF('B.Non-Life_DATA'!G327=0,0,'B.Non-Life_DATA'!G327),IF($C$3="Current Exchange rate",IF('B.Non-Life_DATA'!G327=0,0,'B.Non-Life_DATA'!G327/ECO!Q33),IF($C$3="Constant Exchange rate",IF('B.Non-Life_DATA'!G327=0,0,'B.Non-Life_DATA'!G327/ECO!Q68))))</f>
        <v>368.3422259664888</v>
      </c>
      <c r="I344" s="42">
        <f>IF($C$3="National Currency",IF('B.Non-Life_DATA'!H327=0,0,'B.Non-Life_DATA'!H327),IF($C$3="Current Exchange rate",IF('B.Non-Life_DATA'!H327=0,0,'B.Non-Life_DATA'!H327/ECO!R33),IF($C$3="Constant Exchange rate",IF('B.Non-Life_DATA'!H327=0,0,'B.Non-Life_DATA'!H327/ECO!R68))))</f>
        <v>289.01057755312178</v>
      </c>
      <c r="J344" s="42">
        <f>IF($C$3="National Currency",IF('B.Non-Life_DATA'!I327=0,0,'B.Non-Life_DATA'!I327),IF($C$3="Current Exchange rate",IF('B.Non-Life_DATA'!I327=0,0,'B.Non-Life_DATA'!I327/ECO!S33),IF($C$3="Constant Exchange rate",IF('B.Non-Life_DATA'!I327=0,0,'B.Non-Life_DATA'!I327/ECO!S68))))</f>
        <v>168.96002995413272</v>
      </c>
      <c r="K344" s="42">
        <f>IF($C$3="National Currency",IF('B.Non-Life_DATA'!J327=0,0,'B.Non-Life_DATA'!J327),IF($C$3="Current Exchange rate",IF('B.Non-Life_DATA'!J327=0,0,'B.Non-Life_DATA'!J327/ECO!T33),IF($C$3="Constant Exchange rate",IF('B.Non-Life_DATA'!J327=0,0,'B.Non-Life_DATA'!J327/ECO!T68))))</f>
        <v>-65.758682018159689</v>
      </c>
      <c r="L344" s="42">
        <f>IF($C$3="National Currency",IF('B.Non-Life_DATA'!K327=0,0,'B.Non-Life_DATA'!K327),IF($C$3="Current Exchange rate",IF('B.Non-Life_DATA'!K327=0,0,'B.Non-Life_DATA'!K327/ECO!U33),IF($C$3="Constant Exchange rate",IF('B.Non-Life_DATA'!K327=0,0,'B.Non-Life_DATA'!K327/ECO!U68))))</f>
        <v>-296.49911073668443</v>
      </c>
      <c r="M344" s="42">
        <f>IF($C$3="National Currency",IF('B.Non-Life_DATA'!L327=0,0,'B.Non-Life_DATA'!L327),IF($C$3="Current Exchange rate",IF('B.Non-Life_DATA'!L327=0,0,'B.Non-Life_DATA'!L327/ECO!V33),IF($C$3="Constant Exchange rate",IF('B.Non-Life_DATA'!L327=0,0,'B.Non-Life_DATA'!L327/ECO!V68))))</f>
        <v>100.39314799213703</v>
      </c>
      <c r="N344" s="42">
        <f>IF($C$3="National Currency",IF('B.Non-Life_DATA'!M327=0,0,'B.Non-Life_DATA'!M327),IF($C$3="Current Exchange rate",IF('B.Non-Life_DATA'!M327=0,0,'B.Non-Life_DATA'!M327/ECO!W33),IF($C$3="Constant Exchange rate",IF('B.Non-Life_DATA'!M327=0,0,'B.Non-Life_DATA'!M327/ECO!W68))))</f>
        <v>168.25797996817374</v>
      </c>
      <c r="O344" s="88">
        <f>IF($C$3="National Currency",IF('B.Non-Life_DATA'!N327=0,0,'B.Non-Life_DATA'!N327),IF($C$3="Current Exchange rate",IF('B.Non-Life_DATA'!N327=0,0,'B.Non-Life_DATA'!N327/ECO!X33),IF($C$3="Constant Exchange rate",IF('B.Non-Life_DATA'!N327=0,0,'B.Non-Life_DATA'!N327/ECO!X68))))</f>
        <v>168.25797996817374</v>
      </c>
      <c r="P344" s="108">
        <f>IF($C$3="National Currency",IF('B.Non-Life_DATA'!O327=0,0,'B.Non-Life_DATA'!O327),IF($C$3="Current Exchange rate",IF('B.Non-Life_DATA'!O327=0,0,'B.Non-Life_DATA'!O327/ECO!Y33),IF($C$3="Constant Exchange rate",IF('B.Non-Life_DATA'!O327=0,0,'B.Non-Life_DATA'!O327/ECO!Y68))))</f>
        <v>0</v>
      </c>
      <c r="Q344" s="41">
        <f t="shared" si="59"/>
        <v>8.529538720639343E-3</v>
      </c>
      <c r="R344" s="41">
        <f t="shared" si="60"/>
        <v>0</v>
      </c>
      <c r="S344" s="41">
        <f t="shared" si="61"/>
        <v>0.78411910669975216</v>
      </c>
    </row>
    <row r="345" spans="3:19" ht="15" x14ac:dyDescent="0.25">
      <c r="C345" s="139"/>
      <c r="D345" s="140"/>
      <c r="E345" s="39" t="s">
        <v>7</v>
      </c>
      <c r="F345" s="42">
        <f>IF($C$3="National Currency",IF('B.Non-Life_DATA'!E328=0,0,'B.Non-Life_DATA'!E328),IF($C$3="Current Exchange rate",IF('B.Non-Life_DATA'!E328=0,0,'B.Non-Life_DATA'!E328/ECO!O34),IF($C$3="Constant Exchange rate",IF('B.Non-Life_DATA'!E328=0,0,'B.Non-Life_DATA'!E328/ECO!O69))))</f>
        <v>344.53699999999998</v>
      </c>
      <c r="G345" s="42">
        <f>IF($C$3="National Currency",IF('B.Non-Life_DATA'!F328=0,0,'B.Non-Life_DATA'!F328),IF($C$3="Current Exchange rate",IF('B.Non-Life_DATA'!F328=0,0,'B.Non-Life_DATA'!F328/ECO!P34),IF($C$3="Constant Exchange rate",IF('B.Non-Life_DATA'!F328=0,0,'B.Non-Life_DATA'!F328/ECO!P69))))</f>
        <v>389.76400000000001</v>
      </c>
      <c r="H345" s="42">
        <f>IF($C$3="National Currency",IF('B.Non-Life_DATA'!G328=0,0,'B.Non-Life_DATA'!G328),IF($C$3="Current Exchange rate",IF('B.Non-Life_DATA'!G328=0,0,'B.Non-Life_DATA'!G328/ECO!Q34),IF($C$3="Constant Exchange rate",IF('B.Non-Life_DATA'!G328=0,0,'B.Non-Life_DATA'!G328/ECO!Q69))))</f>
        <v>533.61699999999996</v>
      </c>
      <c r="I345" s="42">
        <f>IF($C$3="National Currency",IF('B.Non-Life_DATA'!H328=0,0,'B.Non-Life_DATA'!H328),IF($C$3="Current Exchange rate",IF('B.Non-Life_DATA'!H328=0,0,'B.Non-Life_DATA'!H328/ECO!R34),IF($C$3="Constant Exchange rate",IF('B.Non-Life_DATA'!H328=0,0,'B.Non-Life_DATA'!H328/ECO!R69))))</f>
        <v>336.834</v>
      </c>
      <c r="J345" s="42">
        <f>IF($C$3="National Currency",IF('B.Non-Life_DATA'!I328=0,0,'B.Non-Life_DATA'!I328),IF($C$3="Current Exchange rate",IF('B.Non-Life_DATA'!I328=0,0,'B.Non-Life_DATA'!I328/ECO!S34),IF($C$3="Constant Exchange rate",IF('B.Non-Life_DATA'!I328=0,0,'B.Non-Life_DATA'!I328/ECO!S69))))</f>
        <v>154.82300000000001</v>
      </c>
      <c r="K345" s="42">
        <f>IF($C$3="National Currency",IF('B.Non-Life_DATA'!J328=0,0,'B.Non-Life_DATA'!J328),IF($C$3="Current Exchange rate",IF('B.Non-Life_DATA'!J328=0,0,'B.Non-Life_DATA'!J328/ECO!T34),IF($C$3="Constant Exchange rate",IF('B.Non-Life_DATA'!J328=0,0,'B.Non-Life_DATA'!J328/ECO!T69))))</f>
        <v>81.712000000000003</v>
      </c>
      <c r="L345" s="42">
        <f>IF($C$3="National Currency",IF('B.Non-Life_DATA'!K328=0,0,'B.Non-Life_DATA'!K328),IF($C$3="Current Exchange rate",IF('B.Non-Life_DATA'!K328=0,0,'B.Non-Life_DATA'!K328/ECO!U34),IF($C$3="Constant Exchange rate",IF('B.Non-Life_DATA'!K328=0,0,'B.Non-Life_DATA'!K328/ECO!U69))))</f>
        <v>57.90034388449245</v>
      </c>
      <c r="M345" s="42">
        <f>IF($C$3="National Currency",IF('B.Non-Life_DATA'!L328=0,0,'B.Non-Life_DATA'!L328),IF($C$3="Current Exchange rate",IF('B.Non-Life_DATA'!L328=0,0,'B.Non-Life_DATA'!L328/ECO!V34),IF($C$3="Constant Exchange rate",IF('B.Non-Life_DATA'!L328=0,0,'B.Non-Life_DATA'!L328/ECO!V69))))</f>
        <v>67.375497167653236</v>
      </c>
      <c r="N345" s="42">
        <f>IF($C$3="National Currency",IF('B.Non-Life_DATA'!M328=0,0,'B.Non-Life_DATA'!M328),IF($C$3="Current Exchange rate",IF('B.Non-Life_DATA'!M328=0,0,'B.Non-Life_DATA'!M328/ECO!W34),IF($C$3="Constant Exchange rate",IF('B.Non-Life_DATA'!M328=0,0,'B.Non-Life_DATA'!M328/ECO!W69))))</f>
        <v>99.784664435630106</v>
      </c>
      <c r="O345" s="42">
        <f>IF($C$3="National Currency",IF('B.Non-Life_DATA'!N328=0,0,'B.Non-Life_DATA'!N328),IF($C$3="Current Exchange rate",IF('B.Non-Life_DATA'!N328=0,0,'B.Non-Life_DATA'!N328/ECO!X34),IF($C$3="Constant Exchange rate",IF('B.Non-Life_DATA'!N328=0,0,'B.Non-Life_DATA'!N328/ECO!X69))))</f>
        <v>24.86436478196698</v>
      </c>
      <c r="P345" s="108">
        <f>IF($C$3="National Currency",IF('B.Non-Life_DATA'!O328=0,0,'B.Non-Life_DATA'!O328),IF($C$3="Current Exchange rate",IF('B.Non-Life_DATA'!O328=0,0,'B.Non-Life_DATA'!O328/ECO!Y34),IF($C$3="Constant Exchange rate",IF('B.Non-Life_DATA'!O328=0,0,'B.Non-Life_DATA'!O328/ECO!Y69))))</f>
        <v>10.707482561319509</v>
      </c>
      <c r="Q345" s="41">
        <f t="shared" si="59"/>
        <v>1.2604547030221336E-3</v>
      </c>
      <c r="R345" s="41">
        <f t="shared" si="60"/>
        <v>-0.75081977854416015</v>
      </c>
      <c r="S345" s="41">
        <f t="shared" si="61"/>
        <v>-0.92783252660246363</v>
      </c>
    </row>
    <row r="346" spans="3:19" ht="15" x14ac:dyDescent="0.25">
      <c r="C346" s="139"/>
      <c r="D346" s="140"/>
      <c r="E346" s="39" t="s">
        <v>6</v>
      </c>
      <c r="F346" s="42">
        <f>IF($C$3="National Currency",IF('B.Non-Life_DATA'!E329=0,0,'B.Non-Life_DATA'!E329),IF($C$3="Current Exchange rate",IF('B.Non-Life_DATA'!E329=0,0,'B.Non-Life_DATA'!E329/ECO!O35),IF($C$3="Constant Exchange rate",IF('B.Non-Life_DATA'!E329=0,0,'B.Non-Life_DATA'!E329/ECO!O70))))</f>
        <v>9.9151777237440974</v>
      </c>
      <c r="G346" s="88">
        <f>IF($C$3="National Currency",IF('B.Non-Life_DATA'!F329=0,0,'B.Non-Life_DATA'!F329),IF($C$3="Current Exchange rate",IF('B.Non-Life_DATA'!F329=0,0,'B.Non-Life_DATA'!F329/ECO!P35),IF($C$3="Constant Exchange rate",IF('B.Non-Life_DATA'!F329=0,0,'B.Non-Life_DATA'!F329/ECO!P70))))</f>
        <v>-1.7939218881056407</v>
      </c>
      <c r="H346" s="88">
        <f>IF($C$3="National Currency",IF('B.Non-Life_DATA'!G329=0,0,'B.Non-Life_DATA'!G329),IF($C$3="Current Exchange rate",IF('B.Non-Life_DATA'!G329=0,0,'B.Non-Life_DATA'!G329/ECO!Q35),IF($C$3="Constant Exchange rate",IF('B.Non-Life_DATA'!G329=0,0,'B.Non-Life_DATA'!G329/ECO!Q70))))</f>
        <v>-13.503021499955379</v>
      </c>
      <c r="I346" s="88">
        <f>IF($C$3="National Currency",IF('B.Non-Life_DATA'!H329=0,0,'B.Non-Life_DATA'!H329),IF($C$3="Current Exchange rate",IF('B.Non-Life_DATA'!H329=0,0,'B.Non-Life_DATA'!H329/ECO!R35),IF($C$3="Constant Exchange rate",IF('B.Non-Life_DATA'!H329=0,0,'B.Non-Life_DATA'!H329/ECO!R70))))</f>
        <v>-25.212121111805118</v>
      </c>
      <c r="J346" s="88">
        <f>IF($C$3="National Currency",IF('B.Non-Life_DATA'!I329=0,0,'B.Non-Life_DATA'!I329),IF($C$3="Current Exchange rate",IF('B.Non-Life_DATA'!I329=0,0,'B.Non-Life_DATA'!I329/ECO!S35),IF($C$3="Constant Exchange rate",IF('B.Non-Life_DATA'!I329=0,0,'B.Non-Life_DATA'!I329/ECO!S70))))</f>
        <v>-36.921220723654855</v>
      </c>
      <c r="K346" s="42">
        <f>IF($C$3="National Currency",IF('B.Non-Life_DATA'!J329=0,0,'B.Non-Life_DATA'!J329),IF($C$3="Current Exchange rate",IF('B.Non-Life_DATA'!J329=0,0,'B.Non-Life_DATA'!J329/ECO!T35),IF($C$3="Constant Exchange rate",IF('B.Non-Life_DATA'!J329=0,0,'B.Non-Life_DATA'!J329/ECO!T70))))</f>
        <v>-48.630320335504592</v>
      </c>
      <c r="L346" s="42">
        <f>IF($C$3="National Currency",IF('B.Non-Life_DATA'!K329=0,0,'B.Non-Life_DATA'!K329),IF($C$3="Current Exchange rate",IF('B.Non-Life_DATA'!K329=0,0,'B.Non-Life_DATA'!K329/ECO!U35),IF($C$3="Constant Exchange rate",IF('B.Non-Life_DATA'!K329=0,0,'B.Non-Life_DATA'!K329/ECO!U70))))</f>
        <v>0</v>
      </c>
      <c r="M346" s="42">
        <f>IF($C$3="National Currency",IF('B.Non-Life_DATA'!L329=0,0,'B.Non-Life_DATA'!L329),IF($C$3="Current Exchange rate",IF('B.Non-Life_DATA'!L329=0,0,'B.Non-Life_DATA'!L329/ECO!V35),IF($C$3="Constant Exchange rate",IF('B.Non-Life_DATA'!L329=0,0,'B.Non-Life_DATA'!L329/ECO!V70))))</f>
        <v>0</v>
      </c>
      <c r="N346" s="42">
        <f>IF($C$3="National Currency",IF('B.Non-Life_DATA'!M329=0,0,'B.Non-Life_DATA'!M329),IF($C$3="Current Exchange rate",IF('B.Non-Life_DATA'!M329=0,0,'B.Non-Life_DATA'!M329/ECO!W35),IF($C$3="Constant Exchange rate",IF('B.Non-Life_DATA'!M329=0,0,'B.Non-Life_DATA'!M329/ECO!W70))))</f>
        <v>0</v>
      </c>
      <c r="O346" s="42">
        <f>IF($C$3="National Currency",IF('B.Non-Life_DATA'!N329=0,0,'B.Non-Life_DATA'!N329),IF($C$3="Current Exchange rate",IF('B.Non-Life_DATA'!N329=0,0,'B.Non-Life_DATA'!N329/ECO!X35),IF($C$3="Constant Exchange rate",IF('B.Non-Life_DATA'!N329=0,0,'B.Non-Life_DATA'!N329/ECO!X70))))</f>
        <v>0</v>
      </c>
      <c r="P346" s="108">
        <f>IF($C$3="National Currency",IF('B.Non-Life_DATA'!O329=0,0,'B.Non-Life_DATA'!O329),IF($C$3="Current Exchange rate",IF('B.Non-Life_DATA'!O329=0,0,'B.Non-Life_DATA'!O329/ECO!Y35),IF($C$3="Constant Exchange rate",IF('B.Non-Life_DATA'!O329=0,0,'B.Non-Life_DATA'!O329/ECO!Y70))))</f>
        <v>0</v>
      </c>
      <c r="Q346" s="41">
        <f t="shared" si="59"/>
        <v>0</v>
      </c>
      <c r="R346" s="41" t="str">
        <f t="shared" si="60"/>
        <v>-</v>
      </c>
      <c r="S346" s="41" t="str">
        <f t="shared" si="61"/>
        <v>-</v>
      </c>
    </row>
    <row r="347" spans="3:19" ht="15" x14ac:dyDescent="0.25">
      <c r="C347" s="139"/>
      <c r="D347" s="140"/>
      <c r="E347" s="39" t="s">
        <v>5</v>
      </c>
      <c r="F347" s="42">
        <f>IF($C$3="National Currency",IF('B.Non-Life_DATA'!E330=0,0,'B.Non-Life_DATA'!E330),IF($C$3="Current Exchange rate",IF('B.Non-Life_DATA'!E330=0,0,'B.Non-Life_DATA'!E330/ECO!O36),IF($C$3="Constant Exchange rate",IF('B.Non-Life_DATA'!E330=0,0,'B.Non-Life_DATA'!E330/ECO!O71))))</f>
        <v>263.28116682636005</v>
      </c>
      <c r="G347" s="42">
        <f>IF($C$3="National Currency",IF('B.Non-Life_DATA'!F330=0,0,'B.Non-Life_DATA'!F330),IF($C$3="Current Exchange rate",IF('B.Non-Life_DATA'!F330=0,0,'B.Non-Life_DATA'!F330/ECO!P36),IF($C$3="Constant Exchange rate",IF('B.Non-Life_DATA'!F330=0,0,'B.Non-Life_DATA'!F330/ECO!P71))))</f>
        <v>86.873203449377186</v>
      </c>
      <c r="H347" s="42">
        <f>IF($C$3="National Currency",IF('B.Non-Life_DATA'!G330=0,0,'B.Non-Life_DATA'!G330),IF($C$3="Current Exchange rate",IF('B.Non-Life_DATA'!G330=0,0,'B.Non-Life_DATA'!G330/ECO!Q36),IF($C$3="Constant Exchange rate",IF('B.Non-Life_DATA'!G330=0,0,'B.Non-Life_DATA'!G330/ECO!Q71))))</f>
        <v>907.69722133503672</v>
      </c>
      <c r="I347" s="42">
        <f>IF($C$3="National Currency",IF('B.Non-Life_DATA'!H330=0,0,'B.Non-Life_DATA'!H330),IF($C$3="Current Exchange rate",IF('B.Non-Life_DATA'!H330=0,0,'B.Non-Life_DATA'!H330/ECO!R36),IF($C$3="Constant Exchange rate",IF('B.Non-Life_DATA'!H330=0,0,'B.Non-Life_DATA'!H330/ECO!R71))))</f>
        <v>860.00212924518257</v>
      </c>
      <c r="J347" s="42">
        <f>IF($C$3="National Currency",IF('B.Non-Life_DATA'!I330=0,0,'B.Non-Life_DATA'!I330),IF($C$3="Current Exchange rate",IF('B.Non-Life_DATA'!I330=0,0,'B.Non-Life_DATA'!I330/ECO!S36),IF($C$3="Constant Exchange rate",IF('B.Non-Life_DATA'!I330=0,0,'B.Non-Life_DATA'!I330/ECO!S71))))</f>
        <v>2763.7602469924409</v>
      </c>
      <c r="K347" s="42">
        <f>IF($C$3="National Currency",IF('B.Non-Life_DATA'!J330=0,0,'B.Non-Life_DATA'!J330),IF($C$3="Current Exchange rate",IF('B.Non-Life_DATA'!J330=0,0,'B.Non-Life_DATA'!J330/ECO!T36),IF($C$3="Constant Exchange rate",IF('B.Non-Life_DATA'!J330=0,0,'B.Non-Life_DATA'!J330/ECO!T71))))</f>
        <v>1022.5699989353774</v>
      </c>
      <c r="L347" s="42">
        <f>IF($C$3="National Currency",IF('B.Non-Life_DATA'!K330=0,0,'B.Non-Life_DATA'!K330),IF($C$3="Current Exchange rate",IF('B.Non-Life_DATA'!K330=0,0,'B.Non-Life_DATA'!K330/ECO!U36),IF($C$3="Constant Exchange rate",IF('B.Non-Life_DATA'!K330=0,0,'B.Non-Life_DATA'!K330/ECO!U71))))</f>
        <v>952.83721920579148</v>
      </c>
      <c r="M347" s="42">
        <f>IF($C$3="National Currency",IF('B.Non-Life_DATA'!L330=0,0,'B.Non-Life_DATA'!L330),IF($C$3="Current Exchange rate",IF('B.Non-Life_DATA'!L330=0,0,'B.Non-Life_DATA'!L330/ECO!V36),IF($C$3="Constant Exchange rate",IF('B.Non-Life_DATA'!L330=0,0,'B.Non-Life_DATA'!L330/ECO!V71))))</f>
        <v>529.7562014265942</v>
      </c>
      <c r="N347" s="42">
        <f>IF($C$3="National Currency",IF('B.Non-Life_DATA'!M330=0,0,'B.Non-Life_DATA'!M330),IF($C$3="Current Exchange rate",IF('B.Non-Life_DATA'!M330=0,0,'B.Non-Life_DATA'!M330/ECO!W36),IF($C$3="Constant Exchange rate",IF('B.Non-Life_DATA'!M330=0,0,'B.Non-Life_DATA'!M330/ECO!W71))))</f>
        <v>-100.60683487703608</v>
      </c>
      <c r="O347" s="42">
        <f>IF($C$3="National Currency",IF('B.Non-Life_DATA'!N330=0,0,'B.Non-Life_DATA'!N330),IF($C$3="Current Exchange rate",IF('B.Non-Life_DATA'!N330=0,0,'B.Non-Life_DATA'!N330/ECO!X36),IF($C$3="Constant Exchange rate",IF('B.Non-Life_DATA'!N330=0,0,'B.Non-Life_DATA'!N330/ECO!X71))))</f>
        <v>-264.66517619503884</v>
      </c>
      <c r="P347" s="108">
        <f>IF($C$3="National Currency",IF('B.Non-Life_DATA'!O330=0,0,'B.Non-Life_DATA'!O330),IF($C$3="Current Exchange rate",IF('B.Non-Life_DATA'!O330=0,0,'B.Non-Life_DATA'!O330/ECO!Y36),IF($C$3="Constant Exchange rate",IF('B.Non-Life_DATA'!O330=0,0,'B.Non-Life_DATA'!O330/ECO!Y71))))</f>
        <v>0</v>
      </c>
      <c r="Q347" s="41">
        <f t="shared" si="59"/>
        <v>-1.3416729885782665E-2</v>
      </c>
      <c r="R347" s="41">
        <f t="shared" si="60"/>
        <v>1.630687830687831</v>
      </c>
      <c r="S347" s="41">
        <f t="shared" si="61"/>
        <v>-2.0052567731500202</v>
      </c>
    </row>
    <row r="348" spans="3:19" ht="15" x14ac:dyDescent="0.25">
      <c r="C348" s="139"/>
      <c r="D348" s="140"/>
      <c r="E348" s="39" t="s">
        <v>4</v>
      </c>
      <c r="F348" s="42">
        <f>IF($C$3="National Currency",IF('B.Non-Life_DATA'!E331=0,0,'B.Non-Life_DATA'!E331),IF($C$3="Current Exchange rate",IF('B.Non-Life_DATA'!E331=0,0,'B.Non-Life_DATA'!E331/ECO!O37),IF($C$3="Constant Exchange rate",IF('B.Non-Life_DATA'!E331=0,0,'B.Non-Life_DATA'!E331/ECO!O72))))</f>
        <v>19.003505257886832</v>
      </c>
      <c r="G348" s="42">
        <f>IF($C$3="National Currency",IF('B.Non-Life_DATA'!F331=0,0,'B.Non-Life_DATA'!F331),IF($C$3="Current Exchange rate",IF('B.Non-Life_DATA'!F331=0,0,'B.Non-Life_DATA'!F331/ECO!P37),IF($C$3="Constant Exchange rate",IF('B.Non-Life_DATA'!F331=0,0,'B.Non-Life_DATA'!F331/ECO!P72))))</f>
        <v>40.43148055416458</v>
      </c>
      <c r="H348" s="42">
        <f>IF($C$3="National Currency",IF('B.Non-Life_DATA'!G331=0,0,'B.Non-Life_DATA'!G331),IF($C$3="Current Exchange rate",IF('B.Non-Life_DATA'!G331=0,0,'B.Non-Life_DATA'!G331/ECO!Q37),IF($C$3="Constant Exchange rate",IF('B.Non-Life_DATA'!G331=0,0,'B.Non-Life_DATA'!G331/ECO!Q72))))</f>
        <v>62.673176431313642</v>
      </c>
      <c r="I348" s="42">
        <f>IF($C$3="National Currency",IF('B.Non-Life_DATA'!H331=0,0,'B.Non-Life_DATA'!H331),IF($C$3="Current Exchange rate",IF('B.Non-Life_DATA'!H331=0,0,'B.Non-Life_DATA'!H331/ECO!R37),IF($C$3="Constant Exchange rate",IF('B.Non-Life_DATA'!H331=0,0,'B.Non-Life_DATA'!H331/ECO!R72))))</f>
        <v>96</v>
      </c>
      <c r="J348" s="42">
        <f>IF($C$3="National Currency",IF('B.Non-Life_DATA'!I331=0,0,'B.Non-Life_DATA'!I331),IF($C$3="Current Exchange rate",IF('B.Non-Life_DATA'!I331=0,0,'B.Non-Life_DATA'!I331/ECO!S37),IF($C$3="Constant Exchange rate",IF('B.Non-Life_DATA'!I331=0,0,'B.Non-Life_DATA'!I331/ECO!S72))))</f>
        <v>12</v>
      </c>
      <c r="K348" s="42">
        <f>IF($C$3="National Currency",IF('B.Non-Life_DATA'!J331=0,0,'B.Non-Life_DATA'!J331),IF($C$3="Current Exchange rate",IF('B.Non-Life_DATA'!J331=0,0,'B.Non-Life_DATA'!J331/ECO!T37),IF($C$3="Constant Exchange rate",IF('B.Non-Life_DATA'!J331=0,0,'B.Non-Life_DATA'!J331/ECO!T72))))</f>
        <v>31</v>
      </c>
      <c r="L348" s="42">
        <f>IF($C$3="National Currency",IF('B.Non-Life_DATA'!K331=0,0,'B.Non-Life_DATA'!K331),IF($C$3="Current Exchange rate",IF('B.Non-Life_DATA'!K331=0,0,'B.Non-Life_DATA'!K331/ECO!U37),IF($C$3="Constant Exchange rate",IF('B.Non-Life_DATA'!K331=0,0,'B.Non-Life_DATA'!K331/ECO!U72))))</f>
        <v>97</v>
      </c>
      <c r="M348" s="42">
        <f>IF($C$3="National Currency",IF('B.Non-Life_DATA'!L331=0,0,'B.Non-Life_DATA'!L331),IF($C$3="Current Exchange rate",IF('B.Non-Life_DATA'!L331=0,0,'B.Non-Life_DATA'!L331/ECO!V37),IF($C$3="Constant Exchange rate",IF('B.Non-Life_DATA'!L331=0,0,'B.Non-Life_DATA'!L331/ECO!V72))))</f>
        <v>126</v>
      </c>
      <c r="N348" s="42">
        <f>IF($C$3="National Currency",IF('B.Non-Life_DATA'!M331=0,0,'B.Non-Life_DATA'!M331),IF($C$3="Current Exchange rate",IF('B.Non-Life_DATA'!M331=0,0,'B.Non-Life_DATA'!M331/ECO!W37),IF($C$3="Constant Exchange rate",IF('B.Non-Life_DATA'!M331=0,0,'B.Non-Life_DATA'!M331/ECO!W72))))</f>
        <v>142</v>
      </c>
      <c r="O348" s="42">
        <f>IF($C$3="National Currency",IF('B.Non-Life_DATA'!N331=0,0,'B.Non-Life_DATA'!N331),IF($C$3="Current Exchange rate",IF('B.Non-Life_DATA'!N331=0,0,'B.Non-Life_DATA'!N331/ECO!X37),IF($C$3="Constant Exchange rate",IF('B.Non-Life_DATA'!N331=0,0,'B.Non-Life_DATA'!N331/ECO!X72))))</f>
        <v>121.5</v>
      </c>
      <c r="P348" s="108">
        <f>IF($C$3="National Currency",IF('B.Non-Life_DATA'!O331=0,0,'B.Non-Life_DATA'!O331),IF($C$3="Current Exchange rate",IF('B.Non-Life_DATA'!O331=0,0,'B.Non-Life_DATA'!O331/ECO!Y37),IF($C$3="Constant Exchange rate",IF('B.Non-Life_DATA'!O331=0,0,'B.Non-Life_DATA'!O331/ECO!Y72))))</f>
        <v>0</v>
      </c>
      <c r="Q348" s="41">
        <f t="shared" si="59"/>
        <v>6.15922617609997E-3</v>
      </c>
      <c r="R348" s="41">
        <f t="shared" si="60"/>
        <v>-0.14436619718309862</v>
      </c>
      <c r="S348" s="41">
        <f t="shared" si="61"/>
        <v>5.3935573122529634</v>
      </c>
    </row>
    <row r="349" spans="3:19" ht="15" x14ac:dyDescent="0.25">
      <c r="C349" s="139"/>
      <c r="D349" s="140"/>
      <c r="E349" s="39" t="s">
        <v>3</v>
      </c>
      <c r="F349" s="42">
        <f>IF($C$3="National Currency",IF('B.Non-Life_DATA'!E332=0,0,'B.Non-Life_DATA'!E332),IF($C$3="Current Exchange rate",IF('B.Non-Life_DATA'!E332=0,0,'B.Non-Life_DATA'!E332/ECO!O38),IF($C$3="Constant Exchange rate",IF('B.Non-Life_DATA'!E332=0,0,'B.Non-Life_DATA'!E332/ECO!O73))))</f>
        <v>41.525592511451897</v>
      </c>
      <c r="G349" s="42">
        <f>IF($C$3="National Currency",IF('B.Non-Life_DATA'!F332=0,0,'B.Non-Life_DATA'!F332),IF($C$3="Current Exchange rate",IF('B.Non-Life_DATA'!F332=0,0,'B.Non-Life_DATA'!F332/ECO!P38),IF($C$3="Constant Exchange rate",IF('B.Non-Life_DATA'!F332=0,0,'B.Non-Life_DATA'!F332/ECO!P73))))</f>
        <v>118.00438159729137</v>
      </c>
      <c r="H349" s="42">
        <f>IF($C$3="National Currency",IF('B.Non-Life_DATA'!G332=0,0,'B.Non-Life_DATA'!G332),IF($C$3="Current Exchange rate",IF('B.Non-Life_DATA'!G332=0,0,'B.Non-Life_DATA'!G332/ECO!Q38),IF($C$3="Constant Exchange rate",IF('B.Non-Life_DATA'!G332=0,0,'B.Non-Life_DATA'!G332/ECO!Q73))))</f>
        <v>0</v>
      </c>
      <c r="I349" s="42">
        <f>IF($C$3="National Currency",IF('B.Non-Life_DATA'!H332=0,0,'B.Non-Life_DATA'!H332),IF($C$3="Current Exchange rate",IF('B.Non-Life_DATA'!H332=0,0,'B.Non-Life_DATA'!H332/ECO!R38),IF($C$3="Constant Exchange rate",IF('B.Non-Life_DATA'!H332=0,0,'B.Non-Life_DATA'!H332/ECO!R73))))</f>
        <v>0</v>
      </c>
      <c r="J349" s="42">
        <f>IF($C$3="National Currency",IF('B.Non-Life_DATA'!I332=0,0,'B.Non-Life_DATA'!I332),IF($C$3="Current Exchange rate",IF('B.Non-Life_DATA'!I332=0,0,'B.Non-Life_DATA'!I332/ECO!S38),IF($C$3="Constant Exchange rate",IF('B.Non-Life_DATA'!I332=0,0,'B.Non-Life_DATA'!I332/ECO!S73))))</f>
        <v>0</v>
      </c>
      <c r="K349" s="42">
        <f>IF($C$3="National Currency",IF('B.Non-Life_DATA'!J332=0,0,'B.Non-Life_DATA'!J332),IF($C$3="Current Exchange rate",IF('B.Non-Life_DATA'!J332=0,0,'B.Non-Life_DATA'!J332/ECO!T38),IF($C$3="Constant Exchange rate",IF('B.Non-Life_DATA'!J332=0,0,'B.Non-Life_DATA'!J332/ECO!T73))))</f>
        <v>0</v>
      </c>
      <c r="L349" s="42">
        <f>IF($C$3="National Currency",IF('B.Non-Life_DATA'!K332=0,0,'B.Non-Life_DATA'!K332),IF($C$3="Current Exchange rate",IF('B.Non-Life_DATA'!K332=0,0,'B.Non-Life_DATA'!K332/ECO!U38),IF($C$3="Constant Exchange rate",IF('B.Non-Life_DATA'!K332=0,0,'B.Non-Life_DATA'!K332/ECO!U73))))</f>
        <v>0</v>
      </c>
      <c r="M349" s="42">
        <f>IF($C$3="National Currency",IF('B.Non-Life_DATA'!L332=0,0,'B.Non-Life_DATA'!L332),IF($C$3="Current Exchange rate",IF('B.Non-Life_DATA'!L332=0,0,'B.Non-Life_DATA'!L332/ECO!V38),IF($C$3="Constant Exchange rate",IF('B.Non-Life_DATA'!L332=0,0,'B.Non-Life_DATA'!L332/ECO!V73))))</f>
        <v>0</v>
      </c>
      <c r="N349" s="42">
        <f>IF($C$3="National Currency",IF('B.Non-Life_DATA'!M332=0,0,'B.Non-Life_DATA'!M332),IF($C$3="Current Exchange rate",IF('B.Non-Life_DATA'!M332=0,0,'B.Non-Life_DATA'!M332/ECO!W38),IF($C$3="Constant Exchange rate",IF('B.Non-Life_DATA'!M332=0,0,'B.Non-Life_DATA'!M332/ECO!W73))))</f>
        <v>0</v>
      </c>
      <c r="O349" s="42">
        <f>IF($C$3="National Currency",IF('B.Non-Life_DATA'!N332=0,0,'B.Non-Life_DATA'!N332),IF($C$3="Current Exchange rate",IF('B.Non-Life_DATA'!N332=0,0,'B.Non-Life_DATA'!N332/ECO!X38),IF($C$3="Constant Exchange rate",IF('B.Non-Life_DATA'!N332=0,0,'B.Non-Life_DATA'!N332/ECO!X73))))</f>
        <v>0</v>
      </c>
      <c r="P349" s="108">
        <f>IF($C$3="National Currency",IF('B.Non-Life_DATA'!O332=0,0,'B.Non-Life_DATA'!O332),IF($C$3="Current Exchange rate",IF('B.Non-Life_DATA'!O332=0,0,'B.Non-Life_DATA'!O332/ECO!Y38),IF($C$3="Constant Exchange rate",IF('B.Non-Life_DATA'!O332=0,0,'B.Non-Life_DATA'!O332/ECO!Y73))))</f>
        <v>0</v>
      </c>
      <c r="Q349" s="41">
        <f t="shared" si="59"/>
        <v>0</v>
      </c>
      <c r="R349" s="41" t="str">
        <f t="shared" si="60"/>
        <v>-</v>
      </c>
      <c r="S349" s="41" t="str">
        <f t="shared" si="61"/>
        <v>-</v>
      </c>
    </row>
    <row r="350" spans="3:19" ht="15" x14ac:dyDescent="0.25">
      <c r="C350" s="139"/>
      <c r="D350" s="140"/>
      <c r="E350" s="39" t="s">
        <v>2</v>
      </c>
      <c r="F350" s="42">
        <f>IF($C$3="National Currency",IF('B.Non-Life_DATA'!E333=0,0,'B.Non-Life_DATA'!E333),IF($C$3="Current Exchange rate",IF('B.Non-Life_DATA'!E333=0,0,'B.Non-Life_DATA'!E333/ECO!O39),IF($C$3="Constant Exchange rate",IF('B.Non-Life_DATA'!E333=0,0,'B.Non-Life_DATA'!E333/ECO!O74))))</f>
        <v>-235.23375706214691</v>
      </c>
      <c r="G350" s="42">
        <f>IF($C$3="National Currency",IF('B.Non-Life_DATA'!F333=0,0,'B.Non-Life_DATA'!F333),IF($C$3="Current Exchange rate",IF('B.Non-Life_DATA'!F333=0,0,'B.Non-Life_DATA'!F333/ECO!P39),IF($C$3="Constant Exchange rate",IF('B.Non-Life_DATA'!F333=0,0,'B.Non-Life_DATA'!F333/ECO!P74))))</f>
        <v>-63.841807909604526</v>
      </c>
      <c r="H350" s="42">
        <f>IF($C$3="National Currency",IF('B.Non-Life_DATA'!G333=0,0,'B.Non-Life_DATA'!G333),IF($C$3="Current Exchange rate",IF('B.Non-Life_DATA'!G333=0,0,'B.Non-Life_DATA'!G333/ECO!Q39),IF($C$3="Constant Exchange rate",IF('B.Non-Life_DATA'!G333=0,0,'B.Non-Life_DATA'!G333/ECO!Q74))))</f>
        <v>7.0621468926553677</v>
      </c>
      <c r="I350" s="42">
        <f>IF($C$3="National Currency",IF('B.Non-Life_DATA'!H333=0,0,'B.Non-Life_DATA'!H333),IF($C$3="Current Exchange rate",IF('B.Non-Life_DATA'!H333=0,0,'B.Non-Life_DATA'!H333/ECO!R39),IF($C$3="Constant Exchange rate",IF('B.Non-Life_DATA'!H333=0,0,'B.Non-Life_DATA'!H333/ECO!R74))))</f>
        <v>80.155367231638422</v>
      </c>
      <c r="J350" s="42">
        <f>IF($C$3="National Currency",IF('B.Non-Life_DATA'!I333=0,0,'B.Non-Life_DATA'!I333),IF($C$3="Current Exchange rate",IF('B.Non-Life_DATA'!I333=0,0,'B.Non-Life_DATA'!I333/ECO!S39),IF($C$3="Constant Exchange rate",IF('B.Non-Life_DATA'!I333=0,0,'B.Non-Life_DATA'!I333/ECO!S74))))</f>
        <v>142.65536723163842</v>
      </c>
      <c r="K350" s="42">
        <f>IF($C$3="National Currency",IF('B.Non-Life_DATA'!J333=0,0,'B.Non-Life_DATA'!J333),IF($C$3="Current Exchange rate",IF('B.Non-Life_DATA'!J333=0,0,'B.Non-Life_DATA'!J333/ECO!T39),IF($C$3="Constant Exchange rate",IF('B.Non-Life_DATA'!J333=0,0,'B.Non-Life_DATA'!J333/ECO!T74))))</f>
        <v>38.488700564971751</v>
      </c>
      <c r="L350" s="42">
        <f>IF($C$3="National Currency",IF('B.Non-Life_DATA'!K333=0,0,'B.Non-Life_DATA'!K333),IF($C$3="Current Exchange rate",IF('B.Non-Life_DATA'!K333=0,0,'B.Non-Life_DATA'!K333/ECO!U39),IF($C$3="Constant Exchange rate",IF('B.Non-Life_DATA'!K333=0,0,'B.Non-Life_DATA'!K333/ECO!U74))))</f>
        <v>-1.7655367231638419</v>
      </c>
      <c r="M350" s="42">
        <f>IF($C$3="National Currency",IF('B.Non-Life_DATA'!L333=0,0,'B.Non-Life_DATA'!L333),IF($C$3="Current Exchange rate",IF('B.Non-Life_DATA'!L333=0,0,'B.Non-Life_DATA'!L333/ECO!V39),IF($C$3="Constant Exchange rate",IF('B.Non-Life_DATA'!L333=0,0,'B.Non-Life_DATA'!L333/ECO!V74))))</f>
        <v>21.186440677966104</v>
      </c>
      <c r="N350" s="42">
        <f>IF($C$3="National Currency",IF('B.Non-Life_DATA'!M333=0,0,'B.Non-Life_DATA'!M333),IF($C$3="Current Exchange rate",IF('B.Non-Life_DATA'!M333=0,0,'B.Non-Life_DATA'!M333/ECO!W39),IF($C$3="Constant Exchange rate",IF('B.Non-Life_DATA'!M333=0,0,'B.Non-Life_DATA'!M333/ECO!W74))))</f>
        <v>-200.21186440677968</v>
      </c>
      <c r="O350" s="42">
        <f>IF($C$3="National Currency",IF('B.Non-Life_DATA'!N333=0,0,'B.Non-Life_DATA'!N333),IF($C$3="Current Exchange rate",IF('B.Non-Life_DATA'!N333=0,0,'B.Non-Life_DATA'!N333/ECO!X39),IF($C$3="Constant Exchange rate",IF('B.Non-Life_DATA'!N333=0,0,'B.Non-Life_DATA'!N333/ECO!X74))))</f>
        <v>310.38135593220341</v>
      </c>
      <c r="P350" s="108">
        <f>IF($C$3="National Currency",IF('B.Non-Life_DATA'!O333=0,0,'B.Non-Life_DATA'!O333),IF($C$3="Current Exchange rate",IF('B.Non-Life_DATA'!O333=0,0,'B.Non-Life_DATA'!O333/ECO!Y39),IF($C$3="Constant Exchange rate",IF('B.Non-Life_DATA'!O333=0,0,'B.Non-Life_DATA'!O333/ECO!Y74))))</f>
        <v>0</v>
      </c>
      <c r="Q350" s="41">
        <f t="shared" si="59"/>
        <v>1.5734230222477604E-2</v>
      </c>
      <c r="R350" s="41">
        <f t="shared" si="60"/>
        <v>-2.5502645502645502</v>
      </c>
      <c r="S350" s="41">
        <f t="shared" si="61"/>
        <v>-2.3194592468724764</v>
      </c>
    </row>
    <row r="351" spans="3:19" ht="15" x14ac:dyDescent="0.25">
      <c r="C351" s="139"/>
      <c r="D351" s="140"/>
      <c r="E351" s="39" t="s">
        <v>57</v>
      </c>
      <c r="F351" s="43">
        <f>IF($C$3="National Currency",IF('B.Non-Life_DATA'!E334=0,0,'B.Non-Life_DATA'!E334),IF($C$3="Current Exchange rate",IF('B.Non-Life_DATA'!E334=0,0,'B.Non-Life_DATA'!E334/ECO!O40),IF($C$3="Constant Exchange rate",IF('B.Non-Life_DATA'!E334=0,0,'B.Non-Life_DATA'!E334/ECO!O75))))</f>
        <v>9540.3774553858002</v>
      </c>
      <c r="G351" s="43">
        <f>IF($C$3="National Currency",IF('B.Non-Life_DATA'!F334=0,0,'B.Non-Life_DATA'!F334),IF($C$3="Current Exchange rate",IF('B.Non-Life_DATA'!F334=0,0,'B.Non-Life_DATA'!F334/ECO!P40),IF($C$3="Constant Exchange rate",IF('B.Non-Life_DATA'!F334=0,0,'B.Non-Life_DATA'!F334/ECO!P75))))</f>
        <v>11042.495827448965</v>
      </c>
      <c r="H351" s="43">
        <f>IF($C$3="National Currency",IF('B.Non-Life_DATA'!G334=0,0,'B.Non-Life_DATA'!G334),IF($C$3="Current Exchange rate",IF('B.Non-Life_DATA'!G334=0,0,'B.Non-Life_DATA'!G334/ECO!Q40),IF($C$3="Constant Exchange rate",IF('B.Non-Life_DATA'!G334=0,0,'B.Non-Life_DATA'!G334/ECO!Q75))))</f>
        <v>7836.6927718577481</v>
      </c>
      <c r="I351" s="43">
        <f>IF($C$3="National Currency",IF('B.Non-Life_DATA'!H334=0,0,'B.Non-Life_DATA'!H334),IF($C$3="Current Exchange rate",IF('B.Non-Life_DATA'!H334=0,0,'B.Non-Life_DATA'!H334/ECO!R40),IF($C$3="Constant Exchange rate",IF('B.Non-Life_DATA'!H334=0,0,'B.Non-Life_DATA'!H334/ECO!R75))))</f>
        <v>0</v>
      </c>
      <c r="J351" s="43">
        <f>IF($C$3="National Currency",IF('B.Non-Life_DATA'!I334=0,0,'B.Non-Life_DATA'!I334),IF($C$3="Current Exchange rate",IF('B.Non-Life_DATA'!I334=0,0,'B.Non-Life_DATA'!I334/ECO!S40),IF($C$3="Constant Exchange rate",IF('B.Non-Life_DATA'!I334=0,0,'B.Non-Life_DATA'!I334/ECO!S75))))</f>
        <v>0</v>
      </c>
      <c r="K351" s="43">
        <f>IF($C$3="National Currency",IF('B.Non-Life_DATA'!J334=0,0,'B.Non-Life_DATA'!J334),IF($C$3="Current Exchange rate",IF('B.Non-Life_DATA'!J334=0,0,'B.Non-Life_DATA'!J334/ECO!T40),IF($C$3="Constant Exchange rate",IF('B.Non-Life_DATA'!J334=0,0,'B.Non-Life_DATA'!J334/ECO!T75))))</f>
        <v>0</v>
      </c>
      <c r="L351" s="43">
        <f>IF($C$3="National Currency",IF('B.Non-Life_DATA'!K334=0,0,'B.Non-Life_DATA'!K334),IF($C$3="Current Exchange rate",IF('B.Non-Life_DATA'!K334=0,0,'B.Non-Life_DATA'!K334/ECO!U40),IF($C$3="Constant Exchange rate",IF('B.Non-Life_DATA'!K334=0,0,'B.Non-Life_DATA'!K334/ECO!U75))))</f>
        <v>0</v>
      </c>
      <c r="M351" s="43">
        <f>IF($C$3="National Currency",IF('B.Non-Life_DATA'!L334=0,0,'B.Non-Life_DATA'!L334),IF($C$3="Current Exchange rate",IF('B.Non-Life_DATA'!L334=0,0,'B.Non-Life_DATA'!L334/ECO!V40),IF($C$3="Constant Exchange rate",IF('B.Non-Life_DATA'!L334=0,0,'B.Non-Life_DATA'!L334/ECO!V75))))</f>
        <v>0</v>
      </c>
      <c r="N351" s="43">
        <f>IF($C$3="National Currency",IF('B.Non-Life_DATA'!M334=0,0,'B.Non-Life_DATA'!M334),IF($C$3="Current Exchange rate",IF('B.Non-Life_DATA'!M334=0,0,'B.Non-Life_DATA'!M334/ECO!W40),IF($C$3="Constant Exchange rate",IF('B.Non-Life_DATA'!M334=0,0,'B.Non-Life_DATA'!M334/ECO!W75))))</f>
        <v>0</v>
      </c>
      <c r="O351" s="43">
        <f>IF($C$3="National Currency",IF('B.Non-Life_DATA'!N334=0,0,'B.Non-Life_DATA'!N334),IF($C$3="Current Exchange rate",IF('B.Non-Life_DATA'!N334=0,0,'B.Non-Life_DATA'!N334/ECO!X40),IF($C$3="Constant Exchange rate",IF('B.Non-Life_DATA'!N334=0,0,'B.Non-Life_DATA'!N334/ECO!X75))))</f>
        <v>0</v>
      </c>
      <c r="P351" s="109">
        <f>IF($C$3="National Currency",IF('B.Non-Life_DATA'!O334=0,0,'B.Non-Life_DATA'!O334),IF($C$3="Current Exchange rate",IF('B.Non-Life_DATA'!O334=0,0,'B.Non-Life_DATA'!O334/ECO!Y40),IF($C$3="Constant Exchange rate",IF('B.Non-Life_DATA'!O334=0,0,'B.Non-Life_DATA'!O334/ECO!Y75))))</f>
        <v>0</v>
      </c>
      <c r="Q351" s="41">
        <f t="shared" si="59"/>
        <v>0</v>
      </c>
      <c r="R351" s="41" t="str">
        <f t="shared" si="60"/>
        <v>-</v>
      </c>
      <c r="S351" s="41" t="str">
        <f t="shared" si="61"/>
        <v>-</v>
      </c>
    </row>
    <row r="352" spans="3:19" ht="15.75" thickBot="1" x14ac:dyDescent="0.3">
      <c r="C352" s="150"/>
      <c r="D352" s="151"/>
      <c r="E352" s="44" t="s">
        <v>97</v>
      </c>
      <c r="F352" s="52">
        <f t="shared" ref="F352:O352" si="62">SUM(F320:F351)</f>
        <v>22570.083293081159</v>
      </c>
      <c r="G352" s="52">
        <f t="shared" si="62"/>
        <v>28231.787245840958</v>
      </c>
      <c r="H352" s="52">
        <f t="shared" si="62"/>
        <v>28364.751214830081</v>
      </c>
      <c r="I352" s="52">
        <f t="shared" si="62"/>
        <v>19430.671879394715</v>
      </c>
      <c r="J352" s="52">
        <f t="shared" si="62"/>
        <v>15569.943760811617</v>
      </c>
      <c r="K352" s="52">
        <f t="shared" si="62"/>
        <v>12331.281956975157</v>
      </c>
      <c r="L352" s="52">
        <f t="shared" si="62"/>
        <v>12045.516859630694</v>
      </c>
      <c r="M352" s="52">
        <f t="shared" si="62"/>
        <v>13415.835169884062</v>
      </c>
      <c r="N352" s="52">
        <f t="shared" si="62"/>
        <v>16479.617206889605</v>
      </c>
      <c r="O352" s="52">
        <f t="shared" si="62"/>
        <v>19726.504032513702</v>
      </c>
      <c r="P352" s="96" t="s">
        <v>179</v>
      </c>
      <c r="Q352" s="41">
        <f t="shared" si="59"/>
        <v>1</v>
      </c>
    </row>
    <row r="353" spans="3:19" ht="16.5" thickTop="1" thickBot="1" x14ac:dyDescent="0.3">
      <c r="C353" s="148"/>
      <c r="D353" s="149"/>
      <c r="E353" s="45" t="s">
        <v>98</v>
      </c>
      <c r="F353" s="52">
        <v>12952.5595703125</v>
      </c>
      <c r="G353" s="52">
        <v>17035.271484375</v>
      </c>
      <c r="H353" s="52">
        <v>20499.169921875</v>
      </c>
      <c r="I353" s="52">
        <v>19387.080078125</v>
      </c>
      <c r="J353" s="52">
        <v>14945.0283203125</v>
      </c>
      <c r="K353" s="52">
        <v>12122.703125</v>
      </c>
      <c r="L353" s="52">
        <v>10873.71484375</v>
      </c>
      <c r="M353" s="52">
        <v>12818.2060546875</v>
      </c>
      <c r="N353" s="52">
        <v>15186.728515625</v>
      </c>
      <c r="O353" s="52">
        <v>17272.78515625</v>
      </c>
      <c r="P353" s="123" t="s">
        <v>179</v>
      </c>
      <c r="Q353" s="41">
        <f t="shared" si="59"/>
        <v>0.87561309027593426</v>
      </c>
      <c r="R353" s="41">
        <f t="shared" si="60"/>
        <v>0.13736050120858767</v>
      </c>
      <c r="S353" s="41">
        <f t="shared" si="61"/>
        <v>0.33354222866031313</v>
      </c>
    </row>
    <row r="354" spans="3:19" ht="15.75" hidden="1" customHeight="1" thickTop="1" x14ac:dyDescent="0.25">
      <c r="E354" s="45" t="s">
        <v>99</v>
      </c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7"/>
      <c r="R354" s="47"/>
      <c r="S354" s="48"/>
    </row>
    <row r="355" spans="3:19" ht="19.5" hidden="1" customHeight="1" thickTop="1" x14ac:dyDescent="0.15">
      <c r="E355" s="145"/>
      <c r="F355" s="146" t="e">
        <f>#REF!+1</f>
        <v>#REF!</v>
      </c>
      <c r="G355" s="146" t="e">
        <f t="shared" ref="G355:O355" si="63">F355+1</f>
        <v>#REF!</v>
      </c>
      <c r="H355" s="146" t="e">
        <f t="shared" si="63"/>
        <v>#REF!</v>
      </c>
      <c r="I355" s="146" t="e">
        <f t="shared" si="63"/>
        <v>#REF!</v>
      </c>
      <c r="J355" s="146" t="e">
        <f t="shared" si="63"/>
        <v>#REF!</v>
      </c>
      <c r="K355" s="146" t="e">
        <f t="shared" si="63"/>
        <v>#REF!</v>
      </c>
      <c r="L355" s="146" t="e">
        <f t="shared" si="63"/>
        <v>#REF!</v>
      </c>
      <c r="M355" s="146" t="e">
        <f t="shared" si="63"/>
        <v>#REF!</v>
      </c>
      <c r="N355" s="146" t="e">
        <f t="shared" si="63"/>
        <v>#REF!</v>
      </c>
      <c r="O355" s="146" t="e">
        <f t="shared" si="63"/>
        <v>#REF!</v>
      </c>
      <c r="P355" s="121"/>
    </row>
    <row r="356" spans="3:19" ht="15.75" hidden="1" customHeight="1" thickTop="1" x14ac:dyDescent="0.15">
      <c r="E356" s="35" t="s">
        <v>32</v>
      </c>
      <c r="F356" s="36"/>
      <c r="G356" s="36"/>
      <c r="H356" s="36"/>
      <c r="I356" s="36"/>
      <c r="J356" s="36"/>
      <c r="K356" s="36"/>
      <c r="L356" s="36"/>
      <c r="M356" s="36"/>
      <c r="N356" s="36"/>
      <c r="O356" s="37"/>
      <c r="P356" s="37"/>
      <c r="Q356" s="38"/>
      <c r="R356" s="38"/>
      <c r="S356" s="37"/>
    </row>
    <row r="357" spans="3:19" ht="15.75" hidden="1" customHeight="1" thickTop="1" x14ac:dyDescent="0.25">
      <c r="C357" s="141" t="s">
        <v>136</v>
      </c>
      <c r="D357" s="142"/>
      <c r="E357" s="39" t="s">
        <v>31</v>
      </c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118"/>
      <c r="Q357" s="41"/>
      <c r="R357" s="41"/>
      <c r="S357" s="41"/>
    </row>
    <row r="358" spans="3:19" ht="15.75" hidden="1" customHeight="1" thickTop="1" x14ac:dyDescent="0.25">
      <c r="C358" s="143" t="s">
        <v>119</v>
      </c>
      <c r="D358" s="144"/>
      <c r="E358" s="39" t="s">
        <v>30</v>
      </c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122"/>
      <c r="Q358" s="41"/>
      <c r="R358" s="41"/>
      <c r="S358" s="41"/>
    </row>
    <row r="359" spans="3:19" ht="15.75" hidden="1" customHeight="1" thickTop="1" x14ac:dyDescent="0.25">
      <c r="C359" s="139"/>
      <c r="D359" s="140"/>
      <c r="E359" s="39" t="s">
        <v>29</v>
      </c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122"/>
      <c r="Q359" s="41"/>
      <c r="R359" s="41"/>
      <c r="S359" s="41"/>
    </row>
    <row r="360" spans="3:19" ht="15.75" hidden="1" customHeight="1" thickTop="1" x14ac:dyDescent="0.25">
      <c r="C360" s="139"/>
      <c r="D360" s="140"/>
      <c r="E360" s="39" t="s">
        <v>28</v>
      </c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122"/>
      <c r="Q360" s="41"/>
      <c r="R360" s="41"/>
      <c r="S360" s="41"/>
    </row>
    <row r="361" spans="3:19" ht="15.75" hidden="1" customHeight="1" thickTop="1" x14ac:dyDescent="0.25">
      <c r="C361" s="139"/>
      <c r="D361" s="140"/>
      <c r="E361" s="39" t="s">
        <v>27</v>
      </c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122"/>
      <c r="Q361" s="41"/>
      <c r="R361" s="41"/>
      <c r="S361" s="41"/>
    </row>
    <row r="362" spans="3:19" ht="15.75" hidden="1" customHeight="1" thickTop="1" x14ac:dyDescent="0.25">
      <c r="C362" s="139"/>
      <c r="D362" s="140"/>
      <c r="E362" s="39" t="s">
        <v>26</v>
      </c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122"/>
      <c r="Q362" s="41"/>
      <c r="R362" s="41"/>
      <c r="S362" s="41"/>
    </row>
    <row r="363" spans="3:19" ht="15.75" hidden="1" customHeight="1" thickTop="1" x14ac:dyDescent="0.25">
      <c r="C363" s="139"/>
      <c r="D363" s="140"/>
      <c r="E363" s="39" t="s">
        <v>25</v>
      </c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122"/>
      <c r="Q363" s="41"/>
      <c r="R363" s="41"/>
      <c r="S363" s="41"/>
    </row>
    <row r="364" spans="3:19" ht="15.75" hidden="1" customHeight="1" thickTop="1" x14ac:dyDescent="0.25">
      <c r="C364" s="139"/>
      <c r="D364" s="140"/>
      <c r="E364" s="39" t="s">
        <v>24</v>
      </c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122"/>
      <c r="Q364" s="41"/>
      <c r="R364" s="41"/>
      <c r="S364" s="41"/>
    </row>
    <row r="365" spans="3:19" ht="15.75" hidden="1" customHeight="1" thickTop="1" x14ac:dyDescent="0.25">
      <c r="C365" s="139"/>
      <c r="D365" s="140"/>
      <c r="E365" s="39" t="s">
        <v>23</v>
      </c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122"/>
      <c r="Q365" s="41"/>
      <c r="R365" s="41"/>
      <c r="S365" s="41"/>
    </row>
    <row r="366" spans="3:19" ht="15.75" hidden="1" customHeight="1" thickTop="1" x14ac:dyDescent="0.25">
      <c r="C366" s="139"/>
      <c r="D366" s="140"/>
      <c r="E366" s="39" t="s">
        <v>22</v>
      </c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122"/>
      <c r="Q366" s="41"/>
      <c r="R366" s="41"/>
      <c r="S366" s="41"/>
    </row>
    <row r="367" spans="3:19" ht="15.75" hidden="1" customHeight="1" thickTop="1" x14ac:dyDescent="0.25">
      <c r="C367" s="139"/>
      <c r="D367" s="140"/>
      <c r="E367" s="39" t="s">
        <v>21</v>
      </c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122"/>
      <c r="Q367" s="41"/>
      <c r="R367" s="41"/>
      <c r="S367" s="41"/>
    </row>
    <row r="368" spans="3:19" ht="15.75" hidden="1" customHeight="1" thickTop="1" x14ac:dyDescent="0.25">
      <c r="C368" s="139"/>
      <c r="D368" s="140"/>
      <c r="E368" s="39" t="s">
        <v>20</v>
      </c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122"/>
      <c r="Q368" s="41"/>
      <c r="R368" s="41"/>
      <c r="S368" s="41"/>
    </row>
    <row r="369" spans="3:19" ht="15.75" hidden="1" customHeight="1" thickTop="1" x14ac:dyDescent="0.25">
      <c r="C369" s="139"/>
      <c r="D369" s="140"/>
      <c r="E369" s="39" t="s">
        <v>19</v>
      </c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122"/>
      <c r="Q369" s="41"/>
      <c r="R369" s="41"/>
      <c r="S369" s="41"/>
    </row>
    <row r="370" spans="3:19" ht="15.75" hidden="1" customHeight="1" thickTop="1" x14ac:dyDescent="0.25">
      <c r="C370" s="139"/>
      <c r="D370" s="140"/>
      <c r="E370" s="39" t="s">
        <v>18</v>
      </c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122"/>
      <c r="Q370" s="41"/>
      <c r="R370" s="41"/>
      <c r="S370" s="41"/>
    </row>
    <row r="371" spans="3:19" ht="15.75" hidden="1" customHeight="1" thickTop="1" x14ac:dyDescent="0.25">
      <c r="C371" s="139"/>
      <c r="D371" s="140"/>
      <c r="E371" s="39" t="s">
        <v>17</v>
      </c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122"/>
      <c r="Q371" s="41"/>
      <c r="R371" s="41"/>
      <c r="S371" s="41"/>
    </row>
    <row r="372" spans="3:19" ht="15.75" hidden="1" customHeight="1" thickTop="1" x14ac:dyDescent="0.25">
      <c r="C372" s="139"/>
      <c r="D372" s="140"/>
      <c r="E372" s="39" t="s">
        <v>16</v>
      </c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122"/>
      <c r="Q372" s="41"/>
      <c r="R372" s="41"/>
      <c r="S372" s="41"/>
    </row>
    <row r="373" spans="3:19" ht="15.75" hidden="1" customHeight="1" thickTop="1" x14ac:dyDescent="0.25">
      <c r="C373" s="139"/>
      <c r="D373" s="140"/>
      <c r="E373" s="39" t="s">
        <v>15</v>
      </c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122"/>
      <c r="Q373" s="41"/>
      <c r="R373" s="41"/>
      <c r="S373" s="41"/>
    </row>
    <row r="374" spans="3:19" ht="15.75" hidden="1" customHeight="1" thickTop="1" x14ac:dyDescent="0.25">
      <c r="C374" s="139"/>
      <c r="D374" s="140"/>
      <c r="E374" s="39" t="s">
        <v>14</v>
      </c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122"/>
      <c r="Q374" s="41"/>
      <c r="R374" s="41"/>
      <c r="S374" s="41"/>
    </row>
    <row r="375" spans="3:19" ht="15.75" hidden="1" customHeight="1" thickTop="1" x14ac:dyDescent="0.25">
      <c r="C375" s="139"/>
      <c r="D375" s="140"/>
      <c r="E375" s="39" t="s">
        <v>13</v>
      </c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122"/>
      <c r="Q375" s="41"/>
      <c r="R375" s="41"/>
      <c r="S375" s="41"/>
    </row>
    <row r="376" spans="3:19" ht="15.75" hidden="1" customHeight="1" thickTop="1" x14ac:dyDescent="0.25">
      <c r="C376" s="139"/>
      <c r="D376" s="140"/>
      <c r="E376" s="39" t="s">
        <v>12</v>
      </c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122"/>
      <c r="Q376" s="41"/>
      <c r="R376" s="41"/>
      <c r="S376" s="41"/>
    </row>
    <row r="377" spans="3:19" ht="15.75" hidden="1" customHeight="1" thickTop="1" x14ac:dyDescent="0.25">
      <c r="C377" s="139"/>
      <c r="D377" s="140"/>
      <c r="E377" s="39" t="s">
        <v>11</v>
      </c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122"/>
      <c r="Q377" s="41"/>
      <c r="R377" s="41"/>
      <c r="S377" s="41"/>
    </row>
    <row r="378" spans="3:19" ht="15.75" hidden="1" customHeight="1" thickTop="1" x14ac:dyDescent="0.25">
      <c r="C378" s="139"/>
      <c r="D378" s="140"/>
      <c r="E378" s="39" t="s">
        <v>10</v>
      </c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122"/>
      <c r="Q378" s="41"/>
      <c r="R378" s="41"/>
      <c r="S378" s="41"/>
    </row>
    <row r="379" spans="3:19" ht="15.75" hidden="1" customHeight="1" thickTop="1" x14ac:dyDescent="0.25">
      <c r="C379" s="139"/>
      <c r="D379" s="140"/>
      <c r="E379" s="39" t="s">
        <v>9</v>
      </c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122"/>
      <c r="Q379" s="41"/>
      <c r="R379" s="41"/>
      <c r="S379" s="41"/>
    </row>
    <row r="380" spans="3:19" ht="15.75" hidden="1" customHeight="1" thickTop="1" x14ac:dyDescent="0.25">
      <c r="C380" s="139"/>
      <c r="D380" s="140"/>
      <c r="E380" s="39" t="s">
        <v>8</v>
      </c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122"/>
      <c r="Q380" s="41"/>
      <c r="R380" s="41"/>
      <c r="S380" s="41"/>
    </row>
    <row r="381" spans="3:19" ht="15.75" hidden="1" customHeight="1" thickTop="1" x14ac:dyDescent="0.25">
      <c r="C381" s="139"/>
      <c r="D381" s="140"/>
      <c r="E381" s="39" t="s">
        <v>7</v>
      </c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122"/>
      <c r="Q381" s="41"/>
      <c r="R381" s="41"/>
      <c r="S381" s="41"/>
    </row>
    <row r="382" spans="3:19" ht="15.75" hidden="1" customHeight="1" thickTop="1" x14ac:dyDescent="0.25">
      <c r="C382" s="139"/>
      <c r="D382" s="140"/>
      <c r="E382" s="39" t="s">
        <v>6</v>
      </c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122"/>
      <c r="Q382" s="41"/>
      <c r="R382" s="41"/>
      <c r="S382" s="41"/>
    </row>
    <row r="383" spans="3:19" ht="15.75" hidden="1" customHeight="1" thickTop="1" x14ac:dyDescent="0.25">
      <c r="C383" s="139"/>
      <c r="D383" s="140"/>
      <c r="E383" s="39" t="s">
        <v>5</v>
      </c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122"/>
      <c r="Q383" s="41"/>
      <c r="R383" s="41"/>
      <c r="S383" s="41"/>
    </row>
    <row r="384" spans="3:19" ht="15.75" hidden="1" customHeight="1" thickTop="1" x14ac:dyDescent="0.25">
      <c r="C384" s="139"/>
      <c r="D384" s="140"/>
      <c r="E384" s="39" t="s">
        <v>4</v>
      </c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122"/>
      <c r="Q384" s="41"/>
      <c r="R384" s="41"/>
      <c r="S384" s="41"/>
    </row>
    <row r="385" spans="3:19" ht="15.75" hidden="1" customHeight="1" thickTop="1" x14ac:dyDescent="0.25">
      <c r="C385" s="139"/>
      <c r="D385" s="140"/>
      <c r="E385" s="39" t="s">
        <v>3</v>
      </c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122"/>
      <c r="Q385" s="41"/>
      <c r="R385" s="41"/>
      <c r="S385" s="41"/>
    </row>
    <row r="386" spans="3:19" ht="15.75" hidden="1" customHeight="1" thickTop="1" x14ac:dyDescent="0.25">
      <c r="C386" s="139"/>
      <c r="D386" s="140"/>
      <c r="E386" s="39" t="s">
        <v>2</v>
      </c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122"/>
      <c r="Q386" s="41"/>
      <c r="R386" s="41"/>
      <c r="S386" s="41"/>
    </row>
    <row r="387" spans="3:19" ht="15.75" hidden="1" customHeight="1" thickTop="1" x14ac:dyDescent="0.25">
      <c r="C387" s="139"/>
      <c r="D387" s="140"/>
      <c r="E387" s="39" t="s">
        <v>57</v>
      </c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122"/>
      <c r="Q387" s="41"/>
      <c r="R387" s="41"/>
      <c r="S387" s="41"/>
    </row>
    <row r="388" spans="3:19" ht="15.75" thickTop="1" x14ac:dyDescent="0.25">
      <c r="E388" s="45" t="s">
        <v>99</v>
      </c>
      <c r="F388" s="49"/>
      <c r="G388" s="49">
        <f t="shared" ref="G388:O388" si="64">G353/F353-1</f>
        <v>0.31520502892881108</v>
      </c>
      <c r="H388" s="49">
        <f t="shared" si="64"/>
        <v>0.20333684970486909</v>
      </c>
      <c r="I388" s="49">
        <f t="shared" si="64"/>
        <v>-5.425048175064251E-2</v>
      </c>
      <c r="J388" s="49">
        <f t="shared" si="64"/>
        <v>-0.22912433125113019</v>
      </c>
      <c r="K388" s="49">
        <f t="shared" si="64"/>
        <v>-0.18884709582494019</v>
      </c>
      <c r="L388" s="49">
        <f t="shared" si="64"/>
        <v>-0.10302885984845067</v>
      </c>
      <c r="M388" s="49">
        <f t="shared" si="64"/>
        <v>0.17882492219806156</v>
      </c>
      <c r="N388" s="49">
        <f t="shared" si="64"/>
        <v>0.18477799863978261</v>
      </c>
      <c r="O388" s="50">
        <f t="shared" si="64"/>
        <v>0.13736050120858767</v>
      </c>
      <c r="P388" s="50"/>
    </row>
  </sheetData>
  <mergeCells count="367">
    <mergeCell ref="F3:P3"/>
    <mergeCell ref="E318:P318"/>
    <mergeCell ref="E279:P279"/>
    <mergeCell ref="E240:P240"/>
    <mergeCell ref="E201:P201"/>
    <mergeCell ref="E162:P162"/>
    <mergeCell ref="E123:P123"/>
    <mergeCell ref="E84:P84"/>
    <mergeCell ref="E45:P45"/>
    <mergeCell ref="E6:P6"/>
    <mergeCell ref="C346:D346"/>
    <mergeCell ref="C347:D347"/>
    <mergeCell ref="C338:D338"/>
    <mergeCell ref="C339:D339"/>
    <mergeCell ref="C340:D340"/>
    <mergeCell ref="C341:D341"/>
    <mergeCell ref="C342:D342"/>
    <mergeCell ref="C333:D333"/>
    <mergeCell ref="C334:D334"/>
    <mergeCell ref="C335:D335"/>
    <mergeCell ref="C336:D336"/>
    <mergeCell ref="C337:D337"/>
    <mergeCell ref="C328:D328"/>
    <mergeCell ref="C329:D329"/>
    <mergeCell ref="C330:D330"/>
    <mergeCell ref="C331:D331"/>
    <mergeCell ref="C332:D332"/>
    <mergeCell ref="C323:D323"/>
    <mergeCell ref="C324:D324"/>
    <mergeCell ref="C325:D325"/>
    <mergeCell ref="C326:D326"/>
    <mergeCell ref="C327:D327"/>
    <mergeCell ref="C319:D319"/>
    <mergeCell ref="C320:D320"/>
    <mergeCell ref="C321:D321"/>
    <mergeCell ref="C322:D322"/>
    <mergeCell ref="C309:D309"/>
    <mergeCell ref="C310:D310"/>
    <mergeCell ref="C311:D311"/>
    <mergeCell ref="C312:D312"/>
    <mergeCell ref="C313:D313"/>
    <mergeCell ref="C314:D314"/>
    <mergeCell ref="C304:D304"/>
    <mergeCell ref="C305:D305"/>
    <mergeCell ref="C306:D306"/>
    <mergeCell ref="C307:D307"/>
    <mergeCell ref="C308:D308"/>
    <mergeCell ref="C299:D299"/>
    <mergeCell ref="C300:D300"/>
    <mergeCell ref="C301:D301"/>
    <mergeCell ref="C302:D302"/>
    <mergeCell ref="C303:D303"/>
    <mergeCell ref="C294:D294"/>
    <mergeCell ref="C295:D295"/>
    <mergeCell ref="C296:D296"/>
    <mergeCell ref="C297:D297"/>
    <mergeCell ref="C298:D298"/>
    <mergeCell ref="C289:D289"/>
    <mergeCell ref="C290:D290"/>
    <mergeCell ref="C291:D291"/>
    <mergeCell ref="C292:D292"/>
    <mergeCell ref="C293:D293"/>
    <mergeCell ref="C284:D284"/>
    <mergeCell ref="C285:D285"/>
    <mergeCell ref="C286:D286"/>
    <mergeCell ref="C287:D287"/>
    <mergeCell ref="C288:D288"/>
    <mergeCell ref="C280:D280"/>
    <mergeCell ref="C281:D281"/>
    <mergeCell ref="C282:D282"/>
    <mergeCell ref="C283:D283"/>
    <mergeCell ref="C270:D270"/>
    <mergeCell ref="C271:D271"/>
    <mergeCell ref="C272:D272"/>
    <mergeCell ref="C273:D273"/>
    <mergeCell ref="C274:D274"/>
    <mergeCell ref="C265:D265"/>
    <mergeCell ref="C266:D266"/>
    <mergeCell ref="C267:D267"/>
    <mergeCell ref="C268:D268"/>
    <mergeCell ref="C269:D269"/>
    <mergeCell ref="C260:D260"/>
    <mergeCell ref="C261:D261"/>
    <mergeCell ref="C262:D262"/>
    <mergeCell ref="C263:D263"/>
    <mergeCell ref="C264:D264"/>
    <mergeCell ref="C255:D255"/>
    <mergeCell ref="C256:D256"/>
    <mergeCell ref="C257:D257"/>
    <mergeCell ref="C258:D258"/>
    <mergeCell ref="C259:D259"/>
    <mergeCell ref="C250:D250"/>
    <mergeCell ref="C251:D251"/>
    <mergeCell ref="C252:D252"/>
    <mergeCell ref="C253:D253"/>
    <mergeCell ref="C254:D254"/>
    <mergeCell ref="C245:D245"/>
    <mergeCell ref="C246:D246"/>
    <mergeCell ref="C247:D247"/>
    <mergeCell ref="C248:D248"/>
    <mergeCell ref="C249:D249"/>
    <mergeCell ref="C241:D241"/>
    <mergeCell ref="C242:D242"/>
    <mergeCell ref="C243:D243"/>
    <mergeCell ref="C244:D244"/>
    <mergeCell ref="C231:D231"/>
    <mergeCell ref="C232:D232"/>
    <mergeCell ref="C233:D233"/>
    <mergeCell ref="C234:D234"/>
    <mergeCell ref="C235:D235"/>
    <mergeCell ref="C236:D236"/>
    <mergeCell ref="C226:D226"/>
    <mergeCell ref="C227:D227"/>
    <mergeCell ref="C228:D228"/>
    <mergeCell ref="C229:D229"/>
    <mergeCell ref="C230:D230"/>
    <mergeCell ref="C221:D221"/>
    <mergeCell ref="C222:D222"/>
    <mergeCell ref="C223:D223"/>
    <mergeCell ref="C224:D224"/>
    <mergeCell ref="C225:D225"/>
    <mergeCell ref="C216:D216"/>
    <mergeCell ref="C217:D217"/>
    <mergeCell ref="C218:D218"/>
    <mergeCell ref="C219:D219"/>
    <mergeCell ref="C220:D220"/>
    <mergeCell ref="C211:D211"/>
    <mergeCell ref="C212:D212"/>
    <mergeCell ref="C213:D213"/>
    <mergeCell ref="C214:D214"/>
    <mergeCell ref="C215:D215"/>
    <mergeCell ref="C206:D206"/>
    <mergeCell ref="C207:D207"/>
    <mergeCell ref="C208:D208"/>
    <mergeCell ref="C209:D209"/>
    <mergeCell ref="C210:D210"/>
    <mergeCell ref="C202:D202"/>
    <mergeCell ref="C203:D203"/>
    <mergeCell ref="C204:D204"/>
    <mergeCell ref="C205:D205"/>
    <mergeCell ref="C192:D192"/>
    <mergeCell ref="C193:D193"/>
    <mergeCell ref="C194:D194"/>
    <mergeCell ref="C195:D195"/>
    <mergeCell ref="C196:D196"/>
    <mergeCell ref="C187:D187"/>
    <mergeCell ref="C188:D188"/>
    <mergeCell ref="C189:D189"/>
    <mergeCell ref="C190:D190"/>
    <mergeCell ref="C191:D191"/>
    <mergeCell ref="C182:D182"/>
    <mergeCell ref="C183:D183"/>
    <mergeCell ref="C184:D184"/>
    <mergeCell ref="C185:D185"/>
    <mergeCell ref="C186:D186"/>
    <mergeCell ref="C177:D177"/>
    <mergeCell ref="C178:D178"/>
    <mergeCell ref="C179:D179"/>
    <mergeCell ref="C180:D180"/>
    <mergeCell ref="C181:D181"/>
    <mergeCell ref="C172:D172"/>
    <mergeCell ref="C173:D173"/>
    <mergeCell ref="C174:D174"/>
    <mergeCell ref="C175:D175"/>
    <mergeCell ref="C176:D176"/>
    <mergeCell ref="C167:D167"/>
    <mergeCell ref="C168:D168"/>
    <mergeCell ref="C169:D169"/>
    <mergeCell ref="C170:D170"/>
    <mergeCell ref="C171:D171"/>
    <mergeCell ref="C163:D163"/>
    <mergeCell ref="C164:D164"/>
    <mergeCell ref="C165:D165"/>
    <mergeCell ref="C166:D166"/>
    <mergeCell ref="C154:D154"/>
    <mergeCell ref="C155:D155"/>
    <mergeCell ref="C156:D156"/>
    <mergeCell ref="C157:D157"/>
    <mergeCell ref="C158:D158"/>
    <mergeCell ref="C149:D149"/>
    <mergeCell ref="C150:D150"/>
    <mergeCell ref="C151:D151"/>
    <mergeCell ref="C152:D152"/>
    <mergeCell ref="C153:D153"/>
    <mergeCell ref="C144:D144"/>
    <mergeCell ref="C145:D145"/>
    <mergeCell ref="C146:D146"/>
    <mergeCell ref="C147:D147"/>
    <mergeCell ref="C148:D148"/>
    <mergeCell ref="C139:D139"/>
    <mergeCell ref="C140:D140"/>
    <mergeCell ref="C141:D141"/>
    <mergeCell ref="C142:D142"/>
    <mergeCell ref="C143:D143"/>
    <mergeCell ref="C134:D134"/>
    <mergeCell ref="C135:D135"/>
    <mergeCell ref="C136:D136"/>
    <mergeCell ref="C137:D137"/>
    <mergeCell ref="C138:D138"/>
    <mergeCell ref="C129:D129"/>
    <mergeCell ref="C130:D130"/>
    <mergeCell ref="C131:D131"/>
    <mergeCell ref="C132:D132"/>
    <mergeCell ref="C133:D133"/>
    <mergeCell ref="C124:D124"/>
    <mergeCell ref="C125:D125"/>
    <mergeCell ref="C126:D126"/>
    <mergeCell ref="C127:D127"/>
    <mergeCell ref="C128:D128"/>
    <mergeCell ref="C114:D114"/>
    <mergeCell ref="C115:D115"/>
    <mergeCell ref="C116:D116"/>
    <mergeCell ref="C117:D117"/>
    <mergeCell ref="C118:D118"/>
    <mergeCell ref="C109:D109"/>
    <mergeCell ref="C110:D110"/>
    <mergeCell ref="C111:D111"/>
    <mergeCell ref="C112:D112"/>
    <mergeCell ref="C113:D113"/>
    <mergeCell ref="C104:D104"/>
    <mergeCell ref="C105:D105"/>
    <mergeCell ref="C106:D106"/>
    <mergeCell ref="C107:D107"/>
    <mergeCell ref="C108:D108"/>
    <mergeCell ref="C99:D99"/>
    <mergeCell ref="C100:D100"/>
    <mergeCell ref="C101:D101"/>
    <mergeCell ref="C102:D102"/>
    <mergeCell ref="C103:D103"/>
    <mergeCell ref="C94:D94"/>
    <mergeCell ref="C95:D95"/>
    <mergeCell ref="C96:D96"/>
    <mergeCell ref="C97:D97"/>
    <mergeCell ref="C98:D98"/>
    <mergeCell ref="C89:D89"/>
    <mergeCell ref="C90:D90"/>
    <mergeCell ref="C91:D91"/>
    <mergeCell ref="C92:D92"/>
    <mergeCell ref="C93:D93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6:D46"/>
    <mergeCell ref="C47:D47"/>
    <mergeCell ref="C48:D48"/>
    <mergeCell ref="C49:D49"/>
    <mergeCell ref="C37:D37"/>
    <mergeCell ref="C38:D38"/>
    <mergeCell ref="C39:D39"/>
    <mergeCell ref="C40:D40"/>
    <mergeCell ref="C41:D41"/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E355:O355"/>
    <mergeCell ref="C3:E3"/>
    <mergeCell ref="C353:D353"/>
    <mergeCell ref="C119:D119"/>
    <mergeCell ref="C197:D197"/>
    <mergeCell ref="C275:D275"/>
    <mergeCell ref="C348:D348"/>
    <mergeCell ref="C349:D349"/>
    <mergeCell ref="C350:D350"/>
    <mergeCell ref="C351:D351"/>
    <mergeCell ref="C352:D352"/>
    <mergeCell ref="C343:D343"/>
    <mergeCell ref="C344:D344"/>
    <mergeCell ref="C345:D345"/>
    <mergeCell ref="C6:D6"/>
    <mergeCell ref="C45:D45"/>
    <mergeCell ref="C84:D84"/>
    <mergeCell ref="C123:D123"/>
    <mergeCell ref="C162:D162"/>
    <mergeCell ref="C201:D201"/>
    <mergeCell ref="C240:D240"/>
    <mergeCell ref="C279:D279"/>
    <mergeCell ref="C318:D318"/>
    <mergeCell ref="C7:D7"/>
    <mergeCell ref="C8:D8"/>
    <mergeCell ref="C9:D9"/>
    <mergeCell ref="C10:D10"/>
    <mergeCell ref="C11:D11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357:D357"/>
    <mergeCell ref="C358:D358"/>
    <mergeCell ref="C359:D359"/>
    <mergeCell ref="C360:D360"/>
    <mergeCell ref="C361:D361"/>
    <mergeCell ref="C362:D362"/>
    <mergeCell ref="C363:D363"/>
    <mergeCell ref="C364:D364"/>
    <mergeCell ref="C365:D365"/>
    <mergeCell ref="C366:D366"/>
    <mergeCell ref="C367:D367"/>
    <mergeCell ref="C368:D368"/>
    <mergeCell ref="C369:D369"/>
    <mergeCell ref="C370:D370"/>
    <mergeCell ref="C371:D371"/>
    <mergeCell ref="C372:D372"/>
    <mergeCell ref="C373:D373"/>
    <mergeCell ref="C374:D374"/>
    <mergeCell ref="C384:D384"/>
    <mergeCell ref="C385:D385"/>
    <mergeCell ref="C386:D386"/>
    <mergeCell ref="C387:D387"/>
    <mergeCell ref="C375:D375"/>
    <mergeCell ref="C376:D376"/>
    <mergeCell ref="C377:D377"/>
    <mergeCell ref="C378:D378"/>
    <mergeCell ref="C379:D379"/>
    <mergeCell ref="C380:D380"/>
    <mergeCell ref="C381:D381"/>
    <mergeCell ref="C382:D382"/>
    <mergeCell ref="C383:D383"/>
  </mergeCells>
  <conditionalFormatting sqref="E202:N202 F8:J39 E7:N7 F47:J78 E46:N46 F86:J117 E85:N85 F125:J156 E124:N124 F164:J195 E163:N163 F203:J234 F242:J273 E241:N241 F281:J312 E280:N280 F320:J351 F357:J387 F354:P354 E319:N319 E356:N356 F42:P42 F81:P81 F120:P120 F159:P159 F198:P198 F237:P237 F276:P276 F315:P315 F388:P388">
    <cfRule type="cellIs" dxfId="388" priority="277" operator="equal">
      <formula>0</formula>
    </cfRule>
  </conditionalFormatting>
  <conditionalFormatting sqref="R47:R78 R80">
    <cfRule type="cellIs" dxfId="387" priority="359" operator="equal">
      <formula>0</formula>
    </cfRule>
  </conditionalFormatting>
  <conditionalFormatting sqref="S86:S117 S119">
    <cfRule type="cellIs" dxfId="386" priority="339" operator="equal">
      <formula>0</formula>
    </cfRule>
  </conditionalFormatting>
  <conditionalFormatting sqref="Q242:Q273">
    <cfRule type="cellIs" dxfId="385" priority="238" operator="equal">
      <formula>0</formula>
    </cfRule>
  </conditionalFormatting>
  <conditionalFormatting sqref="Q40:Q41">
    <cfRule type="cellIs" dxfId="384" priority="368" operator="equal">
      <formula>0</formula>
    </cfRule>
  </conditionalFormatting>
  <conditionalFormatting sqref="Q7:R7">
    <cfRule type="cellIs" dxfId="383" priority="367" operator="equal">
      <formula>0</formula>
    </cfRule>
  </conditionalFormatting>
  <conditionalFormatting sqref="R8:R39 R41">
    <cfRule type="cellIs" dxfId="382" priority="383" operator="equal">
      <formula>0</formula>
    </cfRule>
  </conditionalFormatting>
  <conditionalFormatting sqref="E320:E351 E357:E387">
    <cfRule type="cellIs" dxfId="381" priority="203" operator="equal">
      <formula>0</formula>
    </cfRule>
  </conditionalFormatting>
  <conditionalFormatting sqref="E8:E39">
    <cfRule type="cellIs" dxfId="380" priority="379" operator="equal">
      <formula>0</formula>
    </cfRule>
  </conditionalFormatting>
  <conditionalFormatting sqref="K8:O39">
    <cfRule type="cellIs" dxfId="379" priority="377" operator="equal">
      <formula>0</formula>
    </cfRule>
  </conditionalFormatting>
  <conditionalFormatting sqref="S8:S39 S41">
    <cfRule type="cellIs" dxfId="378" priority="385" operator="equal">
      <formula>0</formula>
    </cfRule>
  </conditionalFormatting>
  <conditionalFormatting sqref="S8:S39 S41">
    <cfRule type="dataBar" priority="38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{42C8AB60-167D-4A15-BBC6-78122CAED332}</x14:id>
        </ext>
      </extLst>
    </cfRule>
  </conditionalFormatting>
  <conditionalFormatting sqref="R8:R39 R41">
    <cfRule type="dataBar" priority="3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{12BB7207-F286-4CD0-B81F-AAAFA6C997D1}</x14:id>
        </ext>
      </extLst>
    </cfRule>
  </conditionalFormatting>
  <conditionalFormatting sqref="E40:E41">
    <cfRule type="cellIs" dxfId="377" priority="380" operator="equal">
      <formula>0</formula>
    </cfRule>
  </conditionalFormatting>
  <conditionalFormatting sqref="Q8:Q39">
    <cfRule type="cellIs" dxfId="376" priority="370" operator="equal">
      <formula>0</formula>
    </cfRule>
  </conditionalFormatting>
  <conditionalFormatting sqref="Q40:Q41">
    <cfRule type="dataBar" priority="36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{8CB0F179-9AC9-4137-982F-9E9688924E63}</x14:id>
        </ext>
      </extLst>
    </cfRule>
  </conditionalFormatting>
  <conditionalFormatting sqref="Q8:Q39">
    <cfRule type="dataBar" priority="37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{78F8B34F-B83D-4E0E-99F5-1CF6DD065EDC}</x14:id>
        </ext>
      </extLst>
    </cfRule>
  </conditionalFormatting>
  <conditionalFormatting sqref="S7 P7">
    <cfRule type="cellIs" dxfId="375" priority="366" operator="equal">
      <formula>0</formula>
    </cfRule>
  </conditionalFormatting>
  <conditionalFormatting sqref="E47:E78">
    <cfRule type="cellIs" dxfId="374" priority="357" operator="equal">
      <formula>0</formula>
    </cfRule>
  </conditionalFormatting>
  <conditionalFormatting sqref="K47:O78">
    <cfRule type="cellIs" dxfId="373" priority="355" operator="equal">
      <formula>0</formula>
    </cfRule>
  </conditionalFormatting>
  <conditionalFormatting sqref="S47:S78 S80">
    <cfRule type="cellIs" dxfId="372" priority="361" operator="equal">
      <formula>0</formula>
    </cfRule>
  </conditionalFormatting>
  <conditionalFormatting sqref="S47:S78 S80">
    <cfRule type="dataBar" priority="3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{185CCCA6-0572-45F8-A60D-0BDAA44657A1}</x14:id>
        </ext>
      </extLst>
    </cfRule>
  </conditionalFormatting>
  <conditionalFormatting sqref="R47:R78 R80">
    <cfRule type="dataBar" priority="3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{90CC3D25-F8D0-4A04-A3A6-11DD31F7F5B8}</x14:id>
        </ext>
      </extLst>
    </cfRule>
  </conditionalFormatting>
  <conditionalFormatting sqref="E79:E80">
    <cfRule type="cellIs" dxfId="371" priority="358" operator="equal">
      <formula>0</formula>
    </cfRule>
  </conditionalFormatting>
  <conditionalFormatting sqref="Q79:Q80">
    <cfRule type="cellIs" dxfId="370" priority="346" operator="equal">
      <formula>0</formula>
    </cfRule>
  </conditionalFormatting>
  <conditionalFormatting sqref="Q47:Q78">
    <cfRule type="cellIs" dxfId="369" priority="348" operator="equal">
      <formula>0</formula>
    </cfRule>
  </conditionalFormatting>
  <conditionalFormatting sqref="Q79:Q80">
    <cfRule type="dataBar" priority="34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{809BA955-84E3-416C-BF8F-958B7CD010D7}</x14:id>
        </ext>
      </extLst>
    </cfRule>
  </conditionalFormatting>
  <conditionalFormatting sqref="Q47:Q78">
    <cfRule type="dataBar" priority="34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{AA869416-CE80-4378-85B6-FD48E00C6924}</x14:id>
        </ext>
      </extLst>
    </cfRule>
  </conditionalFormatting>
  <conditionalFormatting sqref="S46 P46">
    <cfRule type="cellIs" dxfId="368" priority="344" operator="equal">
      <formula>0</formula>
    </cfRule>
  </conditionalFormatting>
  <conditionalFormatting sqref="Q46:R46">
    <cfRule type="cellIs" dxfId="367" priority="345" operator="equal">
      <formula>0</formula>
    </cfRule>
  </conditionalFormatting>
  <conditionalFormatting sqref="R86:R117 R119">
    <cfRule type="cellIs" dxfId="366" priority="337" operator="equal">
      <formula>0</formula>
    </cfRule>
  </conditionalFormatting>
  <conditionalFormatting sqref="E86:E117">
    <cfRule type="cellIs" dxfId="365" priority="335" operator="equal">
      <formula>0</formula>
    </cfRule>
  </conditionalFormatting>
  <conditionalFormatting sqref="K86:O117">
    <cfRule type="cellIs" dxfId="364" priority="333" operator="equal">
      <formula>0</formula>
    </cfRule>
  </conditionalFormatting>
  <conditionalFormatting sqref="S86:S117 S119">
    <cfRule type="dataBar" priority="34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{1EEBC9F4-D292-4B51-8D06-600CD63D45BF}</x14:id>
        </ext>
      </extLst>
    </cfRule>
  </conditionalFormatting>
  <conditionalFormatting sqref="R86:R117 R119">
    <cfRule type="dataBar" priority="3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{B961BFF2-93E8-487F-B7B2-B2764C941644}</x14:id>
        </ext>
      </extLst>
    </cfRule>
  </conditionalFormatting>
  <conditionalFormatting sqref="E118:E119">
    <cfRule type="cellIs" dxfId="363" priority="336" operator="equal">
      <formula>0</formula>
    </cfRule>
  </conditionalFormatting>
  <conditionalFormatting sqref="Q118:Q119">
    <cfRule type="cellIs" dxfId="362" priority="324" operator="equal">
      <formula>0</formula>
    </cfRule>
  </conditionalFormatting>
  <conditionalFormatting sqref="Q86:Q117">
    <cfRule type="cellIs" dxfId="361" priority="326" operator="equal">
      <formula>0</formula>
    </cfRule>
  </conditionalFormatting>
  <conditionalFormatting sqref="Q118:Q119">
    <cfRule type="dataBar" priority="3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{BE6DBC44-DC11-44BE-A1FE-4AA91A177F1C}</x14:id>
        </ext>
      </extLst>
    </cfRule>
  </conditionalFormatting>
  <conditionalFormatting sqref="Q86:Q117">
    <cfRule type="dataBar" priority="32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{5175234D-57EE-4725-8D3C-1F05ADB30A0B}</x14:id>
        </ext>
      </extLst>
    </cfRule>
  </conditionalFormatting>
  <conditionalFormatting sqref="S85 P85">
    <cfRule type="cellIs" dxfId="360" priority="322" operator="equal">
      <formula>0</formula>
    </cfRule>
  </conditionalFormatting>
  <conditionalFormatting sqref="Q85:R85">
    <cfRule type="cellIs" dxfId="359" priority="323" operator="equal">
      <formula>0</formula>
    </cfRule>
  </conditionalFormatting>
  <conditionalFormatting sqref="R125:R156 R158">
    <cfRule type="cellIs" dxfId="358" priority="315" operator="equal">
      <formula>0</formula>
    </cfRule>
  </conditionalFormatting>
  <conditionalFormatting sqref="E125:E156">
    <cfRule type="cellIs" dxfId="357" priority="313" operator="equal">
      <formula>0</formula>
    </cfRule>
  </conditionalFormatting>
  <conditionalFormatting sqref="K125:O156">
    <cfRule type="cellIs" dxfId="356" priority="311" operator="equal">
      <formula>0</formula>
    </cfRule>
  </conditionalFormatting>
  <conditionalFormatting sqref="S125:S156 S158">
    <cfRule type="cellIs" dxfId="355" priority="317" operator="equal">
      <formula>0</formula>
    </cfRule>
  </conditionalFormatting>
  <conditionalFormatting sqref="S125:S156 S158">
    <cfRule type="dataBar" priority="3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{A260D9AB-E31C-4273-93E6-4EE5E677447E}</x14:id>
        </ext>
      </extLst>
    </cfRule>
  </conditionalFormatting>
  <conditionalFormatting sqref="R125:R156 R158">
    <cfRule type="dataBar" priority="3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{22B71B20-359C-4C5E-A30A-62AECD069535}</x14:id>
        </ext>
      </extLst>
    </cfRule>
  </conditionalFormatting>
  <conditionalFormatting sqref="E157:E158">
    <cfRule type="cellIs" dxfId="354" priority="314" operator="equal">
      <formula>0</formula>
    </cfRule>
  </conditionalFormatting>
  <conditionalFormatting sqref="Q157:Q158">
    <cfRule type="cellIs" dxfId="353" priority="302" operator="equal">
      <formula>0</formula>
    </cfRule>
  </conditionalFormatting>
  <conditionalFormatting sqref="Q125:Q156">
    <cfRule type="cellIs" dxfId="352" priority="304" operator="equal">
      <formula>0</formula>
    </cfRule>
  </conditionalFormatting>
  <conditionalFormatting sqref="Q157:Q158">
    <cfRule type="dataBar" priority="30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{3AD8B3A0-5D98-4C54-A692-E33278465087}</x14:id>
        </ext>
      </extLst>
    </cfRule>
  </conditionalFormatting>
  <conditionalFormatting sqref="Q125:Q156">
    <cfRule type="dataBar" priority="30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{8CCE3BF2-40C9-4F5C-BF97-8633C81D2CD2}</x14:id>
        </ext>
      </extLst>
    </cfRule>
  </conditionalFormatting>
  <conditionalFormatting sqref="S124 P124">
    <cfRule type="cellIs" dxfId="351" priority="300" operator="equal">
      <formula>0</formula>
    </cfRule>
  </conditionalFormatting>
  <conditionalFormatting sqref="Q124:R124">
    <cfRule type="cellIs" dxfId="350" priority="301" operator="equal">
      <formula>0</formula>
    </cfRule>
  </conditionalFormatting>
  <conditionalFormatting sqref="R164:R195 R197">
    <cfRule type="cellIs" dxfId="349" priority="293" operator="equal">
      <formula>0</formula>
    </cfRule>
  </conditionalFormatting>
  <conditionalFormatting sqref="E164:E195">
    <cfRule type="cellIs" dxfId="348" priority="291" operator="equal">
      <formula>0</formula>
    </cfRule>
  </conditionalFormatting>
  <conditionalFormatting sqref="K164:O195">
    <cfRule type="cellIs" dxfId="347" priority="289" operator="equal">
      <formula>0</formula>
    </cfRule>
  </conditionalFormatting>
  <conditionalFormatting sqref="S164:S195 S197">
    <cfRule type="cellIs" dxfId="346" priority="295" operator="equal">
      <formula>0</formula>
    </cfRule>
  </conditionalFormatting>
  <conditionalFormatting sqref="S164:S195 S197">
    <cfRule type="dataBar" priority="29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{5588ABF6-57AF-4850-B38F-4E657DA53192}</x14:id>
        </ext>
      </extLst>
    </cfRule>
  </conditionalFormatting>
  <conditionalFormatting sqref="R164:R195 R197">
    <cfRule type="dataBar" priority="2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{5E94A98E-72D5-4F30-8CA4-4082EB40917A}</x14:id>
        </ext>
      </extLst>
    </cfRule>
  </conditionalFormatting>
  <conditionalFormatting sqref="E196:E197">
    <cfRule type="cellIs" dxfId="345" priority="292" operator="equal">
      <formula>0</formula>
    </cfRule>
  </conditionalFormatting>
  <conditionalFormatting sqref="Q196:Q197">
    <cfRule type="cellIs" dxfId="344" priority="280" operator="equal">
      <formula>0</formula>
    </cfRule>
  </conditionalFormatting>
  <conditionalFormatting sqref="Q164:Q195">
    <cfRule type="cellIs" dxfId="343" priority="282" operator="equal">
      <formula>0</formula>
    </cfRule>
  </conditionalFormatting>
  <conditionalFormatting sqref="Q196:Q197">
    <cfRule type="dataBar" priority="28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{958DCFAE-22CD-4020-8504-C5A141A91324}</x14:id>
        </ext>
      </extLst>
    </cfRule>
  </conditionalFormatting>
  <conditionalFormatting sqref="Q164:Q195">
    <cfRule type="dataBar" priority="28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{BAB22172-D16A-403C-A678-173E5728FEE3}</x14:id>
        </ext>
      </extLst>
    </cfRule>
  </conditionalFormatting>
  <conditionalFormatting sqref="S163 P163">
    <cfRule type="cellIs" dxfId="342" priority="278" operator="equal">
      <formula>0</formula>
    </cfRule>
  </conditionalFormatting>
  <conditionalFormatting sqref="Q163:R163">
    <cfRule type="cellIs" dxfId="341" priority="279" operator="equal">
      <formula>0</formula>
    </cfRule>
  </conditionalFormatting>
  <conditionalFormatting sqref="R203:R234 R236">
    <cfRule type="cellIs" dxfId="340" priority="271" operator="equal">
      <formula>0</formula>
    </cfRule>
  </conditionalFormatting>
  <conditionalFormatting sqref="E203:E234">
    <cfRule type="cellIs" dxfId="339" priority="269" operator="equal">
      <formula>0</formula>
    </cfRule>
  </conditionalFormatting>
  <conditionalFormatting sqref="K203:O234">
    <cfRule type="cellIs" dxfId="338" priority="267" operator="equal">
      <formula>0</formula>
    </cfRule>
  </conditionalFormatting>
  <conditionalFormatting sqref="S203:S234 S236">
    <cfRule type="cellIs" dxfId="337" priority="273" operator="equal">
      <formula>0</formula>
    </cfRule>
  </conditionalFormatting>
  <conditionalFormatting sqref="S203:S234 S236">
    <cfRule type="dataBar" priority="27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{78154E2D-5D1A-4DD8-8A38-8F1255DB293D}</x14:id>
        </ext>
      </extLst>
    </cfRule>
  </conditionalFormatting>
  <conditionalFormatting sqref="R203:R234 R236">
    <cfRule type="dataBar" priority="2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{4C37EAC8-3F37-4947-A1A9-9926A2FE4784}</x14:id>
        </ext>
      </extLst>
    </cfRule>
  </conditionalFormatting>
  <conditionalFormatting sqref="E235:E236">
    <cfRule type="cellIs" dxfId="336" priority="270" operator="equal">
      <formula>0</formula>
    </cfRule>
  </conditionalFormatting>
  <conditionalFormatting sqref="Q235:Q236">
    <cfRule type="cellIs" dxfId="335" priority="258" operator="equal">
      <formula>0</formula>
    </cfRule>
  </conditionalFormatting>
  <conditionalFormatting sqref="Q203:Q234">
    <cfRule type="cellIs" dxfId="334" priority="260" operator="equal">
      <formula>0</formula>
    </cfRule>
  </conditionalFormatting>
  <conditionalFormatting sqref="Q235:Q236">
    <cfRule type="dataBar" priority="25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{19F737C0-55E9-4F13-8623-A059D852A546}</x14:id>
        </ext>
      </extLst>
    </cfRule>
  </conditionalFormatting>
  <conditionalFormatting sqref="Q203:Q234">
    <cfRule type="dataBar" priority="26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{6DAE4FBC-72DA-42B2-8131-559FFEE00213}</x14:id>
        </ext>
      </extLst>
    </cfRule>
  </conditionalFormatting>
  <conditionalFormatting sqref="S202 P202">
    <cfRule type="cellIs" dxfId="333" priority="256" operator="equal">
      <formula>0</formula>
    </cfRule>
  </conditionalFormatting>
  <conditionalFormatting sqref="Q202:R202">
    <cfRule type="cellIs" dxfId="332" priority="257" operator="equal">
      <formula>0</formula>
    </cfRule>
  </conditionalFormatting>
  <conditionalFormatting sqref="R242:R273 R275">
    <cfRule type="cellIs" dxfId="331" priority="249" operator="equal">
      <formula>0</formula>
    </cfRule>
  </conditionalFormatting>
  <conditionalFormatting sqref="E242:E273">
    <cfRule type="cellIs" dxfId="330" priority="247" operator="equal">
      <formula>0</formula>
    </cfRule>
  </conditionalFormatting>
  <conditionalFormatting sqref="K242:O273">
    <cfRule type="cellIs" dxfId="329" priority="245" operator="equal">
      <formula>0</formula>
    </cfRule>
  </conditionalFormatting>
  <conditionalFormatting sqref="S242:S273 S275">
    <cfRule type="cellIs" dxfId="328" priority="251" operator="equal">
      <formula>0</formula>
    </cfRule>
  </conditionalFormatting>
  <conditionalFormatting sqref="S242:S273 S275">
    <cfRule type="dataBar" priority="25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{C8E4C5C4-12D0-4DCA-BD37-3B0E020371FF}</x14:id>
        </ext>
      </extLst>
    </cfRule>
  </conditionalFormatting>
  <conditionalFormatting sqref="R242:R273 R275">
    <cfRule type="dataBar" priority="2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{1CC6603B-5F06-44EC-982B-97CB16BEF9F3}</x14:id>
        </ext>
      </extLst>
    </cfRule>
  </conditionalFormatting>
  <conditionalFormatting sqref="E274:E275">
    <cfRule type="cellIs" dxfId="327" priority="248" operator="equal">
      <formula>0</formula>
    </cfRule>
  </conditionalFormatting>
  <conditionalFormatting sqref="Q274:Q275">
    <cfRule type="cellIs" dxfId="326" priority="236" operator="equal">
      <formula>0</formula>
    </cfRule>
  </conditionalFormatting>
  <conditionalFormatting sqref="Q274:Q275">
    <cfRule type="dataBar" priority="23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{FDFB2127-151B-4E67-883D-310EC8AD6114}</x14:id>
        </ext>
      </extLst>
    </cfRule>
  </conditionalFormatting>
  <conditionalFormatting sqref="Q242:Q273">
    <cfRule type="dataBar" priority="23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{29EDDADF-4A5F-4E42-B5B9-738DC9700EBC}</x14:id>
        </ext>
      </extLst>
    </cfRule>
  </conditionalFormatting>
  <conditionalFormatting sqref="S241 P241">
    <cfRule type="cellIs" dxfId="325" priority="234" operator="equal">
      <formula>0</formula>
    </cfRule>
  </conditionalFormatting>
  <conditionalFormatting sqref="Q241:R241">
    <cfRule type="cellIs" dxfId="324" priority="235" operator="equal">
      <formula>0</formula>
    </cfRule>
  </conditionalFormatting>
  <conditionalFormatting sqref="R281:R312 R314">
    <cfRule type="cellIs" dxfId="323" priority="227" operator="equal">
      <formula>0</formula>
    </cfRule>
  </conditionalFormatting>
  <conditionalFormatting sqref="E281:E312">
    <cfRule type="cellIs" dxfId="322" priority="225" operator="equal">
      <formula>0</formula>
    </cfRule>
  </conditionalFormatting>
  <conditionalFormatting sqref="K281:O312">
    <cfRule type="cellIs" dxfId="321" priority="223" operator="equal">
      <formula>0</formula>
    </cfRule>
  </conditionalFormatting>
  <conditionalFormatting sqref="S281:S312 S314">
    <cfRule type="cellIs" dxfId="320" priority="229" operator="equal">
      <formula>0</formula>
    </cfRule>
  </conditionalFormatting>
  <conditionalFormatting sqref="S281:S312 S314">
    <cfRule type="dataBar" priority="23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{F5025A78-1742-409B-A6D2-EFE90564EDB9}</x14:id>
        </ext>
      </extLst>
    </cfRule>
  </conditionalFormatting>
  <conditionalFormatting sqref="R281:R312 R314">
    <cfRule type="dataBar" priority="2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{D14653F9-1229-4C04-9EBC-921A26583B0E}</x14:id>
        </ext>
      </extLst>
    </cfRule>
  </conditionalFormatting>
  <conditionalFormatting sqref="E313:E314">
    <cfRule type="cellIs" dxfId="319" priority="226" operator="equal">
      <formula>0</formula>
    </cfRule>
  </conditionalFormatting>
  <conditionalFormatting sqref="Q313:Q314">
    <cfRule type="cellIs" dxfId="318" priority="214" operator="equal">
      <formula>0</formula>
    </cfRule>
  </conditionalFormatting>
  <conditionalFormatting sqref="Q281:Q312">
    <cfRule type="cellIs" dxfId="317" priority="216" operator="equal">
      <formula>0</formula>
    </cfRule>
  </conditionalFormatting>
  <conditionalFormatting sqref="Q313:Q314">
    <cfRule type="dataBar" priority="2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{871F5ED0-09E7-43AA-8377-61D8324A11FA}</x14:id>
        </ext>
      </extLst>
    </cfRule>
  </conditionalFormatting>
  <conditionalFormatting sqref="Q281:Q312">
    <cfRule type="dataBar" priority="21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{B3BF593F-B281-4BB0-A1DA-7D2E3FFD1305}</x14:id>
        </ext>
      </extLst>
    </cfRule>
  </conditionalFormatting>
  <conditionalFormatting sqref="S280">
    <cfRule type="cellIs" dxfId="316" priority="212" operator="equal">
      <formula>0</formula>
    </cfRule>
  </conditionalFormatting>
  <conditionalFormatting sqref="Q280:R280">
    <cfRule type="cellIs" dxfId="315" priority="213" operator="equal">
      <formula>0</formula>
    </cfRule>
  </conditionalFormatting>
  <conditionalFormatting sqref="R357:R387 R320:R351 R353">
    <cfRule type="cellIs" dxfId="314" priority="205" operator="equal">
      <formula>0</formula>
    </cfRule>
  </conditionalFormatting>
  <conditionalFormatting sqref="K357:P387 K320:O351">
    <cfRule type="cellIs" dxfId="313" priority="201" operator="equal">
      <formula>0</formula>
    </cfRule>
  </conditionalFormatting>
  <conditionalFormatting sqref="Q354">
    <cfRule type="cellIs" dxfId="312" priority="196" operator="equal">
      <formula>0</formula>
    </cfRule>
  </conditionalFormatting>
  <conditionalFormatting sqref="R354 S357:S387 S320:S351 S353">
    <cfRule type="cellIs" dxfId="311" priority="207" operator="equal">
      <formula>0</formula>
    </cfRule>
  </conditionalFormatting>
  <conditionalFormatting sqref="R354">
    <cfRule type="dataBar" priority="20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{7CB6118C-EDA3-4FAA-9800-70EBFC10762E}</x14:id>
        </ext>
      </extLst>
    </cfRule>
  </conditionalFormatting>
  <conditionalFormatting sqref="S357:S387 S320:S351 S353">
    <cfRule type="dataBar" priority="20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{2BDAE9BD-1163-4901-82B0-FBAC442D91A5}</x14:id>
        </ext>
      </extLst>
    </cfRule>
  </conditionalFormatting>
  <conditionalFormatting sqref="R354">
    <cfRule type="dataBar" priority="2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{9DD6DE3D-07BE-4C19-8597-468885A5105C}</x14:id>
        </ext>
      </extLst>
    </cfRule>
  </conditionalFormatting>
  <conditionalFormatting sqref="R357:R387 R320:R351 R353">
    <cfRule type="dataBar" priority="2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{B212CE87-FA5B-413E-A89E-54C177D5024C}</x14:id>
        </ext>
      </extLst>
    </cfRule>
  </conditionalFormatting>
  <conditionalFormatting sqref="E352:E354">
    <cfRule type="cellIs" dxfId="310" priority="204" operator="equal">
      <formula>0</formula>
    </cfRule>
  </conditionalFormatting>
  <conditionalFormatting sqref="Q352:Q353">
    <cfRule type="cellIs" dxfId="309" priority="192" operator="equal">
      <formula>0</formula>
    </cfRule>
  </conditionalFormatting>
  <conditionalFormatting sqref="Q354">
    <cfRule type="dataBar" priority="19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{C2EF6ACC-426C-40E9-9B8D-497B43454A3C}</x14:id>
        </ext>
      </extLst>
    </cfRule>
  </conditionalFormatting>
  <conditionalFormatting sqref="Q354">
    <cfRule type="dataBar" priority="1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{FEF5D02B-DDE0-427D-866C-61C0842F5230}</x14:id>
        </ext>
      </extLst>
    </cfRule>
  </conditionalFormatting>
  <conditionalFormatting sqref="Q320:Q351 Q357:Q387">
    <cfRule type="cellIs" dxfId="308" priority="194" operator="equal">
      <formula>0</formula>
    </cfRule>
  </conditionalFormatting>
  <conditionalFormatting sqref="Q352:Q353">
    <cfRule type="dataBar" priority="19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{914BEA1F-7A27-4BFE-B053-621334E61F82}</x14:id>
        </ext>
      </extLst>
    </cfRule>
  </conditionalFormatting>
  <conditionalFormatting sqref="Q320:Q351 Q357:Q387">
    <cfRule type="dataBar" priority="19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{0B6A8A69-03B6-4CA1-8B8A-1E04ABD5FB8B}</x14:id>
        </ext>
      </extLst>
    </cfRule>
  </conditionalFormatting>
  <conditionalFormatting sqref="O356:P356 S319 S356 P319">
    <cfRule type="cellIs" dxfId="307" priority="190" operator="equal">
      <formula>0</formula>
    </cfRule>
  </conditionalFormatting>
  <conditionalFormatting sqref="Q319:R319 Q356:R356">
    <cfRule type="cellIs" dxfId="306" priority="191" operator="equal">
      <formula>0</formula>
    </cfRule>
  </conditionalFormatting>
  <conditionalFormatting sqref="C281">
    <cfRule type="cellIs" dxfId="305" priority="52" operator="equal">
      <formula>0</formula>
    </cfRule>
  </conditionalFormatting>
  <conditionalFormatting sqref="C274:C275">
    <cfRule type="cellIs" dxfId="304" priority="54" operator="equal">
      <formula>0</formula>
    </cfRule>
  </conditionalFormatting>
  <conditionalFormatting sqref="C241">
    <cfRule type="cellIs" dxfId="303" priority="53" operator="equal">
      <formula>0</formula>
    </cfRule>
  </conditionalFormatting>
  <conditionalFormatting sqref="C282:C312">
    <cfRule type="cellIs" dxfId="302" priority="51" operator="equal">
      <formula>0</formula>
    </cfRule>
  </conditionalFormatting>
  <conditionalFormatting sqref="E315">
    <cfRule type="cellIs" dxfId="301" priority="78" operator="equal">
      <formula>0</formula>
    </cfRule>
  </conditionalFormatting>
  <conditionalFormatting sqref="E388">
    <cfRule type="cellIs" dxfId="300" priority="75" operator="equal">
      <formula>0</formula>
    </cfRule>
  </conditionalFormatting>
  <conditionalFormatting sqref="C358">
    <cfRule type="cellIs" dxfId="299" priority="65" operator="equal">
      <formula>0</formula>
    </cfRule>
  </conditionalFormatting>
  <conditionalFormatting sqref="E198">
    <cfRule type="cellIs" dxfId="298" priority="88" operator="equal">
      <formula>0</formula>
    </cfRule>
  </conditionalFormatting>
  <conditionalFormatting sqref="C203">
    <cfRule type="cellIs" dxfId="297" priority="60" operator="equal">
      <formula>0</formula>
    </cfRule>
  </conditionalFormatting>
  <conditionalFormatting sqref="C204:C234">
    <cfRule type="cellIs" dxfId="296" priority="59" operator="equal">
      <formula>0</formula>
    </cfRule>
  </conditionalFormatting>
  <conditionalFormatting sqref="E276">
    <cfRule type="cellIs" dxfId="295" priority="82" operator="equal">
      <formula>0</formula>
    </cfRule>
  </conditionalFormatting>
  <conditionalFormatting sqref="C359">
    <cfRule type="cellIs" dxfId="294" priority="68" operator="equal">
      <formula>0</formula>
    </cfRule>
  </conditionalFormatting>
  <conditionalFormatting sqref="C352:C353">
    <cfRule type="cellIs" dxfId="293" priority="70" operator="equal">
      <formula>0</formula>
    </cfRule>
  </conditionalFormatting>
  <conditionalFormatting sqref="C319">
    <cfRule type="cellIs" dxfId="292" priority="69" operator="equal">
      <formula>0</formula>
    </cfRule>
  </conditionalFormatting>
  <conditionalFormatting sqref="C360:C387">
    <cfRule type="cellIs" dxfId="291" priority="67" operator="equal">
      <formula>0</formula>
    </cfRule>
  </conditionalFormatting>
  <conditionalFormatting sqref="C242">
    <cfRule type="cellIs" dxfId="290" priority="56" operator="equal">
      <formula>0</formula>
    </cfRule>
  </conditionalFormatting>
  <conditionalFormatting sqref="C235:C236">
    <cfRule type="cellIs" dxfId="289" priority="58" operator="equal">
      <formula>0</formula>
    </cfRule>
  </conditionalFormatting>
  <conditionalFormatting sqref="C202">
    <cfRule type="cellIs" dxfId="288" priority="57" operator="equal">
      <formula>0</formula>
    </cfRule>
  </conditionalFormatting>
  <conditionalFormatting sqref="C243:C273">
    <cfRule type="cellIs" dxfId="287" priority="55" operator="equal">
      <formula>0</formula>
    </cfRule>
  </conditionalFormatting>
  <conditionalFormatting sqref="E42">
    <cfRule type="cellIs" dxfId="286" priority="100" operator="equal">
      <formula>0</formula>
    </cfRule>
  </conditionalFormatting>
  <conditionalFormatting sqref="E81">
    <cfRule type="cellIs" dxfId="285" priority="97" operator="equal">
      <formula>0</formula>
    </cfRule>
  </conditionalFormatting>
  <conditionalFormatting sqref="E120">
    <cfRule type="cellIs" dxfId="284" priority="94" operator="equal">
      <formula>0</formula>
    </cfRule>
  </conditionalFormatting>
  <conditionalFormatting sqref="E159">
    <cfRule type="cellIs" dxfId="283" priority="91" operator="equal">
      <formula>0</formula>
    </cfRule>
  </conditionalFormatting>
  <conditionalFormatting sqref="E237">
    <cfRule type="cellIs" dxfId="282" priority="85" operator="equal">
      <formula>0</formula>
    </cfRule>
  </conditionalFormatting>
  <conditionalFormatting sqref="F354:P354">
    <cfRule type="dataBar" priority="5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{8E0043D1-0044-4B34-94B9-9963C2EB4E83}</x14:id>
        </ext>
      </extLst>
    </cfRule>
  </conditionalFormatting>
  <conditionalFormatting sqref="F42:P42">
    <cfRule type="dataBar" priority="54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{0593730E-75BE-4FA6-8652-DB9FD46C2DFD}</x14:id>
        </ext>
      </extLst>
    </cfRule>
  </conditionalFormatting>
  <conditionalFormatting sqref="F81:P81">
    <cfRule type="dataBar" priority="54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{48056944-7C08-4673-B29F-33DC8D9F0349}</x14:id>
        </ext>
      </extLst>
    </cfRule>
  </conditionalFormatting>
  <conditionalFormatting sqref="F120:P120">
    <cfRule type="dataBar" priority="55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{9EC0181B-C0DC-4F89-BD09-FFD41018D2DB}</x14:id>
        </ext>
      </extLst>
    </cfRule>
  </conditionalFormatting>
  <conditionalFormatting sqref="F159:P159">
    <cfRule type="dataBar" priority="55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{CDA99880-6CD4-49CF-8B47-756DDF8E5D61}</x14:id>
        </ext>
      </extLst>
    </cfRule>
  </conditionalFormatting>
  <conditionalFormatting sqref="F198:P198">
    <cfRule type="dataBar" priority="55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{D20B4938-6F6C-41E2-8C17-7C3A13E10BA7}</x14:id>
        </ext>
      </extLst>
    </cfRule>
  </conditionalFormatting>
  <conditionalFormatting sqref="F237:P237">
    <cfRule type="dataBar" priority="55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{259E83EB-947D-4A30-9F0B-578CD7EECDD7}</x14:id>
        </ext>
      </extLst>
    </cfRule>
  </conditionalFormatting>
  <conditionalFormatting sqref="F276:P276">
    <cfRule type="dataBar" priority="55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{34F8C20A-00BB-478D-BBCC-D3CC23F8988E}</x14:id>
        </ext>
      </extLst>
    </cfRule>
  </conditionalFormatting>
  <conditionalFormatting sqref="F315:P315">
    <cfRule type="dataBar" priority="56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{FC8F45F2-EB92-4952-A728-5EA5E3F33DCC}</x14:id>
        </ext>
      </extLst>
    </cfRule>
  </conditionalFormatting>
  <conditionalFormatting sqref="F388:P388">
    <cfRule type="dataBar" priority="5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{CF856C5C-F364-4E2D-8559-FBD387317B7D}</x14:id>
        </ext>
      </extLst>
    </cfRule>
  </conditionalFormatting>
  <conditionalFormatting sqref="C320">
    <cfRule type="cellIs" dxfId="281" priority="72" operator="equal">
      <formula>0</formula>
    </cfRule>
  </conditionalFormatting>
  <conditionalFormatting sqref="C321:C351">
    <cfRule type="cellIs" dxfId="280" priority="71" operator="equal">
      <formula>0</formula>
    </cfRule>
  </conditionalFormatting>
  <conditionalFormatting sqref="C280">
    <cfRule type="cellIs" dxfId="279" priority="49" operator="equal">
      <formula>0</formula>
    </cfRule>
  </conditionalFormatting>
  <conditionalFormatting sqref="C313:C314">
    <cfRule type="cellIs" dxfId="278" priority="50" operator="equal">
      <formula>0</formula>
    </cfRule>
  </conditionalFormatting>
  <conditionalFormatting sqref="C196:C197">
    <cfRule type="cellIs" dxfId="277" priority="43" operator="equal">
      <formula>0</formula>
    </cfRule>
  </conditionalFormatting>
  <conditionalFormatting sqref="C125:C156">
    <cfRule type="cellIs" dxfId="276" priority="47" operator="equal">
      <formula>0</formula>
    </cfRule>
  </conditionalFormatting>
  <conditionalFormatting sqref="C124">
    <cfRule type="cellIs" dxfId="275" priority="48" operator="equal">
      <formula>0</formula>
    </cfRule>
  </conditionalFormatting>
  <conditionalFormatting sqref="C157:C158">
    <cfRule type="cellIs" dxfId="274" priority="46" operator="equal">
      <formula>0</formula>
    </cfRule>
  </conditionalFormatting>
  <conditionalFormatting sqref="C163">
    <cfRule type="cellIs" dxfId="273" priority="45" operator="equal">
      <formula>0</formula>
    </cfRule>
  </conditionalFormatting>
  <conditionalFormatting sqref="C164:C195">
    <cfRule type="cellIs" dxfId="272" priority="44" operator="equal">
      <formula>0</formula>
    </cfRule>
  </conditionalFormatting>
  <conditionalFormatting sqref="C7">
    <cfRule type="cellIs" dxfId="271" priority="42" operator="equal">
      <formula>0</formula>
    </cfRule>
  </conditionalFormatting>
  <conditionalFormatting sqref="C8:C39">
    <cfRule type="cellIs" dxfId="270" priority="41" operator="equal">
      <formula>0</formula>
    </cfRule>
  </conditionalFormatting>
  <conditionalFormatting sqref="C40:C41">
    <cfRule type="cellIs" dxfId="269" priority="40" operator="equal">
      <formula>0</formula>
    </cfRule>
  </conditionalFormatting>
  <conditionalFormatting sqref="C85">
    <cfRule type="cellIs" dxfId="268" priority="39" operator="equal">
      <formula>0</formula>
    </cfRule>
  </conditionalFormatting>
  <conditionalFormatting sqref="C6">
    <cfRule type="cellIs" dxfId="267" priority="38" operator="equal">
      <formula>0</formula>
    </cfRule>
  </conditionalFormatting>
  <conditionalFormatting sqref="C84">
    <cfRule type="cellIs" dxfId="266" priority="37" operator="equal">
      <formula>0</formula>
    </cfRule>
  </conditionalFormatting>
  <conditionalFormatting sqref="C46">
    <cfRule type="cellIs" dxfId="265" priority="36" operator="equal">
      <formula>0</formula>
    </cfRule>
  </conditionalFormatting>
  <conditionalFormatting sqref="C45">
    <cfRule type="cellIs" dxfId="264" priority="35" operator="equal">
      <formula>0</formula>
    </cfRule>
  </conditionalFormatting>
  <conditionalFormatting sqref="C47:C78">
    <cfRule type="cellIs" dxfId="263" priority="34" operator="equal">
      <formula>0</formula>
    </cfRule>
  </conditionalFormatting>
  <conditionalFormatting sqref="C79:C80">
    <cfRule type="cellIs" dxfId="262" priority="33" operator="equal">
      <formula>0</formula>
    </cfRule>
  </conditionalFormatting>
  <conditionalFormatting sqref="C86:C117">
    <cfRule type="cellIs" dxfId="261" priority="32" operator="equal">
      <formula>0</formula>
    </cfRule>
  </conditionalFormatting>
  <conditionalFormatting sqref="C118:C119">
    <cfRule type="cellIs" dxfId="260" priority="31" operator="equal">
      <formula>0</formula>
    </cfRule>
  </conditionalFormatting>
  <conditionalFormatting sqref="C123">
    <cfRule type="cellIs" dxfId="259" priority="30" operator="equal">
      <formula>0</formula>
    </cfRule>
  </conditionalFormatting>
  <conditionalFormatting sqref="C162">
    <cfRule type="cellIs" dxfId="258" priority="29" operator="equal">
      <formula>0</formula>
    </cfRule>
  </conditionalFormatting>
  <conditionalFormatting sqref="C201">
    <cfRule type="cellIs" dxfId="257" priority="28" operator="equal">
      <formula>0</formula>
    </cfRule>
  </conditionalFormatting>
  <conditionalFormatting sqref="C240">
    <cfRule type="cellIs" dxfId="256" priority="27" operator="equal">
      <formula>0</formula>
    </cfRule>
  </conditionalFormatting>
  <conditionalFormatting sqref="C279">
    <cfRule type="cellIs" dxfId="255" priority="26" operator="equal">
      <formula>0</formula>
    </cfRule>
  </conditionalFormatting>
  <conditionalFormatting sqref="C318">
    <cfRule type="cellIs" dxfId="254" priority="25" operator="equal">
      <formula>0</formula>
    </cfRule>
  </conditionalFormatting>
  <conditionalFormatting sqref="C357">
    <cfRule type="cellIs" dxfId="253" priority="24" operator="equal">
      <formula>0</formula>
    </cfRule>
  </conditionalFormatting>
  <conditionalFormatting sqref="O319">
    <cfRule type="cellIs" dxfId="252" priority="22" operator="equal">
      <formula>0</formula>
    </cfRule>
  </conditionalFormatting>
  <conditionalFormatting sqref="O280">
    <cfRule type="cellIs" dxfId="251" priority="21" operator="equal">
      <formula>0</formula>
    </cfRule>
  </conditionalFormatting>
  <conditionalFormatting sqref="P280">
    <cfRule type="cellIs" dxfId="250" priority="20" operator="equal">
      <formula>0</formula>
    </cfRule>
  </conditionalFormatting>
  <conditionalFormatting sqref="O280">
    <cfRule type="cellIs" dxfId="249" priority="19" operator="equal">
      <formula>0</formula>
    </cfRule>
  </conditionalFormatting>
  <conditionalFormatting sqref="P280">
    <cfRule type="cellIs" dxfId="248" priority="18" operator="equal">
      <formula>0</formula>
    </cfRule>
  </conditionalFormatting>
  <conditionalFormatting sqref="O241">
    <cfRule type="cellIs" dxfId="247" priority="17" operator="equal">
      <formula>0</formula>
    </cfRule>
  </conditionalFormatting>
  <conditionalFormatting sqref="O202">
    <cfRule type="cellIs" dxfId="246" priority="16" operator="equal">
      <formula>0</formula>
    </cfRule>
  </conditionalFormatting>
  <conditionalFormatting sqref="O163">
    <cfRule type="cellIs" dxfId="245" priority="15" operator="equal">
      <formula>0</formula>
    </cfRule>
  </conditionalFormatting>
  <conditionalFormatting sqref="O124">
    <cfRule type="cellIs" dxfId="244" priority="14" operator="equal">
      <formula>0</formula>
    </cfRule>
  </conditionalFormatting>
  <conditionalFormatting sqref="O85">
    <cfRule type="cellIs" dxfId="243" priority="13" operator="equal">
      <formula>0</formula>
    </cfRule>
  </conditionalFormatting>
  <conditionalFormatting sqref="O46">
    <cfRule type="cellIs" dxfId="242" priority="12" operator="equal">
      <formula>0</formula>
    </cfRule>
  </conditionalFormatting>
  <conditionalFormatting sqref="O7">
    <cfRule type="cellIs" dxfId="241" priority="11" operator="equal">
      <formula>0</formula>
    </cfRule>
  </conditionalFormatting>
  <conditionalFormatting sqref="P8:P39">
    <cfRule type="cellIs" dxfId="240" priority="9" operator="equal">
      <formula>0</formula>
    </cfRule>
  </conditionalFormatting>
  <conditionalFormatting sqref="P47:P78">
    <cfRule type="cellIs" dxfId="239" priority="8" operator="equal">
      <formula>0</formula>
    </cfRule>
  </conditionalFormatting>
  <conditionalFormatting sqref="P86:P117">
    <cfRule type="cellIs" dxfId="238" priority="7" operator="equal">
      <formula>0</formula>
    </cfRule>
  </conditionalFormatting>
  <conditionalFormatting sqref="P125:P156">
    <cfRule type="cellIs" dxfId="237" priority="6" operator="equal">
      <formula>0</formula>
    </cfRule>
  </conditionalFormatting>
  <conditionalFormatting sqref="P164:P195">
    <cfRule type="cellIs" dxfId="236" priority="5" operator="equal">
      <formula>0</formula>
    </cfRule>
  </conditionalFormatting>
  <conditionalFormatting sqref="P203:P234">
    <cfRule type="cellIs" dxfId="235" priority="4" operator="equal">
      <formula>0</formula>
    </cfRule>
  </conditionalFormatting>
  <conditionalFormatting sqref="P242:P273">
    <cfRule type="cellIs" dxfId="234" priority="3" operator="equal">
      <formula>0</formula>
    </cfRule>
  </conditionalFormatting>
  <conditionalFormatting sqref="P281:P312">
    <cfRule type="cellIs" dxfId="233" priority="2" operator="equal">
      <formula>0</formula>
    </cfRule>
  </conditionalFormatting>
  <conditionalFormatting sqref="P320:P351">
    <cfRule type="cellIs" dxfId="232" priority="1" operator="equal">
      <formula>0</formula>
    </cfRule>
  </conditionalFormatting>
  <dataValidations count="1">
    <dataValidation type="list" allowBlank="1" showInputMessage="1" showErrorMessage="1" sqref="C3">
      <formula1>$AH$8:$AH$11</formula1>
    </dataValidation>
  </dataValidations>
  <pageMargins left="0.70866141732283472" right="0.70866141732283472" top="0.55118110236220474" bottom="0.35433070866141736" header="0.31496062992125984" footer="0.31496062992125984"/>
  <pageSetup paperSize="9" scale="54" fitToHeight="5" orientation="landscape" r:id="rId1"/>
  <headerFooter>
    <oddHeader>&amp;L&amp;F&amp;R&amp;A</oddHeader>
    <oddFooter>&amp;R&amp;P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C8AB60-167D-4A15-BBC6-78122CAED33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S8:S39 S41</xm:sqref>
        </x14:conditionalFormatting>
        <x14:conditionalFormatting xmlns:xm="http://schemas.microsoft.com/office/excel/2006/main">
          <x14:cfRule type="dataBar" id="{12BB7207-F286-4CD0-B81F-AAAFA6C997D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R8:R39 R41</xm:sqref>
        </x14:conditionalFormatting>
        <x14:conditionalFormatting xmlns:xm="http://schemas.microsoft.com/office/excel/2006/main">
          <x14:cfRule type="dataBar" id="{8CB0F179-9AC9-4137-982F-9E9688924E6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Q40:Q41</xm:sqref>
        </x14:conditionalFormatting>
        <x14:conditionalFormatting xmlns:xm="http://schemas.microsoft.com/office/excel/2006/main">
          <x14:cfRule type="dataBar" id="{78F8B34F-B83D-4E0E-99F5-1CF6DD065ED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Q8:Q39</xm:sqref>
        </x14:conditionalFormatting>
        <x14:conditionalFormatting xmlns:xm="http://schemas.microsoft.com/office/excel/2006/main">
          <x14:cfRule type="dataBar" id="{185CCCA6-0572-45F8-A60D-0BDAA44657A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S47:S78 S80</xm:sqref>
        </x14:conditionalFormatting>
        <x14:conditionalFormatting xmlns:xm="http://schemas.microsoft.com/office/excel/2006/main">
          <x14:cfRule type="dataBar" id="{90CC3D25-F8D0-4A04-A3A6-11DD31F7F5B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R47:R78 R80</xm:sqref>
        </x14:conditionalFormatting>
        <x14:conditionalFormatting xmlns:xm="http://schemas.microsoft.com/office/excel/2006/main">
          <x14:cfRule type="dataBar" id="{809BA955-84E3-416C-BF8F-958B7CD010D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Q79:Q80</xm:sqref>
        </x14:conditionalFormatting>
        <x14:conditionalFormatting xmlns:xm="http://schemas.microsoft.com/office/excel/2006/main">
          <x14:cfRule type="dataBar" id="{AA869416-CE80-4378-85B6-FD48E00C692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Q47:Q78</xm:sqref>
        </x14:conditionalFormatting>
        <x14:conditionalFormatting xmlns:xm="http://schemas.microsoft.com/office/excel/2006/main">
          <x14:cfRule type="dataBar" id="{1EEBC9F4-D292-4B51-8D06-600CD63D45B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S86:S117 S119</xm:sqref>
        </x14:conditionalFormatting>
        <x14:conditionalFormatting xmlns:xm="http://schemas.microsoft.com/office/excel/2006/main">
          <x14:cfRule type="dataBar" id="{B961BFF2-93E8-487F-B7B2-B2764C94164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R86:R117 R119</xm:sqref>
        </x14:conditionalFormatting>
        <x14:conditionalFormatting xmlns:xm="http://schemas.microsoft.com/office/excel/2006/main">
          <x14:cfRule type="dataBar" id="{BE6DBC44-DC11-44BE-A1FE-4AA91A177F1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Q118:Q119</xm:sqref>
        </x14:conditionalFormatting>
        <x14:conditionalFormatting xmlns:xm="http://schemas.microsoft.com/office/excel/2006/main">
          <x14:cfRule type="dataBar" id="{5175234D-57EE-4725-8D3C-1F05ADB30A0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Q86:Q117</xm:sqref>
        </x14:conditionalFormatting>
        <x14:conditionalFormatting xmlns:xm="http://schemas.microsoft.com/office/excel/2006/main">
          <x14:cfRule type="dataBar" id="{A260D9AB-E31C-4273-93E6-4EE5E677447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S125:S156 S158</xm:sqref>
        </x14:conditionalFormatting>
        <x14:conditionalFormatting xmlns:xm="http://schemas.microsoft.com/office/excel/2006/main">
          <x14:cfRule type="dataBar" id="{22B71B20-359C-4C5E-A30A-62AECD06953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R125:R156 R158</xm:sqref>
        </x14:conditionalFormatting>
        <x14:conditionalFormatting xmlns:xm="http://schemas.microsoft.com/office/excel/2006/main">
          <x14:cfRule type="dataBar" id="{3AD8B3A0-5D98-4C54-A692-E3327846508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Q157:Q158</xm:sqref>
        </x14:conditionalFormatting>
        <x14:conditionalFormatting xmlns:xm="http://schemas.microsoft.com/office/excel/2006/main">
          <x14:cfRule type="dataBar" id="{8CCE3BF2-40C9-4F5C-BF97-8633C81D2CD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Q125:Q156</xm:sqref>
        </x14:conditionalFormatting>
        <x14:conditionalFormatting xmlns:xm="http://schemas.microsoft.com/office/excel/2006/main">
          <x14:cfRule type="dataBar" id="{5588ABF6-57AF-4850-B38F-4E657DA5319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S164:S195 S197</xm:sqref>
        </x14:conditionalFormatting>
        <x14:conditionalFormatting xmlns:xm="http://schemas.microsoft.com/office/excel/2006/main">
          <x14:cfRule type="dataBar" id="{5E94A98E-72D5-4F30-8CA4-4082EB40917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R164:R195 R197</xm:sqref>
        </x14:conditionalFormatting>
        <x14:conditionalFormatting xmlns:xm="http://schemas.microsoft.com/office/excel/2006/main">
          <x14:cfRule type="dataBar" id="{958DCFAE-22CD-4020-8504-C5A141A9132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Q196:Q197</xm:sqref>
        </x14:conditionalFormatting>
        <x14:conditionalFormatting xmlns:xm="http://schemas.microsoft.com/office/excel/2006/main">
          <x14:cfRule type="dataBar" id="{BAB22172-D16A-403C-A678-173E5728FEE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Q164:Q195</xm:sqref>
        </x14:conditionalFormatting>
        <x14:conditionalFormatting xmlns:xm="http://schemas.microsoft.com/office/excel/2006/main">
          <x14:cfRule type="dataBar" id="{78154E2D-5D1A-4DD8-8A38-8F1255DB293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S203:S234 S236</xm:sqref>
        </x14:conditionalFormatting>
        <x14:conditionalFormatting xmlns:xm="http://schemas.microsoft.com/office/excel/2006/main">
          <x14:cfRule type="dataBar" id="{4C37EAC8-3F37-4947-A1A9-9926A2FE478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R203:R234 R236</xm:sqref>
        </x14:conditionalFormatting>
        <x14:conditionalFormatting xmlns:xm="http://schemas.microsoft.com/office/excel/2006/main">
          <x14:cfRule type="dataBar" id="{19F737C0-55E9-4F13-8623-A059D852A54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Q235:Q236</xm:sqref>
        </x14:conditionalFormatting>
        <x14:conditionalFormatting xmlns:xm="http://schemas.microsoft.com/office/excel/2006/main">
          <x14:cfRule type="dataBar" id="{6DAE4FBC-72DA-42B2-8131-559FFEE0021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Q203:Q234</xm:sqref>
        </x14:conditionalFormatting>
        <x14:conditionalFormatting xmlns:xm="http://schemas.microsoft.com/office/excel/2006/main">
          <x14:cfRule type="dataBar" id="{C8E4C5C4-12D0-4DCA-BD37-3B0E020371F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S242:S273 S275</xm:sqref>
        </x14:conditionalFormatting>
        <x14:conditionalFormatting xmlns:xm="http://schemas.microsoft.com/office/excel/2006/main">
          <x14:cfRule type="dataBar" id="{1CC6603B-5F06-44EC-982B-97CB16BEF9F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R242:R273 R275</xm:sqref>
        </x14:conditionalFormatting>
        <x14:conditionalFormatting xmlns:xm="http://schemas.microsoft.com/office/excel/2006/main">
          <x14:cfRule type="dataBar" id="{FDFB2127-151B-4E67-883D-310EC8AD611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Q274:Q275</xm:sqref>
        </x14:conditionalFormatting>
        <x14:conditionalFormatting xmlns:xm="http://schemas.microsoft.com/office/excel/2006/main">
          <x14:cfRule type="dataBar" id="{29EDDADF-4A5F-4E42-B5B9-738DC9700EB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Q242:Q273</xm:sqref>
        </x14:conditionalFormatting>
        <x14:conditionalFormatting xmlns:xm="http://schemas.microsoft.com/office/excel/2006/main">
          <x14:cfRule type="dataBar" id="{F5025A78-1742-409B-A6D2-EFE90564EDB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S281:S312 S314</xm:sqref>
        </x14:conditionalFormatting>
        <x14:conditionalFormatting xmlns:xm="http://schemas.microsoft.com/office/excel/2006/main">
          <x14:cfRule type="dataBar" id="{D14653F9-1229-4C04-9EBC-921A26583B0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R281:R312 R314</xm:sqref>
        </x14:conditionalFormatting>
        <x14:conditionalFormatting xmlns:xm="http://schemas.microsoft.com/office/excel/2006/main">
          <x14:cfRule type="dataBar" id="{871F5ED0-09E7-43AA-8377-61D8324A11F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Q313:Q314</xm:sqref>
        </x14:conditionalFormatting>
        <x14:conditionalFormatting xmlns:xm="http://schemas.microsoft.com/office/excel/2006/main">
          <x14:cfRule type="dataBar" id="{B3BF593F-B281-4BB0-A1DA-7D2E3FFD130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Q281:Q312</xm:sqref>
        </x14:conditionalFormatting>
        <x14:conditionalFormatting xmlns:xm="http://schemas.microsoft.com/office/excel/2006/main">
          <x14:cfRule type="dataBar" id="{7CB6118C-EDA3-4FAA-9800-70EBFC10762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R354</xm:sqref>
        </x14:conditionalFormatting>
        <x14:conditionalFormatting xmlns:xm="http://schemas.microsoft.com/office/excel/2006/main">
          <x14:cfRule type="dataBar" id="{2BDAE9BD-1163-4901-82B0-FBAC442D91A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S357:S387 S320:S351 S353</xm:sqref>
        </x14:conditionalFormatting>
        <x14:conditionalFormatting xmlns:xm="http://schemas.microsoft.com/office/excel/2006/main">
          <x14:cfRule type="dataBar" id="{9DD6DE3D-07BE-4C19-8597-468885A5105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R354</xm:sqref>
        </x14:conditionalFormatting>
        <x14:conditionalFormatting xmlns:xm="http://schemas.microsoft.com/office/excel/2006/main">
          <x14:cfRule type="dataBar" id="{B212CE87-FA5B-413E-A89E-54C177D5024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R357:R387 R320:R351 R353</xm:sqref>
        </x14:conditionalFormatting>
        <x14:conditionalFormatting xmlns:xm="http://schemas.microsoft.com/office/excel/2006/main">
          <x14:cfRule type="dataBar" id="{C2EF6ACC-426C-40E9-9B8D-497B43454A3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Q354</xm:sqref>
        </x14:conditionalFormatting>
        <x14:conditionalFormatting xmlns:xm="http://schemas.microsoft.com/office/excel/2006/main">
          <x14:cfRule type="dataBar" id="{FEF5D02B-DDE0-427D-866C-61C0842F523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Q354</xm:sqref>
        </x14:conditionalFormatting>
        <x14:conditionalFormatting xmlns:xm="http://schemas.microsoft.com/office/excel/2006/main">
          <x14:cfRule type="dataBar" id="{914BEA1F-7A27-4BFE-B053-621334E61F8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Q352:Q353</xm:sqref>
        </x14:conditionalFormatting>
        <x14:conditionalFormatting xmlns:xm="http://schemas.microsoft.com/office/excel/2006/main">
          <x14:cfRule type="dataBar" id="{0B6A8A69-03B6-4CA1-8B8A-1E04ABD5FB8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Q320:Q351 Q357:Q387</xm:sqref>
        </x14:conditionalFormatting>
        <x14:conditionalFormatting xmlns:xm="http://schemas.microsoft.com/office/excel/2006/main">
          <x14:cfRule type="dataBar" id="{8E0043D1-0044-4B34-94B9-9963C2EB4E8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F354:P354</xm:sqref>
        </x14:conditionalFormatting>
        <x14:conditionalFormatting xmlns:xm="http://schemas.microsoft.com/office/excel/2006/main">
          <x14:cfRule type="dataBar" id="{0593730E-75BE-4FA6-8652-DB9FD46C2DF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F42:P42</xm:sqref>
        </x14:conditionalFormatting>
        <x14:conditionalFormatting xmlns:xm="http://schemas.microsoft.com/office/excel/2006/main">
          <x14:cfRule type="dataBar" id="{48056944-7C08-4673-B29F-33DC8D9F034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F81:P81</xm:sqref>
        </x14:conditionalFormatting>
        <x14:conditionalFormatting xmlns:xm="http://schemas.microsoft.com/office/excel/2006/main">
          <x14:cfRule type="dataBar" id="{9EC0181B-C0DC-4F89-BD09-FFD41018D2D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F120:P120</xm:sqref>
        </x14:conditionalFormatting>
        <x14:conditionalFormatting xmlns:xm="http://schemas.microsoft.com/office/excel/2006/main">
          <x14:cfRule type="dataBar" id="{CDA99880-6CD4-49CF-8B47-756DDF8E5D6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F159:P159</xm:sqref>
        </x14:conditionalFormatting>
        <x14:conditionalFormatting xmlns:xm="http://schemas.microsoft.com/office/excel/2006/main">
          <x14:cfRule type="dataBar" id="{D20B4938-6F6C-41E2-8C17-7C3A13E10BA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F198:P198</xm:sqref>
        </x14:conditionalFormatting>
        <x14:conditionalFormatting xmlns:xm="http://schemas.microsoft.com/office/excel/2006/main">
          <x14:cfRule type="dataBar" id="{259E83EB-947D-4A30-9F0B-578CD7EECDD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F237:P237</xm:sqref>
        </x14:conditionalFormatting>
        <x14:conditionalFormatting xmlns:xm="http://schemas.microsoft.com/office/excel/2006/main">
          <x14:cfRule type="dataBar" id="{34F8C20A-00BB-478D-BBCC-D3CC23F8988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F276:P276</xm:sqref>
        </x14:conditionalFormatting>
        <x14:conditionalFormatting xmlns:xm="http://schemas.microsoft.com/office/excel/2006/main">
          <x14:cfRule type="dataBar" id="{FC8F45F2-EB92-4952-A728-5EA5E3F33DC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F315:P315</xm:sqref>
        </x14:conditionalFormatting>
        <x14:conditionalFormatting xmlns:xm="http://schemas.microsoft.com/office/excel/2006/main">
          <x14:cfRule type="dataBar" id="{CF856C5C-F364-4E2D-8559-FBD387317B7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F388:P388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'Technical Account_Non-Life'!F47:O47</xm:f>
              <xm:sqref>C47</xm:sqref>
            </x14:sparkline>
            <x14:sparkline>
              <xm:f>'Technical Account_Non-Life'!F48:O48</xm:f>
              <xm:sqref>C48</xm:sqref>
            </x14:sparkline>
            <x14:sparkline>
              <xm:f>'Technical Account_Non-Life'!F49:O49</xm:f>
              <xm:sqref>C49</xm:sqref>
            </x14:sparkline>
            <x14:sparkline>
              <xm:f>'Technical Account_Non-Life'!F50:O50</xm:f>
              <xm:sqref>C50</xm:sqref>
            </x14:sparkline>
            <x14:sparkline>
              <xm:f>'Technical Account_Non-Life'!F51:O51</xm:f>
              <xm:sqref>C51</xm:sqref>
            </x14:sparkline>
            <x14:sparkline>
              <xm:f>'Technical Account_Non-Life'!F52:O52</xm:f>
              <xm:sqref>C52</xm:sqref>
            </x14:sparkline>
            <x14:sparkline>
              <xm:f>'Technical Account_Non-Life'!F53:O53</xm:f>
              <xm:sqref>C53</xm:sqref>
            </x14:sparkline>
            <x14:sparkline>
              <xm:f>'Technical Account_Non-Life'!F54:O54</xm:f>
              <xm:sqref>C54</xm:sqref>
            </x14:sparkline>
            <x14:sparkline>
              <xm:f>'Technical Account_Non-Life'!F55:O55</xm:f>
              <xm:sqref>C55</xm:sqref>
            </x14:sparkline>
            <x14:sparkline>
              <xm:f>'Technical Account_Non-Life'!F56:O56</xm:f>
              <xm:sqref>C56</xm:sqref>
            </x14:sparkline>
            <x14:sparkline>
              <xm:f>'Technical Account_Non-Life'!F57:O57</xm:f>
              <xm:sqref>C57</xm:sqref>
            </x14:sparkline>
            <x14:sparkline>
              <xm:f>'Technical Account_Non-Life'!F58:O58</xm:f>
              <xm:sqref>C58</xm:sqref>
            </x14:sparkline>
            <x14:sparkline>
              <xm:f>'Technical Account_Non-Life'!F59:O59</xm:f>
              <xm:sqref>C59</xm:sqref>
            </x14:sparkline>
            <x14:sparkline>
              <xm:f>'Technical Account_Non-Life'!F60:O60</xm:f>
              <xm:sqref>C60</xm:sqref>
            </x14:sparkline>
            <x14:sparkline>
              <xm:f>'Technical Account_Non-Life'!F61:O61</xm:f>
              <xm:sqref>C61</xm:sqref>
            </x14:sparkline>
            <x14:sparkline>
              <xm:f>'Technical Account_Non-Life'!F62:O62</xm:f>
              <xm:sqref>C62</xm:sqref>
            </x14:sparkline>
            <x14:sparkline>
              <xm:f>'Technical Account_Non-Life'!F63:O63</xm:f>
              <xm:sqref>C63</xm:sqref>
            </x14:sparkline>
            <x14:sparkline>
              <xm:f>'Technical Account_Non-Life'!F64:O64</xm:f>
              <xm:sqref>C64</xm:sqref>
            </x14:sparkline>
            <x14:sparkline>
              <xm:f>'Technical Account_Non-Life'!F65:O65</xm:f>
              <xm:sqref>C65</xm:sqref>
            </x14:sparkline>
            <x14:sparkline>
              <xm:f>'Technical Account_Non-Life'!F66:O66</xm:f>
              <xm:sqref>C66</xm:sqref>
            </x14:sparkline>
            <x14:sparkline>
              <xm:f>'Technical Account_Non-Life'!F67:O67</xm:f>
              <xm:sqref>C67</xm:sqref>
            </x14:sparkline>
            <x14:sparkline>
              <xm:f>'Technical Account_Non-Life'!F68:O68</xm:f>
              <xm:sqref>C68</xm:sqref>
            </x14:sparkline>
            <x14:sparkline>
              <xm:f>'Technical Account_Non-Life'!F69:O69</xm:f>
              <xm:sqref>C69</xm:sqref>
            </x14:sparkline>
            <x14:sparkline>
              <xm:f>'Technical Account_Non-Life'!F70:O70</xm:f>
              <xm:sqref>C70</xm:sqref>
            </x14:sparkline>
            <x14:sparkline>
              <xm:f>'Technical Account_Non-Life'!F71:O71</xm:f>
              <xm:sqref>C71</xm:sqref>
            </x14:sparkline>
            <x14:sparkline>
              <xm:f>'Technical Account_Non-Life'!F72:O72</xm:f>
              <xm:sqref>C72</xm:sqref>
            </x14:sparkline>
            <x14:sparkline>
              <xm:f>'Technical Account_Non-Life'!F73:O73</xm:f>
              <xm:sqref>C73</xm:sqref>
            </x14:sparkline>
            <x14:sparkline>
              <xm:f>'Technical Account_Non-Life'!F74:O74</xm:f>
              <xm:sqref>C74</xm:sqref>
            </x14:sparkline>
            <x14:sparkline>
              <xm:f>'Technical Account_Non-Life'!F75:O75</xm:f>
              <xm:sqref>C75</xm:sqref>
            </x14:sparkline>
            <x14:sparkline>
              <xm:f>'Technical Account_Non-Life'!F76:O76</xm:f>
              <xm:sqref>C76</xm:sqref>
            </x14:sparkline>
            <x14:sparkline>
              <xm:f>'Technical Account_Non-Life'!F77:O77</xm:f>
              <xm:sqref>C77</xm:sqref>
            </x14:sparkline>
            <x14:sparkline>
              <xm:f>'Technical Account_Non-Life'!F78:O78</xm:f>
              <xm:sqref>C78</xm:sqref>
            </x14:sparkline>
            <x14:sparkline>
              <xm:f>'Technical Account_Non-Life'!F79:O79</xm:f>
              <xm:sqref>C79</xm:sqref>
            </x14:sparkline>
            <x14:sparkline>
              <xm:f>'Technical Account_Non-Life'!F80:O80</xm:f>
              <xm:sqref>C80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'Technical Account_Non-Life'!F8:O8</xm:f>
              <xm:sqref>C8</xm:sqref>
            </x14:sparkline>
            <x14:sparkline>
              <xm:f>'Technical Account_Non-Life'!F9:O9</xm:f>
              <xm:sqref>C9</xm:sqref>
            </x14:sparkline>
            <x14:sparkline>
              <xm:f>'Technical Account_Non-Life'!F10:O10</xm:f>
              <xm:sqref>C10</xm:sqref>
            </x14:sparkline>
            <x14:sparkline>
              <xm:f>'Technical Account_Non-Life'!F11:O11</xm:f>
              <xm:sqref>C11</xm:sqref>
            </x14:sparkline>
            <x14:sparkline>
              <xm:f>'Technical Account_Non-Life'!F12:O12</xm:f>
              <xm:sqref>C12</xm:sqref>
            </x14:sparkline>
            <x14:sparkline>
              <xm:f>'Technical Account_Non-Life'!F13:O13</xm:f>
              <xm:sqref>C13</xm:sqref>
            </x14:sparkline>
            <x14:sparkline>
              <xm:f>'Technical Account_Non-Life'!F14:O14</xm:f>
              <xm:sqref>C14</xm:sqref>
            </x14:sparkline>
            <x14:sparkline>
              <xm:f>'Technical Account_Non-Life'!F15:O15</xm:f>
              <xm:sqref>C15</xm:sqref>
            </x14:sparkline>
            <x14:sparkline>
              <xm:f>'Technical Account_Non-Life'!F16:O16</xm:f>
              <xm:sqref>C16</xm:sqref>
            </x14:sparkline>
            <x14:sparkline>
              <xm:f>'Technical Account_Non-Life'!F17:O17</xm:f>
              <xm:sqref>C17</xm:sqref>
            </x14:sparkline>
            <x14:sparkline>
              <xm:f>'Technical Account_Non-Life'!F18:O18</xm:f>
              <xm:sqref>C18</xm:sqref>
            </x14:sparkline>
            <x14:sparkline>
              <xm:f>'Technical Account_Non-Life'!F19:O19</xm:f>
              <xm:sqref>C19</xm:sqref>
            </x14:sparkline>
            <x14:sparkline>
              <xm:f>'Technical Account_Non-Life'!F20:O20</xm:f>
              <xm:sqref>C20</xm:sqref>
            </x14:sparkline>
            <x14:sparkline>
              <xm:f>'Technical Account_Non-Life'!F21:O21</xm:f>
              <xm:sqref>C21</xm:sqref>
            </x14:sparkline>
            <x14:sparkline>
              <xm:f>'Technical Account_Non-Life'!F22:O22</xm:f>
              <xm:sqref>C22</xm:sqref>
            </x14:sparkline>
            <x14:sparkline>
              <xm:f>'Technical Account_Non-Life'!F23:O23</xm:f>
              <xm:sqref>C23</xm:sqref>
            </x14:sparkline>
            <x14:sparkline>
              <xm:f>'Technical Account_Non-Life'!F24:O24</xm:f>
              <xm:sqref>C24</xm:sqref>
            </x14:sparkline>
            <x14:sparkline>
              <xm:f>'Technical Account_Non-Life'!F25:O25</xm:f>
              <xm:sqref>C25</xm:sqref>
            </x14:sparkline>
            <x14:sparkline>
              <xm:f>'Technical Account_Non-Life'!F26:O26</xm:f>
              <xm:sqref>C26</xm:sqref>
            </x14:sparkline>
            <x14:sparkline>
              <xm:f>'Technical Account_Non-Life'!F27:O27</xm:f>
              <xm:sqref>C27</xm:sqref>
            </x14:sparkline>
            <x14:sparkline>
              <xm:f>'Technical Account_Non-Life'!F28:O28</xm:f>
              <xm:sqref>C28</xm:sqref>
            </x14:sparkline>
            <x14:sparkline>
              <xm:f>'Technical Account_Non-Life'!F29:O29</xm:f>
              <xm:sqref>C29</xm:sqref>
            </x14:sparkline>
            <x14:sparkline>
              <xm:f>'Technical Account_Non-Life'!F30:O30</xm:f>
              <xm:sqref>C30</xm:sqref>
            </x14:sparkline>
            <x14:sparkline>
              <xm:f>'Technical Account_Non-Life'!F31:O31</xm:f>
              <xm:sqref>C31</xm:sqref>
            </x14:sparkline>
            <x14:sparkline>
              <xm:f>'Technical Account_Non-Life'!F32:O32</xm:f>
              <xm:sqref>C32</xm:sqref>
            </x14:sparkline>
            <x14:sparkline>
              <xm:f>'Technical Account_Non-Life'!F33:O33</xm:f>
              <xm:sqref>C33</xm:sqref>
            </x14:sparkline>
            <x14:sparkline>
              <xm:f>'Technical Account_Non-Life'!F34:O34</xm:f>
              <xm:sqref>C34</xm:sqref>
            </x14:sparkline>
            <x14:sparkline>
              <xm:f>'Technical Account_Non-Life'!F35:O35</xm:f>
              <xm:sqref>C35</xm:sqref>
            </x14:sparkline>
            <x14:sparkline>
              <xm:f>'Technical Account_Non-Life'!F36:O36</xm:f>
              <xm:sqref>C36</xm:sqref>
            </x14:sparkline>
            <x14:sparkline>
              <xm:f>'Technical Account_Non-Life'!F37:O37</xm:f>
              <xm:sqref>C37</xm:sqref>
            </x14:sparkline>
            <x14:sparkline>
              <xm:f>'Technical Account_Non-Life'!F38:O38</xm:f>
              <xm:sqref>C38</xm:sqref>
            </x14:sparkline>
            <x14:sparkline>
              <xm:f>'Technical Account_Non-Life'!F39:O39</xm:f>
              <xm:sqref>C39</xm:sqref>
            </x14:sparkline>
            <x14:sparkline>
              <xm:f>'Technical Account_Non-Life'!F40:O40</xm:f>
              <xm:sqref>C40</xm:sqref>
            </x14:sparkline>
            <x14:sparkline>
              <xm:f>'Technical Account_Non-Life'!F41:O41</xm:f>
              <xm:sqref>C41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'Technical Account_Non-Life'!F164:O164</xm:f>
              <xm:sqref>C164</xm:sqref>
            </x14:sparkline>
            <x14:sparkline>
              <xm:f>'Technical Account_Non-Life'!F165:O165</xm:f>
              <xm:sqref>C165</xm:sqref>
            </x14:sparkline>
            <x14:sparkline>
              <xm:f>'Technical Account_Non-Life'!F166:O166</xm:f>
              <xm:sqref>C166</xm:sqref>
            </x14:sparkline>
            <x14:sparkline>
              <xm:f>'Technical Account_Non-Life'!F167:O167</xm:f>
              <xm:sqref>C167</xm:sqref>
            </x14:sparkline>
            <x14:sparkline>
              <xm:f>'Technical Account_Non-Life'!F168:O168</xm:f>
              <xm:sqref>C168</xm:sqref>
            </x14:sparkline>
            <x14:sparkline>
              <xm:f>'Technical Account_Non-Life'!F169:O169</xm:f>
              <xm:sqref>C169</xm:sqref>
            </x14:sparkline>
            <x14:sparkline>
              <xm:f>'Technical Account_Non-Life'!F170:O170</xm:f>
              <xm:sqref>C170</xm:sqref>
            </x14:sparkline>
            <x14:sparkline>
              <xm:f>'Technical Account_Non-Life'!F171:O171</xm:f>
              <xm:sqref>C171</xm:sqref>
            </x14:sparkline>
            <x14:sparkline>
              <xm:f>'Technical Account_Non-Life'!F172:O172</xm:f>
              <xm:sqref>C172</xm:sqref>
            </x14:sparkline>
            <x14:sparkline>
              <xm:f>'Technical Account_Non-Life'!F173:O173</xm:f>
              <xm:sqref>C173</xm:sqref>
            </x14:sparkline>
            <x14:sparkline>
              <xm:f>'Technical Account_Non-Life'!F174:O174</xm:f>
              <xm:sqref>C174</xm:sqref>
            </x14:sparkline>
            <x14:sparkline>
              <xm:f>'Technical Account_Non-Life'!F175:O175</xm:f>
              <xm:sqref>C175</xm:sqref>
            </x14:sparkline>
            <x14:sparkline>
              <xm:f>'Technical Account_Non-Life'!F176:O176</xm:f>
              <xm:sqref>C176</xm:sqref>
            </x14:sparkline>
            <x14:sparkline>
              <xm:f>'Technical Account_Non-Life'!F177:O177</xm:f>
              <xm:sqref>C177</xm:sqref>
            </x14:sparkline>
            <x14:sparkline>
              <xm:f>'Technical Account_Non-Life'!F178:O178</xm:f>
              <xm:sqref>C178</xm:sqref>
            </x14:sparkline>
            <x14:sparkline>
              <xm:f>'Technical Account_Non-Life'!F179:O179</xm:f>
              <xm:sqref>C179</xm:sqref>
            </x14:sparkline>
            <x14:sparkline>
              <xm:f>'Technical Account_Non-Life'!F180:O180</xm:f>
              <xm:sqref>C180</xm:sqref>
            </x14:sparkline>
            <x14:sparkline>
              <xm:f>'Technical Account_Non-Life'!F181:O181</xm:f>
              <xm:sqref>C181</xm:sqref>
            </x14:sparkline>
            <x14:sparkline>
              <xm:f>'Technical Account_Non-Life'!F182:O182</xm:f>
              <xm:sqref>C182</xm:sqref>
            </x14:sparkline>
            <x14:sparkline>
              <xm:f>'Technical Account_Non-Life'!F183:O183</xm:f>
              <xm:sqref>C183</xm:sqref>
            </x14:sparkline>
            <x14:sparkline>
              <xm:f>'Technical Account_Non-Life'!F184:O184</xm:f>
              <xm:sqref>C184</xm:sqref>
            </x14:sparkline>
            <x14:sparkline>
              <xm:f>'Technical Account_Non-Life'!F185:O185</xm:f>
              <xm:sqref>C185</xm:sqref>
            </x14:sparkline>
            <x14:sparkline>
              <xm:f>'Technical Account_Non-Life'!F186:O186</xm:f>
              <xm:sqref>C186</xm:sqref>
            </x14:sparkline>
            <x14:sparkline>
              <xm:f>'Technical Account_Non-Life'!F187:O187</xm:f>
              <xm:sqref>C187</xm:sqref>
            </x14:sparkline>
            <x14:sparkline>
              <xm:f>'Technical Account_Non-Life'!F188:O188</xm:f>
              <xm:sqref>C188</xm:sqref>
            </x14:sparkline>
            <x14:sparkline>
              <xm:f>'Technical Account_Non-Life'!F189:O189</xm:f>
              <xm:sqref>C189</xm:sqref>
            </x14:sparkline>
            <x14:sparkline>
              <xm:f>'Technical Account_Non-Life'!F190:O190</xm:f>
              <xm:sqref>C190</xm:sqref>
            </x14:sparkline>
            <x14:sparkline>
              <xm:f>'Technical Account_Non-Life'!F191:O191</xm:f>
              <xm:sqref>C191</xm:sqref>
            </x14:sparkline>
            <x14:sparkline>
              <xm:f>'Technical Account_Non-Life'!F192:O192</xm:f>
              <xm:sqref>C192</xm:sqref>
            </x14:sparkline>
            <x14:sparkline>
              <xm:f>'Technical Account_Non-Life'!F193:O193</xm:f>
              <xm:sqref>C193</xm:sqref>
            </x14:sparkline>
            <x14:sparkline>
              <xm:f>'Technical Account_Non-Life'!F194:O194</xm:f>
              <xm:sqref>C194</xm:sqref>
            </x14:sparkline>
            <x14:sparkline>
              <xm:f>'Technical Account_Non-Life'!F195:O195</xm:f>
              <xm:sqref>C195</xm:sqref>
            </x14:sparkline>
            <x14:sparkline>
              <xm:f>'Technical Account_Non-Life'!F196:O196</xm:f>
              <xm:sqref>C196</xm:sqref>
            </x14:sparkline>
            <x14:sparkline>
              <xm:f>'Technical Account_Non-Life'!F197:O197</xm:f>
              <xm:sqref>C197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'Technical Account_Non-Life'!F125:O125</xm:f>
              <xm:sqref>C125</xm:sqref>
            </x14:sparkline>
            <x14:sparkline>
              <xm:f>'Technical Account_Non-Life'!F126:O126</xm:f>
              <xm:sqref>C126</xm:sqref>
            </x14:sparkline>
            <x14:sparkline>
              <xm:f>'Technical Account_Non-Life'!F127:O127</xm:f>
              <xm:sqref>C127</xm:sqref>
            </x14:sparkline>
            <x14:sparkline>
              <xm:f>'Technical Account_Non-Life'!F128:O128</xm:f>
              <xm:sqref>C128</xm:sqref>
            </x14:sparkline>
            <x14:sparkline>
              <xm:f>'Technical Account_Non-Life'!F129:O129</xm:f>
              <xm:sqref>C129</xm:sqref>
            </x14:sparkline>
            <x14:sparkline>
              <xm:f>'Technical Account_Non-Life'!F130:O130</xm:f>
              <xm:sqref>C130</xm:sqref>
            </x14:sparkline>
            <x14:sparkline>
              <xm:f>'Technical Account_Non-Life'!F131:O131</xm:f>
              <xm:sqref>C131</xm:sqref>
            </x14:sparkline>
            <x14:sparkline>
              <xm:f>'Technical Account_Non-Life'!F132:O132</xm:f>
              <xm:sqref>C132</xm:sqref>
            </x14:sparkline>
            <x14:sparkline>
              <xm:f>'Technical Account_Non-Life'!F133:O133</xm:f>
              <xm:sqref>C133</xm:sqref>
            </x14:sparkline>
            <x14:sparkline>
              <xm:f>'Technical Account_Non-Life'!F134:O134</xm:f>
              <xm:sqref>C134</xm:sqref>
            </x14:sparkline>
            <x14:sparkline>
              <xm:f>'Technical Account_Non-Life'!F135:O135</xm:f>
              <xm:sqref>C135</xm:sqref>
            </x14:sparkline>
            <x14:sparkline>
              <xm:f>'Technical Account_Non-Life'!F136:O136</xm:f>
              <xm:sqref>C136</xm:sqref>
            </x14:sparkline>
            <x14:sparkline>
              <xm:f>'Technical Account_Non-Life'!F137:O137</xm:f>
              <xm:sqref>C137</xm:sqref>
            </x14:sparkline>
            <x14:sparkline>
              <xm:f>'Technical Account_Non-Life'!F138:O138</xm:f>
              <xm:sqref>C138</xm:sqref>
            </x14:sparkline>
            <x14:sparkline>
              <xm:f>'Technical Account_Non-Life'!F139:O139</xm:f>
              <xm:sqref>C139</xm:sqref>
            </x14:sparkline>
            <x14:sparkline>
              <xm:f>'Technical Account_Non-Life'!F140:O140</xm:f>
              <xm:sqref>C140</xm:sqref>
            </x14:sparkline>
            <x14:sparkline>
              <xm:f>'Technical Account_Non-Life'!F141:O141</xm:f>
              <xm:sqref>C141</xm:sqref>
            </x14:sparkline>
            <x14:sparkline>
              <xm:f>'Technical Account_Non-Life'!F142:O142</xm:f>
              <xm:sqref>C142</xm:sqref>
            </x14:sparkline>
            <x14:sparkline>
              <xm:f>'Technical Account_Non-Life'!F143:O143</xm:f>
              <xm:sqref>C143</xm:sqref>
            </x14:sparkline>
            <x14:sparkline>
              <xm:f>'Technical Account_Non-Life'!F144:O144</xm:f>
              <xm:sqref>C144</xm:sqref>
            </x14:sparkline>
            <x14:sparkline>
              <xm:f>'Technical Account_Non-Life'!F145:O145</xm:f>
              <xm:sqref>C145</xm:sqref>
            </x14:sparkline>
            <x14:sparkline>
              <xm:f>'Technical Account_Non-Life'!F146:O146</xm:f>
              <xm:sqref>C146</xm:sqref>
            </x14:sparkline>
            <x14:sparkline>
              <xm:f>'Technical Account_Non-Life'!F147:O147</xm:f>
              <xm:sqref>C147</xm:sqref>
            </x14:sparkline>
            <x14:sparkline>
              <xm:f>'Technical Account_Non-Life'!F148:O148</xm:f>
              <xm:sqref>C148</xm:sqref>
            </x14:sparkline>
            <x14:sparkline>
              <xm:f>'Technical Account_Non-Life'!F149:O149</xm:f>
              <xm:sqref>C149</xm:sqref>
            </x14:sparkline>
            <x14:sparkline>
              <xm:f>'Technical Account_Non-Life'!F150:O150</xm:f>
              <xm:sqref>C150</xm:sqref>
            </x14:sparkline>
            <x14:sparkline>
              <xm:f>'Technical Account_Non-Life'!F151:O151</xm:f>
              <xm:sqref>C151</xm:sqref>
            </x14:sparkline>
            <x14:sparkline>
              <xm:f>'Technical Account_Non-Life'!F152:O152</xm:f>
              <xm:sqref>C152</xm:sqref>
            </x14:sparkline>
            <x14:sparkline>
              <xm:f>'Technical Account_Non-Life'!F153:O153</xm:f>
              <xm:sqref>C153</xm:sqref>
            </x14:sparkline>
            <x14:sparkline>
              <xm:f>'Technical Account_Non-Life'!F154:O154</xm:f>
              <xm:sqref>C154</xm:sqref>
            </x14:sparkline>
            <x14:sparkline>
              <xm:f>'Technical Account_Non-Life'!F155:O155</xm:f>
              <xm:sqref>C155</xm:sqref>
            </x14:sparkline>
            <x14:sparkline>
              <xm:f>'Technical Account_Non-Life'!F156:O156</xm:f>
              <xm:sqref>C156</xm:sqref>
            </x14:sparkline>
            <x14:sparkline>
              <xm:f>'Technical Account_Non-Life'!F157:O157</xm:f>
              <xm:sqref>C157</xm:sqref>
            </x14:sparkline>
            <x14:sparkline>
              <xm:f>'Technical Account_Non-Life'!F158:O158</xm:f>
              <xm:sqref>C158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'Technical Account_Non-Life'!F86:O86</xm:f>
              <xm:sqref>C86</xm:sqref>
            </x14:sparkline>
            <x14:sparkline>
              <xm:f>'Technical Account_Non-Life'!F87:O87</xm:f>
              <xm:sqref>C87</xm:sqref>
            </x14:sparkline>
            <x14:sparkline>
              <xm:f>'Technical Account_Non-Life'!F88:O88</xm:f>
              <xm:sqref>C88</xm:sqref>
            </x14:sparkline>
            <x14:sparkline>
              <xm:f>'Technical Account_Non-Life'!F89:O89</xm:f>
              <xm:sqref>C89</xm:sqref>
            </x14:sparkline>
            <x14:sparkline>
              <xm:f>'Technical Account_Non-Life'!F90:O90</xm:f>
              <xm:sqref>C90</xm:sqref>
            </x14:sparkline>
            <x14:sparkline>
              <xm:f>'Technical Account_Non-Life'!F91:O91</xm:f>
              <xm:sqref>C91</xm:sqref>
            </x14:sparkline>
            <x14:sparkline>
              <xm:f>'Technical Account_Non-Life'!F92:O92</xm:f>
              <xm:sqref>C92</xm:sqref>
            </x14:sparkline>
            <x14:sparkline>
              <xm:f>'Technical Account_Non-Life'!F93:O93</xm:f>
              <xm:sqref>C93</xm:sqref>
            </x14:sparkline>
            <x14:sparkline>
              <xm:f>'Technical Account_Non-Life'!F94:O94</xm:f>
              <xm:sqref>C94</xm:sqref>
            </x14:sparkline>
            <x14:sparkline>
              <xm:f>'Technical Account_Non-Life'!F95:O95</xm:f>
              <xm:sqref>C95</xm:sqref>
            </x14:sparkline>
            <x14:sparkline>
              <xm:f>'Technical Account_Non-Life'!F96:O96</xm:f>
              <xm:sqref>C96</xm:sqref>
            </x14:sparkline>
            <x14:sparkline>
              <xm:f>'Technical Account_Non-Life'!F97:O97</xm:f>
              <xm:sqref>C97</xm:sqref>
            </x14:sparkline>
            <x14:sparkline>
              <xm:f>'Technical Account_Non-Life'!F98:O98</xm:f>
              <xm:sqref>C98</xm:sqref>
            </x14:sparkline>
            <x14:sparkline>
              <xm:f>'Technical Account_Non-Life'!F99:O99</xm:f>
              <xm:sqref>C99</xm:sqref>
            </x14:sparkline>
            <x14:sparkline>
              <xm:f>'Technical Account_Non-Life'!F100:O100</xm:f>
              <xm:sqref>C100</xm:sqref>
            </x14:sparkline>
            <x14:sparkline>
              <xm:f>'Technical Account_Non-Life'!F101:O101</xm:f>
              <xm:sqref>C101</xm:sqref>
            </x14:sparkline>
            <x14:sparkline>
              <xm:f>'Technical Account_Non-Life'!F102:O102</xm:f>
              <xm:sqref>C102</xm:sqref>
            </x14:sparkline>
            <x14:sparkline>
              <xm:f>'Technical Account_Non-Life'!F103:O103</xm:f>
              <xm:sqref>C103</xm:sqref>
            </x14:sparkline>
            <x14:sparkline>
              <xm:f>'Technical Account_Non-Life'!F104:O104</xm:f>
              <xm:sqref>C104</xm:sqref>
            </x14:sparkline>
            <x14:sparkline>
              <xm:f>'Technical Account_Non-Life'!F105:O105</xm:f>
              <xm:sqref>C105</xm:sqref>
            </x14:sparkline>
            <x14:sparkline>
              <xm:f>'Technical Account_Non-Life'!F106:O106</xm:f>
              <xm:sqref>C106</xm:sqref>
            </x14:sparkline>
            <x14:sparkline>
              <xm:f>'Technical Account_Non-Life'!F107:O107</xm:f>
              <xm:sqref>C107</xm:sqref>
            </x14:sparkline>
            <x14:sparkline>
              <xm:f>'Technical Account_Non-Life'!F108:O108</xm:f>
              <xm:sqref>C108</xm:sqref>
            </x14:sparkline>
            <x14:sparkline>
              <xm:f>'Technical Account_Non-Life'!F109:O109</xm:f>
              <xm:sqref>C109</xm:sqref>
            </x14:sparkline>
            <x14:sparkline>
              <xm:f>'Technical Account_Non-Life'!F110:O110</xm:f>
              <xm:sqref>C110</xm:sqref>
            </x14:sparkline>
            <x14:sparkline>
              <xm:f>'Technical Account_Non-Life'!F111:O111</xm:f>
              <xm:sqref>C111</xm:sqref>
            </x14:sparkline>
            <x14:sparkline>
              <xm:f>'Technical Account_Non-Life'!F112:O112</xm:f>
              <xm:sqref>C112</xm:sqref>
            </x14:sparkline>
            <x14:sparkline>
              <xm:f>'Technical Account_Non-Life'!F113:O113</xm:f>
              <xm:sqref>C113</xm:sqref>
            </x14:sparkline>
            <x14:sparkline>
              <xm:f>'Technical Account_Non-Life'!F114:O114</xm:f>
              <xm:sqref>C114</xm:sqref>
            </x14:sparkline>
            <x14:sparkline>
              <xm:f>'Technical Account_Non-Life'!F115:O115</xm:f>
              <xm:sqref>C115</xm:sqref>
            </x14:sparkline>
            <x14:sparkline>
              <xm:f>'Technical Account_Non-Life'!F116:O116</xm:f>
              <xm:sqref>C116</xm:sqref>
            </x14:sparkline>
            <x14:sparkline>
              <xm:f>'Technical Account_Non-Life'!F117:O117</xm:f>
              <xm:sqref>C117</xm:sqref>
            </x14:sparkline>
            <x14:sparkline>
              <xm:f>'Technical Account_Non-Life'!F118:O118</xm:f>
              <xm:sqref>C118</xm:sqref>
            </x14:sparkline>
            <x14:sparkline>
              <xm:f>'Technical Account_Non-Life'!F119:O119</xm:f>
              <xm:sqref>C119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'Technical Account_Non-Life'!F203:O203</xm:f>
              <xm:sqref>C203</xm:sqref>
            </x14:sparkline>
            <x14:sparkline>
              <xm:f>'Technical Account_Non-Life'!F204:O204</xm:f>
              <xm:sqref>C204</xm:sqref>
            </x14:sparkline>
            <x14:sparkline>
              <xm:f>'Technical Account_Non-Life'!F205:O205</xm:f>
              <xm:sqref>C205</xm:sqref>
            </x14:sparkline>
            <x14:sparkline>
              <xm:f>'Technical Account_Non-Life'!F206:O206</xm:f>
              <xm:sqref>C206</xm:sqref>
            </x14:sparkline>
            <x14:sparkline>
              <xm:f>'Technical Account_Non-Life'!F207:O207</xm:f>
              <xm:sqref>C207</xm:sqref>
            </x14:sparkline>
            <x14:sparkline>
              <xm:f>'Technical Account_Non-Life'!F208:O208</xm:f>
              <xm:sqref>C208</xm:sqref>
            </x14:sparkline>
            <x14:sparkline>
              <xm:f>'Technical Account_Non-Life'!F209:O209</xm:f>
              <xm:sqref>C209</xm:sqref>
            </x14:sparkline>
            <x14:sparkline>
              <xm:f>'Technical Account_Non-Life'!F210:O210</xm:f>
              <xm:sqref>C210</xm:sqref>
            </x14:sparkline>
            <x14:sparkline>
              <xm:f>'Technical Account_Non-Life'!F211:O211</xm:f>
              <xm:sqref>C211</xm:sqref>
            </x14:sparkline>
            <x14:sparkline>
              <xm:f>'Technical Account_Non-Life'!F212:O212</xm:f>
              <xm:sqref>C212</xm:sqref>
            </x14:sparkline>
            <x14:sparkline>
              <xm:f>'Technical Account_Non-Life'!F213:O213</xm:f>
              <xm:sqref>C213</xm:sqref>
            </x14:sparkline>
            <x14:sparkline>
              <xm:f>'Technical Account_Non-Life'!F214:O214</xm:f>
              <xm:sqref>C214</xm:sqref>
            </x14:sparkline>
            <x14:sparkline>
              <xm:f>'Technical Account_Non-Life'!F215:O215</xm:f>
              <xm:sqref>C215</xm:sqref>
            </x14:sparkline>
            <x14:sparkline>
              <xm:f>'Technical Account_Non-Life'!F216:O216</xm:f>
              <xm:sqref>C216</xm:sqref>
            </x14:sparkline>
            <x14:sparkline>
              <xm:f>'Technical Account_Non-Life'!F217:O217</xm:f>
              <xm:sqref>C217</xm:sqref>
            </x14:sparkline>
            <x14:sparkline>
              <xm:f>'Technical Account_Non-Life'!F218:O218</xm:f>
              <xm:sqref>C218</xm:sqref>
            </x14:sparkline>
            <x14:sparkline>
              <xm:f>'Technical Account_Non-Life'!F219:O219</xm:f>
              <xm:sqref>C219</xm:sqref>
            </x14:sparkline>
            <x14:sparkline>
              <xm:f>'Technical Account_Non-Life'!F220:O220</xm:f>
              <xm:sqref>C220</xm:sqref>
            </x14:sparkline>
            <x14:sparkline>
              <xm:f>'Technical Account_Non-Life'!F221:O221</xm:f>
              <xm:sqref>C221</xm:sqref>
            </x14:sparkline>
            <x14:sparkline>
              <xm:f>'Technical Account_Non-Life'!F222:O222</xm:f>
              <xm:sqref>C222</xm:sqref>
            </x14:sparkline>
            <x14:sparkline>
              <xm:f>'Technical Account_Non-Life'!F223:O223</xm:f>
              <xm:sqref>C223</xm:sqref>
            </x14:sparkline>
            <x14:sparkline>
              <xm:f>'Technical Account_Non-Life'!F224:O224</xm:f>
              <xm:sqref>C224</xm:sqref>
            </x14:sparkline>
            <x14:sparkline>
              <xm:f>'Technical Account_Non-Life'!F225:O225</xm:f>
              <xm:sqref>C225</xm:sqref>
            </x14:sparkline>
            <x14:sparkline>
              <xm:f>'Technical Account_Non-Life'!F226:O226</xm:f>
              <xm:sqref>C226</xm:sqref>
            </x14:sparkline>
            <x14:sparkline>
              <xm:f>'Technical Account_Non-Life'!F227:O227</xm:f>
              <xm:sqref>C227</xm:sqref>
            </x14:sparkline>
            <x14:sparkline>
              <xm:f>'Technical Account_Non-Life'!F228:O228</xm:f>
              <xm:sqref>C228</xm:sqref>
            </x14:sparkline>
            <x14:sparkline>
              <xm:f>'Technical Account_Non-Life'!F229:O229</xm:f>
              <xm:sqref>C229</xm:sqref>
            </x14:sparkline>
            <x14:sparkline>
              <xm:f>'Technical Account_Non-Life'!F230:O230</xm:f>
              <xm:sqref>C230</xm:sqref>
            </x14:sparkline>
            <x14:sparkline>
              <xm:f>'Technical Account_Non-Life'!F231:O231</xm:f>
              <xm:sqref>C231</xm:sqref>
            </x14:sparkline>
            <x14:sparkline>
              <xm:f>'Technical Account_Non-Life'!F232:O232</xm:f>
              <xm:sqref>C232</xm:sqref>
            </x14:sparkline>
            <x14:sparkline>
              <xm:f>'Technical Account_Non-Life'!F233:O233</xm:f>
              <xm:sqref>C233</xm:sqref>
            </x14:sparkline>
            <x14:sparkline>
              <xm:f>'Technical Account_Non-Life'!F234:O234</xm:f>
              <xm:sqref>C234</xm:sqref>
            </x14:sparkline>
            <x14:sparkline>
              <xm:f>'Technical Account_Non-Life'!F235:O235</xm:f>
              <xm:sqref>C235</xm:sqref>
            </x14:sparkline>
            <x14:sparkline>
              <xm:f>'Technical Account_Non-Life'!F236:O236</xm:f>
              <xm:sqref>C236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'Technical Account_Non-Life'!F242:O242</xm:f>
              <xm:sqref>C242</xm:sqref>
            </x14:sparkline>
            <x14:sparkline>
              <xm:f>'Technical Account_Non-Life'!F243:O243</xm:f>
              <xm:sqref>C243</xm:sqref>
            </x14:sparkline>
            <x14:sparkline>
              <xm:f>'Technical Account_Non-Life'!F244:O244</xm:f>
              <xm:sqref>C244</xm:sqref>
            </x14:sparkline>
            <x14:sparkline>
              <xm:f>'Technical Account_Non-Life'!F245:O245</xm:f>
              <xm:sqref>C245</xm:sqref>
            </x14:sparkline>
            <x14:sparkline>
              <xm:f>'Technical Account_Non-Life'!F246:O246</xm:f>
              <xm:sqref>C246</xm:sqref>
            </x14:sparkline>
            <x14:sparkline>
              <xm:f>'Technical Account_Non-Life'!F247:O247</xm:f>
              <xm:sqref>C247</xm:sqref>
            </x14:sparkline>
            <x14:sparkline>
              <xm:f>'Technical Account_Non-Life'!F248:O248</xm:f>
              <xm:sqref>C248</xm:sqref>
            </x14:sparkline>
            <x14:sparkline>
              <xm:f>'Technical Account_Non-Life'!F249:O249</xm:f>
              <xm:sqref>C249</xm:sqref>
            </x14:sparkline>
            <x14:sparkline>
              <xm:f>'Technical Account_Non-Life'!F250:O250</xm:f>
              <xm:sqref>C250</xm:sqref>
            </x14:sparkline>
            <x14:sparkline>
              <xm:f>'Technical Account_Non-Life'!F251:O251</xm:f>
              <xm:sqref>C251</xm:sqref>
            </x14:sparkline>
            <x14:sparkline>
              <xm:f>'Technical Account_Non-Life'!F252:O252</xm:f>
              <xm:sqref>C252</xm:sqref>
            </x14:sparkline>
            <x14:sparkline>
              <xm:f>'Technical Account_Non-Life'!F253:O253</xm:f>
              <xm:sqref>C253</xm:sqref>
            </x14:sparkline>
            <x14:sparkline>
              <xm:f>'Technical Account_Non-Life'!F254:O254</xm:f>
              <xm:sqref>C254</xm:sqref>
            </x14:sparkline>
            <x14:sparkline>
              <xm:f>'Technical Account_Non-Life'!F255:O255</xm:f>
              <xm:sqref>C255</xm:sqref>
            </x14:sparkline>
            <x14:sparkline>
              <xm:f>'Technical Account_Non-Life'!F256:O256</xm:f>
              <xm:sqref>C256</xm:sqref>
            </x14:sparkline>
            <x14:sparkline>
              <xm:f>'Technical Account_Non-Life'!F257:O257</xm:f>
              <xm:sqref>C257</xm:sqref>
            </x14:sparkline>
            <x14:sparkline>
              <xm:f>'Technical Account_Non-Life'!F258:O258</xm:f>
              <xm:sqref>C258</xm:sqref>
            </x14:sparkline>
            <x14:sparkline>
              <xm:f>'Technical Account_Non-Life'!F259:O259</xm:f>
              <xm:sqref>C259</xm:sqref>
            </x14:sparkline>
            <x14:sparkline>
              <xm:f>'Technical Account_Non-Life'!F260:O260</xm:f>
              <xm:sqref>C260</xm:sqref>
            </x14:sparkline>
            <x14:sparkline>
              <xm:f>'Technical Account_Non-Life'!F261:O261</xm:f>
              <xm:sqref>C261</xm:sqref>
            </x14:sparkline>
            <x14:sparkline>
              <xm:f>'Technical Account_Non-Life'!F262:O262</xm:f>
              <xm:sqref>C262</xm:sqref>
            </x14:sparkline>
            <x14:sparkline>
              <xm:f>'Technical Account_Non-Life'!F263:O263</xm:f>
              <xm:sqref>C263</xm:sqref>
            </x14:sparkline>
            <x14:sparkline>
              <xm:f>'Technical Account_Non-Life'!F264:O264</xm:f>
              <xm:sqref>C264</xm:sqref>
            </x14:sparkline>
            <x14:sparkline>
              <xm:f>'Technical Account_Non-Life'!F265:O265</xm:f>
              <xm:sqref>C265</xm:sqref>
            </x14:sparkline>
            <x14:sparkline>
              <xm:f>'Technical Account_Non-Life'!F266:O266</xm:f>
              <xm:sqref>C266</xm:sqref>
            </x14:sparkline>
            <x14:sparkline>
              <xm:f>'Technical Account_Non-Life'!F267:O267</xm:f>
              <xm:sqref>C267</xm:sqref>
            </x14:sparkline>
            <x14:sparkline>
              <xm:f>'Technical Account_Non-Life'!F268:O268</xm:f>
              <xm:sqref>C268</xm:sqref>
            </x14:sparkline>
            <x14:sparkline>
              <xm:f>'Technical Account_Non-Life'!F269:O269</xm:f>
              <xm:sqref>C269</xm:sqref>
            </x14:sparkline>
            <x14:sparkline>
              <xm:f>'Technical Account_Non-Life'!F270:O270</xm:f>
              <xm:sqref>C270</xm:sqref>
            </x14:sparkline>
            <x14:sparkline>
              <xm:f>'Technical Account_Non-Life'!F271:O271</xm:f>
              <xm:sqref>C271</xm:sqref>
            </x14:sparkline>
            <x14:sparkline>
              <xm:f>'Technical Account_Non-Life'!F272:O272</xm:f>
              <xm:sqref>C272</xm:sqref>
            </x14:sparkline>
            <x14:sparkline>
              <xm:f>'Technical Account_Non-Life'!F273:O273</xm:f>
              <xm:sqref>C273</xm:sqref>
            </x14:sparkline>
            <x14:sparkline>
              <xm:f>'Technical Account_Non-Life'!F274:O274</xm:f>
              <xm:sqref>C274</xm:sqref>
            </x14:sparkline>
            <x14:sparkline>
              <xm:f>'Technical Account_Non-Life'!F275:O275</xm:f>
              <xm:sqref>C275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'Technical Account_Non-Life'!F281:O281</xm:f>
              <xm:sqref>C281</xm:sqref>
            </x14:sparkline>
            <x14:sparkline>
              <xm:f>'Technical Account_Non-Life'!F282:O282</xm:f>
              <xm:sqref>C282</xm:sqref>
            </x14:sparkline>
            <x14:sparkline>
              <xm:f>'Technical Account_Non-Life'!F283:O283</xm:f>
              <xm:sqref>C283</xm:sqref>
            </x14:sparkline>
            <x14:sparkline>
              <xm:f>'Technical Account_Non-Life'!F284:O284</xm:f>
              <xm:sqref>C284</xm:sqref>
            </x14:sparkline>
            <x14:sparkline>
              <xm:f>'Technical Account_Non-Life'!F285:O285</xm:f>
              <xm:sqref>C285</xm:sqref>
            </x14:sparkline>
            <x14:sparkline>
              <xm:f>'Technical Account_Non-Life'!F286:O286</xm:f>
              <xm:sqref>C286</xm:sqref>
            </x14:sparkline>
            <x14:sparkline>
              <xm:f>'Technical Account_Non-Life'!F287:O287</xm:f>
              <xm:sqref>C287</xm:sqref>
            </x14:sparkline>
            <x14:sparkline>
              <xm:f>'Technical Account_Non-Life'!F288:O288</xm:f>
              <xm:sqref>C288</xm:sqref>
            </x14:sparkline>
            <x14:sparkline>
              <xm:f>'Technical Account_Non-Life'!F289:O289</xm:f>
              <xm:sqref>C289</xm:sqref>
            </x14:sparkline>
            <x14:sparkline>
              <xm:f>'Technical Account_Non-Life'!F290:O290</xm:f>
              <xm:sqref>C290</xm:sqref>
            </x14:sparkline>
            <x14:sparkline>
              <xm:f>'Technical Account_Non-Life'!F291:O291</xm:f>
              <xm:sqref>C291</xm:sqref>
            </x14:sparkline>
            <x14:sparkline>
              <xm:f>'Technical Account_Non-Life'!F292:O292</xm:f>
              <xm:sqref>C292</xm:sqref>
            </x14:sparkline>
            <x14:sparkline>
              <xm:f>'Technical Account_Non-Life'!F293:O293</xm:f>
              <xm:sqref>C293</xm:sqref>
            </x14:sparkline>
            <x14:sparkline>
              <xm:f>'Technical Account_Non-Life'!F294:O294</xm:f>
              <xm:sqref>C294</xm:sqref>
            </x14:sparkline>
            <x14:sparkline>
              <xm:f>'Technical Account_Non-Life'!F295:O295</xm:f>
              <xm:sqref>C295</xm:sqref>
            </x14:sparkline>
            <x14:sparkline>
              <xm:f>'Technical Account_Non-Life'!F296:O296</xm:f>
              <xm:sqref>C296</xm:sqref>
            </x14:sparkline>
            <x14:sparkline>
              <xm:f>'Technical Account_Non-Life'!F297:O297</xm:f>
              <xm:sqref>C297</xm:sqref>
            </x14:sparkline>
            <x14:sparkline>
              <xm:f>'Technical Account_Non-Life'!F298:O298</xm:f>
              <xm:sqref>C298</xm:sqref>
            </x14:sparkline>
            <x14:sparkline>
              <xm:f>'Technical Account_Non-Life'!F299:O299</xm:f>
              <xm:sqref>C299</xm:sqref>
            </x14:sparkline>
            <x14:sparkline>
              <xm:f>'Technical Account_Non-Life'!F300:O300</xm:f>
              <xm:sqref>C300</xm:sqref>
            </x14:sparkline>
            <x14:sparkline>
              <xm:f>'Technical Account_Non-Life'!F301:O301</xm:f>
              <xm:sqref>C301</xm:sqref>
            </x14:sparkline>
            <x14:sparkline>
              <xm:f>'Technical Account_Non-Life'!F302:O302</xm:f>
              <xm:sqref>C302</xm:sqref>
            </x14:sparkline>
            <x14:sparkline>
              <xm:f>'Technical Account_Non-Life'!F303:O303</xm:f>
              <xm:sqref>C303</xm:sqref>
            </x14:sparkline>
            <x14:sparkline>
              <xm:f>'Technical Account_Non-Life'!F304:O304</xm:f>
              <xm:sqref>C304</xm:sqref>
            </x14:sparkline>
            <x14:sparkline>
              <xm:f>'Technical Account_Non-Life'!F305:O305</xm:f>
              <xm:sqref>C305</xm:sqref>
            </x14:sparkline>
            <x14:sparkline>
              <xm:f>'Technical Account_Non-Life'!F306:O306</xm:f>
              <xm:sqref>C306</xm:sqref>
            </x14:sparkline>
            <x14:sparkline>
              <xm:f>'Technical Account_Non-Life'!F307:O307</xm:f>
              <xm:sqref>C307</xm:sqref>
            </x14:sparkline>
            <x14:sparkline>
              <xm:f>'Technical Account_Non-Life'!F308:O308</xm:f>
              <xm:sqref>C308</xm:sqref>
            </x14:sparkline>
            <x14:sparkline>
              <xm:f>'Technical Account_Non-Life'!F309:O309</xm:f>
              <xm:sqref>C309</xm:sqref>
            </x14:sparkline>
            <x14:sparkline>
              <xm:f>'Technical Account_Non-Life'!F310:O310</xm:f>
              <xm:sqref>C310</xm:sqref>
            </x14:sparkline>
            <x14:sparkline>
              <xm:f>'Technical Account_Non-Life'!F311:O311</xm:f>
              <xm:sqref>C311</xm:sqref>
            </x14:sparkline>
            <x14:sparkline>
              <xm:f>'Technical Account_Non-Life'!F312:O312</xm:f>
              <xm:sqref>C312</xm:sqref>
            </x14:sparkline>
            <x14:sparkline>
              <xm:f>'Technical Account_Non-Life'!F313:O313</xm:f>
              <xm:sqref>C313</xm:sqref>
            </x14:sparkline>
            <x14:sparkline>
              <xm:f>'Technical Account_Non-Life'!F314:O314</xm:f>
              <xm:sqref>C314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'Technical Account_Non-Life'!F320:O320</xm:f>
              <xm:sqref>C320</xm:sqref>
            </x14:sparkline>
            <x14:sparkline>
              <xm:f>'Technical Account_Non-Life'!F321:O321</xm:f>
              <xm:sqref>C321</xm:sqref>
            </x14:sparkline>
            <x14:sparkline>
              <xm:f>'Technical Account_Non-Life'!F322:O322</xm:f>
              <xm:sqref>C322</xm:sqref>
            </x14:sparkline>
            <x14:sparkline>
              <xm:f>'Technical Account_Non-Life'!F323:O323</xm:f>
              <xm:sqref>C323</xm:sqref>
            </x14:sparkline>
            <x14:sparkline>
              <xm:f>'Technical Account_Non-Life'!F324:O324</xm:f>
              <xm:sqref>C324</xm:sqref>
            </x14:sparkline>
            <x14:sparkline>
              <xm:f>'Technical Account_Non-Life'!F325:O325</xm:f>
              <xm:sqref>C325</xm:sqref>
            </x14:sparkline>
            <x14:sparkline>
              <xm:f>'Technical Account_Non-Life'!F326:O326</xm:f>
              <xm:sqref>C326</xm:sqref>
            </x14:sparkline>
            <x14:sparkline>
              <xm:f>'Technical Account_Non-Life'!F327:O327</xm:f>
              <xm:sqref>C327</xm:sqref>
            </x14:sparkline>
            <x14:sparkline>
              <xm:f>'Technical Account_Non-Life'!F328:O328</xm:f>
              <xm:sqref>C328</xm:sqref>
            </x14:sparkline>
            <x14:sparkline>
              <xm:f>'Technical Account_Non-Life'!F329:O329</xm:f>
              <xm:sqref>C329</xm:sqref>
            </x14:sparkline>
            <x14:sparkline>
              <xm:f>'Technical Account_Non-Life'!F330:O330</xm:f>
              <xm:sqref>C330</xm:sqref>
            </x14:sparkline>
            <x14:sparkline>
              <xm:f>'Technical Account_Non-Life'!F331:O331</xm:f>
              <xm:sqref>C331</xm:sqref>
            </x14:sparkline>
            <x14:sparkline>
              <xm:f>'Technical Account_Non-Life'!F332:O332</xm:f>
              <xm:sqref>C332</xm:sqref>
            </x14:sparkline>
            <x14:sparkline>
              <xm:f>'Technical Account_Non-Life'!F333:O333</xm:f>
              <xm:sqref>C333</xm:sqref>
            </x14:sparkline>
            <x14:sparkline>
              <xm:f>'Technical Account_Non-Life'!F334:O334</xm:f>
              <xm:sqref>C334</xm:sqref>
            </x14:sparkline>
            <x14:sparkline>
              <xm:f>'Technical Account_Non-Life'!F335:O335</xm:f>
              <xm:sqref>C335</xm:sqref>
            </x14:sparkline>
            <x14:sparkline>
              <xm:f>'Technical Account_Non-Life'!F336:O336</xm:f>
              <xm:sqref>C336</xm:sqref>
            </x14:sparkline>
            <x14:sparkline>
              <xm:f>'Technical Account_Non-Life'!F337:O337</xm:f>
              <xm:sqref>C337</xm:sqref>
            </x14:sparkline>
            <x14:sparkline>
              <xm:f>'Technical Account_Non-Life'!F338:O338</xm:f>
              <xm:sqref>C338</xm:sqref>
            </x14:sparkline>
            <x14:sparkline>
              <xm:f>'Technical Account_Non-Life'!F339:O339</xm:f>
              <xm:sqref>C339</xm:sqref>
            </x14:sparkline>
            <x14:sparkline>
              <xm:f>'Technical Account_Non-Life'!F340:O340</xm:f>
              <xm:sqref>C340</xm:sqref>
            </x14:sparkline>
            <x14:sparkline>
              <xm:f>'Technical Account_Non-Life'!F341:O341</xm:f>
              <xm:sqref>C341</xm:sqref>
            </x14:sparkline>
            <x14:sparkline>
              <xm:f>'Technical Account_Non-Life'!F342:O342</xm:f>
              <xm:sqref>C342</xm:sqref>
            </x14:sparkline>
            <x14:sparkline>
              <xm:f>'Technical Account_Non-Life'!F343:O343</xm:f>
              <xm:sqref>C343</xm:sqref>
            </x14:sparkline>
            <x14:sparkline>
              <xm:f>'Technical Account_Non-Life'!F344:O344</xm:f>
              <xm:sqref>C344</xm:sqref>
            </x14:sparkline>
            <x14:sparkline>
              <xm:f>'Technical Account_Non-Life'!F345:O345</xm:f>
              <xm:sqref>C345</xm:sqref>
            </x14:sparkline>
            <x14:sparkline>
              <xm:f>'Technical Account_Non-Life'!F346:O346</xm:f>
              <xm:sqref>C346</xm:sqref>
            </x14:sparkline>
            <x14:sparkline>
              <xm:f>'Technical Account_Non-Life'!F347:O347</xm:f>
              <xm:sqref>C347</xm:sqref>
            </x14:sparkline>
            <x14:sparkline>
              <xm:f>'Technical Account_Non-Life'!F348:O348</xm:f>
              <xm:sqref>C348</xm:sqref>
            </x14:sparkline>
            <x14:sparkline>
              <xm:f>'Technical Account_Non-Life'!F349:O349</xm:f>
              <xm:sqref>C349</xm:sqref>
            </x14:sparkline>
            <x14:sparkline>
              <xm:f>'Technical Account_Non-Life'!F350:O350</xm:f>
              <xm:sqref>C350</xm:sqref>
            </x14:sparkline>
            <x14:sparkline>
              <xm:f>'Technical Account_Non-Life'!F351:O351</xm:f>
              <xm:sqref>C351</xm:sqref>
            </x14:sparkline>
            <x14:sparkline>
              <xm:f>'Technical Account_Non-Life'!F352:O352</xm:f>
              <xm:sqref>C352</xm:sqref>
            </x14:sparkline>
            <x14:sparkline>
              <xm:f>'Technical Account_Non-Life'!F353:O353</xm:f>
              <xm:sqref>C353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'Technical Account_Non-Life'!F359:O359</xm:f>
              <xm:sqref>C359</xm:sqref>
            </x14:sparkline>
            <x14:sparkline>
              <xm:f>'Technical Account_Non-Life'!F360:O360</xm:f>
              <xm:sqref>C360</xm:sqref>
            </x14:sparkline>
            <x14:sparkline>
              <xm:f>'Technical Account_Non-Life'!F361:O361</xm:f>
              <xm:sqref>C361</xm:sqref>
            </x14:sparkline>
            <x14:sparkline>
              <xm:f>'Technical Account_Non-Life'!F362:O362</xm:f>
              <xm:sqref>C362</xm:sqref>
            </x14:sparkline>
            <x14:sparkline>
              <xm:f>'Technical Account_Non-Life'!F363:O363</xm:f>
              <xm:sqref>C363</xm:sqref>
            </x14:sparkline>
            <x14:sparkline>
              <xm:f>'Technical Account_Non-Life'!F364:O364</xm:f>
              <xm:sqref>C364</xm:sqref>
            </x14:sparkline>
            <x14:sparkline>
              <xm:f>'Technical Account_Non-Life'!F365:O365</xm:f>
              <xm:sqref>C365</xm:sqref>
            </x14:sparkline>
            <x14:sparkline>
              <xm:f>'Technical Account_Non-Life'!F366:O366</xm:f>
              <xm:sqref>C366</xm:sqref>
            </x14:sparkline>
            <x14:sparkline>
              <xm:f>'Technical Account_Non-Life'!F367:O367</xm:f>
              <xm:sqref>C367</xm:sqref>
            </x14:sparkline>
            <x14:sparkline>
              <xm:f>'Technical Account_Non-Life'!F368:O368</xm:f>
              <xm:sqref>C368</xm:sqref>
            </x14:sparkline>
            <x14:sparkline>
              <xm:f>'Technical Account_Non-Life'!F369:O369</xm:f>
              <xm:sqref>C369</xm:sqref>
            </x14:sparkline>
            <x14:sparkline>
              <xm:f>'Technical Account_Non-Life'!F370:O370</xm:f>
              <xm:sqref>C370</xm:sqref>
            </x14:sparkline>
            <x14:sparkline>
              <xm:f>'Technical Account_Non-Life'!F371:O371</xm:f>
              <xm:sqref>C371</xm:sqref>
            </x14:sparkline>
            <x14:sparkline>
              <xm:f>'Technical Account_Non-Life'!F372:O372</xm:f>
              <xm:sqref>C372</xm:sqref>
            </x14:sparkline>
            <x14:sparkline>
              <xm:f>'Technical Account_Non-Life'!F373:O373</xm:f>
              <xm:sqref>C373</xm:sqref>
            </x14:sparkline>
            <x14:sparkline>
              <xm:f>'Technical Account_Non-Life'!F374:O374</xm:f>
              <xm:sqref>C374</xm:sqref>
            </x14:sparkline>
            <x14:sparkline>
              <xm:f>'Technical Account_Non-Life'!F375:O375</xm:f>
              <xm:sqref>C375</xm:sqref>
            </x14:sparkline>
            <x14:sparkline>
              <xm:f>'Technical Account_Non-Life'!F376:O376</xm:f>
              <xm:sqref>C376</xm:sqref>
            </x14:sparkline>
            <x14:sparkline>
              <xm:f>'Technical Account_Non-Life'!F377:O377</xm:f>
              <xm:sqref>C377</xm:sqref>
            </x14:sparkline>
            <x14:sparkline>
              <xm:f>'Technical Account_Non-Life'!F378:O378</xm:f>
              <xm:sqref>C378</xm:sqref>
            </x14:sparkline>
            <x14:sparkline>
              <xm:f>'Technical Account_Non-Life'!F379:O379</xm:f>
              <xm:sqref>C379</xm:sqref>
            </x14:sparkline>
            <x14:sparkline>
              <xm:f>'Technical Account_Non-Life'!F380:O380</xm:f>
              <xm:sqref>C380</xm:sqref>
            </x14:sparkline>
            <x14:sparkline>
              <xm:f>'Technical Account_Non-Life'!F381:O381</xm:f>
              <xm:sqref>C381</xm:sqref>
            </x14:sparkline>
            <x14:sparkline>
              <xm:f>'Technical Account_Non-Life'!F382:O382</xm:f>
              <xm:sqref>C382</xm:sqref>
            </x14:sparkline>
            <x14:sparkline>
              <xm:f>'Technical Account_Non-Life'!F383:O383</xm:f>
              <xm:sqref>C383</xm:sqref>
            </x14:sparkline>
            <x14:sparkline>
              <xm:f>'Technical Account_Non-Life'!F384:O384</xm:f>
              <xm:sqref>C384</xm:sqref>
            </x14:sparkline>
            <x14:sparkline>
              <xm:f>'Technical Account_Non-Life'!F385:O385</xm:f>
              <xm:sqref>C385</xm:sqref>
            </x14:sparkline>
            <x14:sparkline>
              <xm:f>'Technical Account_Non-Life'!F386:O386</xm:f>
              <xm:sqref>C386</xm:sqref>
            </x14:sparkline>
            <x14:sparkline>
              <xm:f>'Technical Account_Non-Life'!F387:O387</xm:f>
              <xm:sqref>C387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0"/>
    <pageSetUpPr fitToPage="1"/>
  </sheetPr>
  <dimension ref="D2:S411"/>
  <sheetViews>
    <sheetView zoomScale="80" zoomScaleNormal="80" workbookViewId="0">
      <selection activeCell="V25" sqref="V25"/>
    </sheetView>
  </sheetViews>
  <sheetFormatPr defaultRowHeight="10.5" x14ac:dyDescent="0.15"/>
  <cols>
    <col min="4" max="4" width="11.42578125" customWidth="1"/>
    <col min="5" max="15" width="18" customWidth="1"/>
  </cols>
  <sheetData>
    <row r="2" spans="4:15" ht="18.75" x14ac:dyDescent="0.15">
      <c r="D2" s="10" t="s">
        <v>36</v>
      </c>
    </row>
    <row r="3" spans="4:15" ht="11.25" x14ac:dyDescent="0.15">
      <c r="D3" s="14" t="s">
        <v>0</v>
      </c>
    </row>
    <row r="4" spans="4:15" ht="11.25" x14ac:dyDescent="0.15">
      <c r="D4" s="11"/>
    </row>
    <row r="5" spans="4:15" ht="18.75" x14ac:dyDescent="0.2">
      <c r="D5" s="136" t="s">
        <v>37</v>
      </c>
      <c r="E5" s="137"/>
      <c r="F5" s="137"/>
      <c r="G5" s="137"/>
      <c r="H5" s="137"/>
      <c r="I5" s="137"/>
      <c r="J5" s="137"/>
      <c r="K5" s="137"/>
      <c r="L5" s="137"/>
      <c r="M5" s="137"/>
      <c r="N5" s="138"/>
      <c r="O5" s="87"/>
    </row>
    <row r="6" spans="4:15" ht="15" x14ac:dyDescent="0.15">
      <c r="D6" s="8">
        <v>235</v>
      </c>
      <c r="E6" s="7">
        <v>2004</v>
      </c>
      <c r="F6" s="7">
        <f t="shared" ref="F6:O6" si="0">E6+1</f>
        <v>2005</v>
      </c>
      <c r="G6" s="7">
        <f t="shared" si="0"/>
        <v>2006</v>
      </c>
      <c r="H6" s="7">
        <f t="shared" si="0"/>
        <v>2007</v>
      </c>
      <c r="I6" s="7">
        <f t="shared" si="0"/>
        <v>2008</v>
      </c>
      <c r="J6" s="7">
        <f t="shared" si="0"/>
        <v>2009</v>
      </c>
      <c r="K6" s="7">
        <f t="shared" si="0"/>
        <v>2010</v>
      </c>
      <c r="L6" s="7">
        <f t="shared" si="0"/>
        <v>2011</v>
      </c>
      <c r="M6" s="7">
        <f t="shared" si="0"/>
        <v>2012</v>
      </c>
      <c r="N6" s="69">
        <f t="shared" si="0"/>
        <v>2013</v>
      </c>
      <c r="O6" s="69">
        <f t="shared" si="0"/>
        <v>2014</v>
      </c>
    </row>
    <row r="7" spans="4:15" ht="15" x14ac:dyDescent="0.15">
      <c r="D7" s="5" t="s">
        <v>32</v>
      </c>
      <c r="E7" s="4">
        <v>5667</v>
      </c>
      <c r="F7" s="4">
        <v>6650</v>
      </c>
      <c r="G7" s="4">
        <v>6697</v>
      </c>
      <c r="H7" s="4">
        <v>6753</v>
      </c>
      <c r="I7" s="4">
        <v>6921</v>
      </c>
      <c r="J7" s="4">
        <v>7040</v>
      </c>
      <c r="K7" s="4">
        <v>7125</v>
      </c>
      <c r="L7" s="4">
        <v>6560</v>
      </c>
      <c r="M7" s="4">
        <v>6128</v>
      </c>
      <c r="N7" s="70">
        <v>6284</v>
      </c>
      <c r="O7" s="70">
        <v>0</v>
      </c>
    </row>
    <row r="8" spans="4:15" ht="15" x14ac:dyDescent="0.15">
      <c r="D8" s="5" t="s">
        <v>31</v>
      </c>
      <c r="E8" s="4">
        <v>19590.447924</v>
      </c>
      <c r="F8" s="4">
        <v>24828.391541000001</v>
      </c>
      <c r="G8" s="4">
        <v>20085.694800000001</v>
      </c>
      <c r="H8" s="4">
        <v>21544.579195999999</v>
      </c>
      <c r="I8" s="4">
        <v>19134.943796</v>
      </c>
      <c r="J8" s="4">
        <v>18014.509610000001</v>
      </c>
      <c r="K8" s="4">
        <v>18731.29033</v>
      </c>
      <c r="L8" s="4">
        <v>18052.264951000001</v>
      </c>
      <c r="M8" s="4">
        <v>20507.822845999999</v>
      </c>
      <c r="N8" s="70">
        <v>15697.889641</v>
      </c>
      <c r="O8" s="70">
        <v>15823.661092</v>
      </c>
    </row>
    <row r="9" spans="4:15" ht="15" x14ac:dyDescent="0.15">
      <c r="D9" s="5" t="s">
        <v>30</v>
      </c>
      <c r="E9" s="66">
        <v>0</v>
      </c>
      <c r="F9" s="66">
        <v>141</v>
      </c>
      <c r="G9" s="66">
        <v>178</v>
      </c>
      <c r="H9" s="66">
        <v>222.22812367</v>
      </c>
      <c r="I9" s="66">
        <v>251.74799999999999</v>
      </c>
      <c r="J9" s="66">
        <v>214.32574768999999</v>
      </c>
      <c r="K9" s="66">
        <v>228.672</v>
      </c>
      <c r="L9" s="66">
        <v>235.47728907999999</v>
      </c>
      <c r="M9" s="4">
        <v>0</v>
      </c>
      <c r="N9" s="70">
        <v>0</v>
      </c>
      <c r="O9" s="70">
        <v>0</v>
      </c>
    </row>
    <row r="10" spans="4:15" ht="15" x14ac:dyDescent="0.15">
      <c r="D10" s="5" t="s">
        <v>29</v>
      </c>
      <c r="E10" s="4">
        <v>36987.319000000003</v>
      </c>
      <c r="F10" s="4">
        <v>35815.959000000003</v>
      </c>
      <c r="G10" s="4">
        <v>34054.845999999998</v>
      </c>
      <c r="H10" s="4">
        <v>35467.160000000003</v>
      </c>
      <c r="I10" s="4">
        <v>31696.771418</v>
      </c>
      <c r="J10" s="4">
        <v>31010.482134000002</v>
      </c>
      <c r="K10" s="4">
        <v>31208.775025999999</v>
      </c>
      <c r="L10" s="4">
        <v>32018.746977999999</v>
      </c>
      <c r="M10" s="4">
        <v>32597.092274999999</v>
      </c>
      <c r="N10" s="70">
        <v>34337.328398999998</v>
      </c>
      <c r="O10" s="70">
        <v>34625.931266</v>
      </c>
    </row>
    <row r="11" spans="4:15" ht="15" x14ac:dyDescent="0.15">
      <c r="D11" s="5" t="s">
        <v>28</v>
      </c>
      <c r="E11" s="66">
        <v>136.4</v>
      </c>
      <c r="F11" s="66">
        <v>137.5</v>
      </c>
      <c r="G11" s="66">
        <v>145.5</v>
      </c>
      <c r="H11" s="66">
        <v>161.30000000000001</v>
      </c>
      <c r="I11" s="66">
        <v>305</v>
      </c>
      <c r="J11" s="66">
        <v>297</v>
      </c>
      <c r="K11" s="66">
        <v>312</v>
      </c>
      <c r="L11" s="4">
        <v>0</v>
      </c>
      <c r="M11" s="4">
        <v>0</v>
      </c>
      <c r="N11" s="70">
        <v>0</v>
      </c>
      <c r="O11" s="70">
        <v>0</v>
      </c>
    </row>
    <row r="12" spans="4:15" ht="15" x14ac:dyDescent="0.15">
      <c r="D12" s="5" t="s">
        <v>27</v>
      </c>
      <c r="E12" s="4">
        <v>36855</v>
      </c>
      <c r="F12" s="4">
        <v>37059</v>
      </c>
      <c r="G12" s="4">
        <v>39979</v>
      </c>
      <c r="H12" s="4">
        <v>45485</v>
      </c>
      <c r="I12" s="4">
        <v>47534</v>
      </c>
      <c r="J12" s="4">
        <v>52528</v>
      </c>
      <c r="K12" s="4">
        <v>64167</v>
      </c>
      <c r="L12" s="4">
        <v>63188</v>
      </c>
      <c r="M12" s="4">
        <v>62659</v>
      </c>
      <c r="N12" s="70">
        <v>61848</v>
      </c>
      <c r="O12" s="70">
        <v>61116</v>
      </c>
    </row>
    <row r="13" spans="4:15" ht="15" x14ac:dyDescent="0.15">
      <c r="D13" s="5" t="s">
        <v>26</v>
      </c>
      <c r="E13" s="66">
        <v>68399</v>
      </c>
      <c r="F13" s="66">
        <v>72636</v>
      </c>
      <c r="G13" s="66">
        <v>74872</v>
      </c>
      <c r="H13" s="66">
        <v>75434</v>
      </c>
      <c r="I13" s="66">
        <v>76306</v>
      </c>
      <c r="J13" s="66">
        <v>81371</v>
      </c>
      <c r="K13" s="66">
        <v>87159</v>
      </c>
      <c r="L13" s="66">
        <v>83191</v>
      </c>
      <c r="M13" s="66">
        <v>84082</v>
      </c>
      <c r="N13" s="71">
        <v>84082</v>
      </c>
      <c r="O13" s="70">
        <v>0</v>
      </c>
    </row>
    <row r="14" spans="4:15" ht="15" x14ac:dyDescent="0.15">
      <c r="D14" s="5" t="s">
        <v>25</v>
      </c>
      <c r="E14" s="66">
        <v>75174</v>
      </c>
      <c r="F14" s="66">
        <v>80521</v>
      </c>
      <c r="G14" s="66">
        <v>89859</v>
      </c>
      <c r="H14" s="66">
        <v>98113</v>
      </c>
      <c r="I14" s="66">
        <v>108081</v>
      </c>
      <c r="J14" s="66">
        <v>106423.575</v>
      </c>
      <c r="K14" s="66">
        <v>115469.99099999999</v>
      </c>
      <c r="L14" s="66">
        <v>118287</v>
      </c>
      <c r="M14" s="66">
        <v>123722.37699999999</v>
      </c>
      <c r="N14" s="71">
        <v>123722.37699999999</v>
      </c>
      <c r="O14" s="70">
        <v>0</v>
      </c>
    </row>
    <row r="15" spans="4:15" ht="15" x14ac:dyDescent="0.15">
      <c r="D15" s="5" t="s">
        <v>24</v>
      </c>
      <c r="E15" s="4">
        <v>788.5</v>
      </c>
      <c r="F15" s="4">
        <v>1257.7</v>
      </c>
      <c r="G15" s="4">
        <v>544.29999999999995</v>
      </c>
      <c r="H15" s="4">
        <v>653.70000000000005</v>
      </c>
      <c r="I15" s="4">
        <v>699.07</v>
      </c>
      <c r="J15" s="4">
        <v>1103.367</v>
      </c>
      <c r="K15" s="4">
        <v>1062.883</v>
      </c>
      <c r="L15" s="4">
        <v>67.44</v>
      </c>
      <c r="M15" s="4">
        <v>70.674000000000007</v>
      </c>
      <c r="N15" s="70">
        <v>76.072999999999993</v>
      </c>
      <c r="O15" s="70">
        <v>0</v>
      </c>
    </row>
    <row r="16" spans="4:15" ht="15" x14ac:dyDescent="0.15">
      <c r="D16" s="5" t="s">
        <v>23</v>
      </c>
      <c r="E16" s="4">
        <v>19110.503276010004</v>
      </c>
      <c r="F16" s="4">
        <v>20253.137752030005</v>
      </c>
      <c r="G16" s="4">
        <v>22842.35430431</v>
      </c>
      <c r="H16" s="4">
        <v>23121.768065859993</v>
      </c>
      <c r="I16" s="4">
        <v>26842.452592060006</v>
      </c>
      <c r="J16" s="4">
        <v>28668.851772985508</v>
      </c>
      <c r="K16" s="4">
        <v>26883.039333640005</v>
      </c>
      <c r="L16" s="4">
        <v>29294.187992689993</v>
      </c>
      <c r="M16" s="4">
        <v>25339.919980059996</v>
      </c>
      <c r="N16" s="70">
        <v>24402.133248020004</v>
      </c>
      <c r="O16" s="70">
        <v>24381.929953968996</v>
      </c>
    </row>
    <row r="17" spans="4:16" ht="15" x14ac:dyDescent="0.15">
      <c r="D17" s="5" t="s">
        <v>22</v>
      </c>
      <c r="E17" s="4">
        <v>10321</v>
      </c>
      <c r="F17" s="4">
        <v>11261</v>
      </c>
      <c r="G17" s="4">
        <v>11797</v>
      </c>
      <c r="H17" s="4">
        <v>11895</v>
      </c>
      <c r="I17" s="4">
        <v>12510</v>
      </c>
      <c r="J17" s="4">
        <v>12818</v>
      </c>
      <c r="K17" s="4">
        <v>15185</v>
      </c>
      <c r="L17" s="4">
        <v>14499</v>
      </c>
      <c r="M17" s="4">
        <v>16003</v>
      </c>
      <c r="N17" s="70">
        <v>17671</v>
      </c>
      <c r="O17" s="70">
        <v>18507</v>
      </c>
    </row>
    <row r="18" spans="4:16" ht="15" x14ac:dyDescent="0.2">
      <c r="D18" s="5" t="s">
        <v>21</v>
      </c>
      <c r="E18" s="4">
        <v>102746</v>
      </c>
      <c r="F18" s="4">
        <v>117176</v>
      </c>
      <c r="G18" s="4">
        <v>139782</v>
      </c>
      <c r="H18" s="4">
        <v>132896</v>
      </c>
      <c r="I18" s="4">
        <v>121985</v>
      </c>
      <c r="J18" s="4">
        <v>140743</v>
      </c>
      <c r="K18" s="4">
        <v>147807</v>
      </c>
      <c r="L18" s="4">
        <v>124551</v>
      </c>
      <c r="M18" s="4">
        <v>117869</v>
      </c>
      <c r="N18" s="70">
        <v>122044</v>
      </c>
      <c r="O18" s="70"/>
      <c r="P18" s="120"/>
    </row>
    <row r="19" spans="4:16" ht="15" x14ac:dyDescent="0.15">
      <c r="D19" s="5" t="s">
        <v>20</v>
      </c>
      <c r="E19" s="66">
        <v>1184</v>
      </c>
      <c r="F19" s="66">
        <v>1061</v>
      </c>
      <c r="G19" s="66">
        <v>1153</v>
      </c>
      <c r="H19" s="66">
        <v>1502</v>
      </c>
      <c r="I19" s="66">
        <v>2175</v>
      </c>
      <c r="J19" s="66">
        <v>1712</v>
      </c>
      <c r="K19" s="66">
        <v>1961</v>
      </c>
      <c r="L19" s="66">
        <v>2375</v>
      </c>
      <c r="M19" s="4">
        <v>1835</v>
      </c>
      <c r="N19" s="70">
        <v>1587</v>
      </c>
      <c r="O19" s="70">
        <v>0</v>
      </c>
    </row>
    <row r="20" spans="4:16" ht="15" x14ac:dyDescent="0.15">
      <c r="D20" s="5" t="s">
        <v>19</v>
      </c>
      <c r="E20" s="66">
        <v>1501.519</v>
      </c>
      <c r="F20" s="66">
        <v>1797.1569999999999</v>
      </c>
      <c r="G20" s="66">
        <v>2026.22</v>
      </c>
      <c r="H20" s="66">
        <v>2332.0520000000001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70">
        <v>0</v>
      </c>
      <c r="O20" s="70">
        <v>0</v>
      </c>
    </row>
    <row r="21" spans="4:16" ht="15" x14ac:dyDescent="0.15">
      <c r="D21" s="5" t="s">
        <v>18</v>
      </c>
      <c r="E21" s="4">
        <v>220730</v>
      </c>
      <c r="F21" s="4">
        <v>274508</v>
      </c>
      <c r="G21" s="4">
        <v>382515</v>
      </c>
      <c r="H21" s="4">
        <v>469624</v>
      </c>
      <c r="I21" s="4">
        <v>425948</v>
      </c>
      <c r="J21" s="4">
        <v>375405</v>
      </c>
      <c r="K21" s="4">
        <v>410088</v>
      </c>
      <c r="L21" s="4">
        <v>405832</v>
      </c>
      <c r="M21" s="4">
        <v>388383</v>
      </c>
      <c r="N21" s="70">
        <v>413262</v>
      </c>
      <c r="O21" s="70">
        <v>0</v>
      </c>
    </row>
    <row r="22" spans="4:16" ht="15" x14ac:dyDescent="0.15">
      <c r="D22" s="5" t="s">
        <v>17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70">
        <v>0</v>
      </c>
      <c r="O22" s="70">
        <v>0</v>
      </c>
    </row>
    <row r="23" spans="4:16" ht="15" x14ac:dyDescent="0.15">
      <c r="D23" s="5" t="s">
        <v>16</v>
      </c>
      <c r="E23" s="67"/>
      <c r="F23" s="67"/>
      <c r="G23" s="67"/>
      <c r="H23" s="66">
        <v>2564</v>
      </c>
      <c r="I23" s="66">
        <v>2536</v>
      </c>
      <c r="J23" s="66">
        <v>2657</v>
      </c>
      <c r="K23" s="66">
        <v>2847</v>
      </c>
      <c r="L23" s="66">
        <v>2785</v>
      </c>
      <c r="M23" s="66">
        <v>2840</v>
      </c>
      <c r="N23" s="71">
        <v>2840</v>
      </c>
      <c r="O23" s="70">
        <v>0</v>
      </c>
    </row>
    <row r="24" spans="4:16" ht="15" x14ac:dyDescent="0.15">
      <c r="D24" s="5" t="s">
        <v>15</v>
      </c>
      <c r="E24" s="4">
        <v>63863</v>
      </c>
      <c r="F24" s="4">
        <v>71682</v>
      </c>
      <c r="G24" s="4">
        <v>67407</v>
      </c>
      <c r="H24" s="4">
        <v>59604</v>
      </c>
      <c r="I24" s="4">
        <v>52944</v>
      </c>
      <c r="J24" s="4">
        <v>79594</v>
      </c>
      <c r="K24" s="4">
        <v>88645</v>
      </c>
      <c r="L24" s="4">
        <v>72470</v>
      </c>
      <c r="M24" s="4">
        <v>68467</v>
      </c>
      <c r="N24" s="70">
        <v>84002</v>
      </c>
      <c r="O24" s="70">
        <v>109417</v>
      </c>
    </row>
    <row r="25" spans="4:16" ht="15" x14ac:dyDescent="0.15">
      <c r="D25" s="5" t="s">
        <v>14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70">
        <v>0</v>
      </c>
      <c r="O25" s="70">
        <v>0</v>
      </c>
    </row>
    <row r="26" spans="4:16" ht="15" x14ac:dyDescent="0.15">
      <c r="D26" s="5" t="s">
        <v>13</v>
      </c>
      <c r="E26" s="66">
        <v>6649.0240000000003</v>
      </c>
      <c r="F26" s="66">
        <v>8712.4979999999996</v>
      </c>
      <c r="G26" s="66">
        <v>9181.2350000000006</v>
      </c>
      <c r="H26" s="66">
        <v>10148</v>
      </c>
      <c r="I26" s="66">
        <v>8510</v>
      </c>
      <c r="J26" s="66">
        <v>12802</v>
      </c>
      <c r="K26" s="66">
        <v>16612</v>
      </c>
      <c r="L26" s="66">
        <v>11428</v>
      </c>
      <c r="M26" s="66">
        <v>14468</v>
      </c>
      <c r="N26" s="71">
        <v>14468</v>
      </c>
      <c r="O26" s="70">
        <v>0</v>
      </c>
    </row>
    <row r="27" spans="4:16" ht="15" x14ac:dyDescent="0.15">
      <c r="D27" s="5" t="s">
        <v>12</v>
      </c>
      <c r="E27" s="4">
        <v>8.52</v>
      </c>
      <c r="F27" s="4">
        <v>15.48</v>
      </c>
      <c r="G27" s="4">
        <v>22.03</v>
      </c>
      <c r="H27" s="4">
        <v>34.1</v>
      </c>
      <c r="I27" s="4">
        <v>27.71</v>
      </c>
      <c r="J27" s="4">
        <v>26.17</v>
      </c>
      <c r="K27" s="4">
        <v>32.67</v>
      </c>
      <c r="L27" s="4">
        <v>24.67</v>
      </c>
      <c r="M27" s="4">
        <v>24.31</v>
      </c>
      <c r="N27" s="70">
        <v>27.3</v>
      </c>
      <c r="O27" s="70">
        <v>0</v>
      </c>
    </row>
    <row r="28" spans="4:16" ht="15" x14ac:dyDescent="0.15">
      <c r="D28" s="5" t="s">
        <v>11</v>
      </c>
      <c r="E28" s="66">
        <v>123.45</v>
      </c>
      <c r="F28" s="66">
        <v>123.92</v>
      </c>
      <c r="G28" s="66">
        <v>139.97</v>
      </c>
      <c r="H28" s="66">
        <v>200.57</v>
      </c>
      <c r="I28" s="66">
        <v>174.56</v>
      </c>
      <c r="J28" s="66">
        <v>202.8</v>
      </c>
      <c r="K28" s="66">
        <v>241.1</v>
      </c>
      <c r="L28" s="66">
        <v>267.10000000000002</v>
      </c>
      <c r="M28" s="66">
        <v>254.58524502242372</v>
      </c>
      <c r="N28" s="70">
        <v>178.05826300000001</v>
      </c>
      <c r="O28" s="70">
        <v>0</v>
      </c>
    </row>
    <row r="29" spans="4:16" ht="15" x14ac:dyDescent="0.15">
      <c r="D29" s="5" t="s">
        <v>10</v>
      </c>
      <c r="E29" s="66">
        <v>24466</v>
      </c>
      <c r="F29" s="66">
        <v>24161</v>
      </c>
      <c r="G29" s="66">
        <v>25098</v>
      </c>
      <c r="H29" s="66">
        <v>25762</v>
      </c>
      <c r="I29" s="66">
        <v>25698</v>
      </c>
      <c r="J29" s="66">
        <v>23360</v>
      </c>
      <c r="K29" s="66">
        <v>20083</v>
      </c>
      <c r="L29" s="66">
        <v>20081</v>
      </c>
      <c r="M29" s="66">
        <v>18024</v>
      </c>
      <c r="N29" s="70">
        <v>17421</v>
      </c>
      <c r="O29" s="70">
        <v>15644</v>
      </c>
    </row>
    <row r="30" spans="4:16" ht="15" x14ac:dyDescent="0.15">
      <c r="D30" s="5" t="s">
        <v>9</v>
      </c>
      <c r="E30" s="66">
        <v>59983</v>
      </c>
      <c r="F30" s="66">
        <v>65373</v>
      </c>
      <c r="G30" s="66">
        <v>68657</v>
      </c>
      <c r="H30" s="66">
        <v>74304</v>
      </c>
      <c r="I30" s="66">
        <v>75079</v>
      </c>
      <c r="J30" s="66">
        <v>70265</v>
      </c>
      <c r="K30" s="66">
        <v>77877</v>
      </c>
      <c r="L30" s="66">
        <v>85010</v>
      </c>
      <c r="M30" s="66">
        <v>90929</v>
      </c>
      <c r="N30" s="71">
        <v>90929</v>
      </c>
      <c r="O30" s="70">
        <v>0</v>
      </c>
    </row>
    <row r="31" spans="4:16" ht="15" x14ac:dyDescent="0.15">
      <c r="D31" s="5" t="s">
        <v>8</v>
      </c>
      <c r="E31" s="66">
        <v>12604</v>
      </c>
      <c r="F31" s="66">
        <v>15196</v>
      </c>
      <c r="G31" s="66">
        <v>20659</v>
      </c>
      <c r="H31" s="66">
        <v>25046</v>
      </c>
      <c r="I31" s="66">
        <v>37328</v>
      </c>
      <c r="J31" s="66">
        <v>29294</v>
      </c>
      <c r="K31" s="66">
        <v>30985</v>
      </c>
      <c r="L31" s="66">
        <v>31556</v>
      </c>
      <c r="M31" s="66">
        <v>35349</v>
      </c>
      <c r="N31" s="71">
        <v>35349</v>
      </c>
      <c r="O31" s="70">
        <v>0</v>
      </c>
    </row>
    <row r="32" spans="4:16" ht="15" x14ac:dyDescent="0.15">
      <c r="D32" s="5" t="s">
        <v>7</v>
      </c>
      <c r="E32" s="4">
        <v>6141.9138256715942</v>
      </c>
      <c r="F32" s="4">
        <v>9013.228990331163</v>
      </c>
      <c r="G32" s="4">
        <v>8637.7807287123942</v>
      </c>
      <c r="H32" s="4">
        <v>9221.9381878063105</v>
      </c>
      <c r="I32" s="4">
        <v>4133.6660730250669</v>
      </c>
      <c r="J32" s="4">
        <v>4140.8782791653557</v>
      </c>
      <c r="K32" s="4">
        <v>5038.8871091121937</v>
      </c>
      <c r="L32" s="4">
        <v>2476.5593755703771</v>
      </c>
      <c r="M32" s="4">
        <v>1925.5908380560484</v>
      </c>
      <c r="N32" s="70">
        <v>2974.4646809052306</v>
      </c>
      <c r="O32" s="70">
        <v>4253.4354686137776</v>
      </c>
    </row>
    <row r="33" spans="4:15" ht="15" x14ac:dyDescent="0.15">
      <c r="D33" s="5" t="s">
        <v>6</v>
      </c>
      <c r="E33" s="66">
        <v>535.65947508427598</v>
      </c>
      <c r="F33" s="66">
        <v>520.26</v>
      </c>
      <c r="G33" s="66">
        <v>602.91871923999997</v>
      </c>
      <c r="H33" s="67">
        <f>(G33+($G$33*($J$33/$G$33-1)/3))</f>
        <v>650.94581282666661</v>
      </c>
      <c r="I33" s="67">
        <f>(H33+($G$33*($J$33/$G$33-1)/3))</f>
        <v>698.97290641333325</v>
      </c>
      <c r="J33" s="66">
        <v>747</v>
      </c>
      <c r="K33" s="4">
        <v>0</v>
      </c>
      <c r="L33" s="4">
        <v>0</v>
      </c>
      <c r="M33" s="4">
        <v>0</v>
      </c>
      <c r="N33" s="70">
        <v>0</v>
      </c>
      <c r="O33" s="70">
        <v>0</v>
      </c>
    </row>
    <row r="34" spans="4:15" ht="15" x14ac:dyDescent="0.15">
      <c r="D34" s="5" t="s">
        <v>5</v>
      </c>
      <c r="E34" s="4">
        <v>114457</v>
      </c>
      <c r="F34" s="4">
        <v>119904</v>
      </c>
      <c r="G34" s="4">
        <v>168905</v>
      </c>
      <c r="H34" s="4">
        <v>86607</v>
      </c>
      <c r="I34" s="4">
        <v>91008</v>
      </c>
      <c r="J34" s="4">
        <v>97657</v>
      </c>
      <c r="K34" s="4">
        <v>89712</v>
      </c>
      <c r="L34" s="4">
        <v>87729</v>
      </c>
      <c r="M34" s="4">
        <v>88826</v>
      </c>
      <c r="N34" s="70">
        <v>91206</v>
      </c>
      <c r="O34" s="70">
        <v>0</v>
      </c>
    </row>
    <row r="35" spans="4:15" ht="15" x14ac:dyDescent="0.15">
      <c r="D35" s="5" t="s">
        <v>4</v>
      </c>
      <c r="E35" s="66">
        <v>75673</v>
      </c>
      <c r="F35" s="66">
        <v>85587</v>
      </c>
      <c r="G35" s="66">
        <v>102324</v>
      </c>
      <c r="H35" s="66">
        <v>488.3</v>
      </c>
      <c r="I35" s="66">
        <v>509</v>
      </c>
      <c r="J35" s="66">
        <v>491</v>
      </c>
      <c r="K35" s="66">
        <v>510</v>
      </c>
      <c r="L35" s="66">
        <v>486</v>
      </c>
      <c r="M35" s="66">
        <v>486</v>
      </c>
      <c r="N35" s="70">
        <v>522</v>
      </c>
      <c r="O35" s="70">
        <v>0</v>
      </c>
    </row>
    <row r="36" spans="4:15" ht="15" x14ac:dyDescent="0.15">
      <c r="D36" s="5" t="s">
        <v>3</v>
      </c>
      <c r="E36" s="66">
        <v>18270</v>
      </c>
      <c r="F36" s="66">
        <v>20554</v>
      </c>
      <c r="G36" s="66">
        <v>24127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70">
        <v>0</v>
      </c>
      <c r="O36" s="70">
        <v>0</v>
      </c>
    </row>
    <row r="37" spans="4:15" ht="15" x14ac:dyDescent="0.15">
      <c r="D37" s="5" t="s">
        <v>2</v>
      </c>
      <c r="E37" s="66">
        <v>1191.3589999999999</v>
      </c>
      <c r="F37" s="66">
        <v>1208</v>
      </c>
      <c r="G37" s="4">
        <v>1340</v>
      </c>
      <c r="H37" s="4">
        <v>1281</v>
      </c>
      <c r="I37" s="4">
        <v>1511</v>
      </c>
      <c r="J37" s="4">
        <v>1688</v>
      </c>
      <c r="K37" s="4">
        <v>2025</v>
      </c>
      <c r="L37" s="4">
        <v>2510</v>
      </c>
      <c r="M37" s="4">
        <v>2588</v>
      </c>
      <c r="N37" s="70">
        <v>3248</v>
      </c>
      <c r="O37" s="70">
        <v>0</v>
      </c>
    </row>
    <row r="38" spans="4:15" ht="15" x14ac:dyDescent="0.15">
      <c r="D38" s="3" t="s">
        <v>1</v>
      </c>
      <c r="E38" s="68">
        <v>202173.049</v>
      </c>
      <c r="F38" s="68">
        <v>166451.02439999999</v>
      </c>
      <c r="G38" s="68">
        <v>85220.235000000001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73">
        <v>0</v>
      </c>
      <c r="O38" s="73">
        <v>0</v>
      </c>
    </row>
    <row r="41" spans="4:15" x14ac:dyDescent="0.15">
      <c r="J41" s="31"/>
      <c r="L41" s="31"/>
      <c r="M41" s="31"/>
    </row>
    <row r="43" spans="4:15" ht="18.75" x14ac:dyDescent="0.15">
      <c r="D43" s="136" t="s">
        <v>38</v>
      </c>
      <c r="E43" s="137"/>
      <c r="F43" s="137"/>
      <c r="G43" s="137"/>
      <c r="H43" s="137"/>
      <c r="I43" s="137"/>
      <c r="J43" s="137"/>
      <c r="K43" s="137"/>
      <c r="L43" s="137"/>
      <c r="M43" s="137"/>
      <c r="N43" s="138"/>
    </row>
    <row r="44" spans="4:15" ht="15" x14ac:dyDescent="0.15">
      <c r="D44" s="8">
        <v>236</v>
      </c>
      <c r="E44" s="7">
        <v>2004</v>
      </c>
      <c r="F44" s="7">
        <f t="shared" ref="F44:O44" si="1">E44+1</f>
        <v>2005</v>
      </c>
      <c r="G44" s="7">
        <f t="shared" si="1"/>
        <v>2006</v>
      </c>
      <c r="H44" s="7">
        <f t="shared" si="1"/>
        <v>2007</v>
      </c>
      <c r="I44" s="7">
        <f t="shared" si="1"/>
        <v>2008</v>
      </c>
      <c r="J44" s="7">
        <f t="shared" si="1"/>
        <v>2009</v>
      </c>
      <c r="K44" s="7">
        <f t="shared" si="1"/>
        <v>2010</v>
      </c>
      <c r="L44" s="7">
        <f t="shared" si="1"/>
        <v>2011</v>
      </c>
      <c r="M44" s="7">
        <f t="shared" si="1"/>
        <v>2012</v>
      </c>
      <c r="N44" s="69">
        <f t="shared" si="1"/>
        <v>2013</v>
      </c>
      <c r="O44" s="69">
        <f t="shared" si="1"/>
        <v>2014</v>
      </c>
    </row>
    <row r="45" spans="4:15" ht="15" x14ac:dyDescent="0.15">
      <c r="D45" s="5" t="s">
        <v>32</v>
      </c>
      <c r="E45" s="4">
        <v>6165</v>
      </c>
      <c r="F45" s="4">
        <v>7124</v>
      </c>
      <c r="G45" s="4">
        <v>7183</v>
      </c>
      <c r="H45" s="4">
        <v>7206</v>
      </c>
      <c r="I45" s="4">
        <v>7362</v>
      </c>
      <c r="J45" s="4">
        <v>7416</v>
      </c>
      <c r="K45" s="4">
        <v>7552</v>
      </c>
      <c r="L45" s="4">
        <v>6988</v>
      </c>
      <c r="M45" s="4">
        <v>6516</v>
      </c>
      <c r="N45" s="70">
        <v>6499</v>
      </c>
      <c r="O45" s="70">
        <v>0</v>
      </c>
    </row>
    <row r="46" spans="4:15" ht="15" x14ac:dyDescent="0.15">
      <c r="D46" s="5" t="s">
        <v>31</v>
      </c>
      <c r="E46" s="4">
        <v>19929</v>
      </c>
      <c r="F46" s="4">
        <v>25255</v>
      </c>
      <c r="G46" s="4">
        <v>20488</v>
      </c>
      <c r="H46" s="4">
        <v>21916.163044019999</v>
      </c>
      <c r="I46" s="4">
        <v>19450</v>
      </c>
      <c r="J46" s="4">
        <v>18404</v>
      </c>
      <c r="K46" s="4">
        <v>19141.226578999998</v>
      </c>
      <c r="L46" s="4">
        <v>18466.992639</v>
      </c>
      <c r="M46" s="4">
        <v>20970.834524950002</v>
      </c>
      <c r="N46" s="70">
        <v>16165.799173429999</v>
      </c>
      <c r="O46" s="70">
        <v>16192.893385360001</v>
      </c>
    </row>
    <row r="47" spans="4:15" ht="15" x14ac:dyDescent="0.15">
      <c r="D47" s="5" t="s">
        <v>30</v>
      </c>
      <c r="E47" s="66">
        <v>0</v>
      </c>
      <c r="F47" s="66">
        <v>0</v>
      </c>
      <c r="G47" s="66">
        <v>0</v>
      </c>
      <c r="H47" s="66">
        <v>235.52363649999998</v>
      </c>
      <c r="I47" s="66">
        <v>270.24700000000001</v>
      </c>
      <c r="J47" s="66">
        <v>222.20982949</v>
      </c>
      <c r="K47" s="66">
        <v>245.809</v>
      </c>
      <c r="L47" s="66">
        <v>244.65962879</v>
      </c>
      <c r="M47" s="66">
        <v>262</v>
      </c>
      <c r="N47" s="71">
        <v>262</v>
      </c>
      <c r="O47" s="70">
        <v>0</v>
      </c>
    </row>
    <row r="48" spans="4:15" ht="15" x14ac:dyDescent="0.15">
      <c r="D48" s="5" t="s">
        <v>29</v>
      </c>
      <c r="E48" s="4">
        <v>37749.163999999997</v>
      </c>
      <c r="F48" s="4">
        <v>36589.927000000003</v>
      </c>
      <c r="G48" s="4">
        <v>34553.735000000001</v>
      </c>
      <c r="H48" s="4">
        <v>35944.53</v>
      </c>
      <c r="I48" s="4">
        <v>32014.801822000001</v>
      </c>
      <c r="J48" s="4">
        <v>31277.833159000002</v>
      </c>
      <c r="K48" s="4">
        <v>31466.355166000001</v>
      </c>
      <c r="L48" s="4">
        <v>32272.191122</v>
      </c>
      <c r="M48" s="4">
        <v>32855.432352000003</v>
      </c>
      <c r="N48" s="70">
        <v>34642.754481999997</v>
      </c>
      <c r="O48" s="70">
        <v>34898.367811999997</v>
      </c>
    </row>
    <row r="49" spans="4:15" ht="15" x14ac:dyDescent="0.15">
      <c r="D49" s="5" t="s">
        <v>28</v>
      </c>
      <c r="E49" s="66">
        <v>150.6</v>
      </c>
      <c r="F49" s="66">
        <v>152.69999999999999</v>
      </c>
      <c r="G49" s="66">
        <v>162.30000000000001</v>
      </c>
      <c r="H49" s="66">
        <v>181.2</v>
      </c>
      <c r="I49" s="66">
        <v>353</v>
      </c>
      <c r="J49" s="66">
        <v>341</v>
      </c>
      <c r="K49" s="66">
        <v>359</v>
      </c>
      <c r="L49" s="4">
        <v>0</v>
      </c>
      <c r="M49" s="4">
        <v>0</v>
      </c>
      <c r="N49" s="70">
        <v>0</v>
      </c>
      <c r="O49" s="70">
        <v>0</v>
      </c>
    </row>
    <row r="50" spans="4:15" ht="15" x14ac:dyDescent="0.15">
      <c r="D50" s="5" t="s">
        <v>27</v>
      </c>
      <c r="E50" s="4">
        <v>38876</v>
      </c>
      <c r="F50" s="4">
        <v>39255</v>
      </c>
      <c r="G50" s="4">
        <v>41294</v>
      </c>
      <c r="H50" s="4">
        <v>46853</v>
      </c>
      <c r="I50" s="4">
        <v>48986</v>
      </c>
      <c r="J50" s="4">
        <v>54041</v>
      </c>
      <c r="K50" s="4">
        <v>65757</v>
      </c>
      <c r="L50" s="4">
        <v>66014</v>
      </c>
      <c r="M50" s="4">
        <v>66220</v>
      </c>
      <c r="N50" s="70">
        <v>66189</v>
      </c>
      <c r="O50" s="70">
        <v>66060</v>
      </c>
    </row>
    <row r="51" spans="4:15" ht="15" x14ac:dyDescent="0.15">
      <c r="D51" s="5" t="s">
        <v>26</v>
      </c>
      <c r="E51" s="4">
        <v>70343</v>
      </c>
      <c r="F51" s="4">
        <v>75244</v>
      </c>
      <c r="G51" s="4">
        <v>78455</v>
      </c>
      <c r="H51" s="4">
        <v>78967</v>
      </c>
      <c r="I51" s="4">
        <v>79585</v>
      </c>
      <c r="J51" s="4">
        <v>85248</v>
      </c>
      <c r="K51" s="4">
        <v>90355</v>
      </c>
      <c r="L51" s="4">
        <v>86801</v>
      </c>
      <c r="M51" s="4">
        <v>87340</v>
      </c>
      <c r="N51" s="70">
        <v>90826</v>
      </c>
      <c r="O51" s="70">
        <v>93673</v>
      </c>
    </row>
    <row r="52" spans="4:15" ht="15" x14ac:dyDescent="0.15">
      <c r="D52" s="5" t="s">
        <v>25</v>
      </c>
      <c r="E52" s="66">
        <v>75554</v>
      </c>
      <c r="F52" s="66">
        <v>80986</v>
      </c>
      <c r="G52" s="66">
        <v>90261</v>
      </c>
      <c r="H52" s="66">
        <v>98384</v>
      </c>
      <c r="I52" s="66">
        <v>108412</v>
      </c>
      <c r="J52" s="66">
        <v>107237.45600000001</v>
      </c>
      <c r="K52" s="66">
        <v>115877.71</v>
      </c>
      <c r="L52" s="66">
        <v>117949</v>
      </c>
      <c r="M52" s="66">
        <v>124110.463</v>
      </c>
      <c r="N52" s="71">
        <v>124110.463</v>
      </c>
      <c r="O52" s="70">
        <v>0</v>
      </c>
    </row>
    <row r="53" spans="4:15" ht="15" x14ac:dyDescent="0.15">
      <c r="D53" s="5" t="s">
        <v>24</v>
      </c>
      <c r="E53" s="4">
        <v>806.3</v>
      </c>
      <c r="F53" s="4">
        <v>1274.4000000000001</v>
      </c>
      <c r="G53" s="4">
        <v>565.9</v>
      </c>
      <c r="H53" s="4">
        <v>686.2</v>
      </c>
      <c r="I53" s="4">
        <v>733.20699999999999</v>
      </c>
      <c r="J53" s="4">
        <v>1142.7190000000001</v>
      </c>
      <c r="K53" s="4">
        <v>1098.402</v>
      </c>
      <c r="L53" s="4">
        <v>53.77</v>
      </c>
      <c r="M53" s="4">
        <v>73.177000000000007</v>
      </c>
      <c r="N53" s="70">
        <v>78.772999999999996</v>
      </c>
      <c r="O53" s="70">
        <v>0</v>
      </c>
    </row>
    <row r="54" spans="4:15" ht="15" x14ac:dyDescent="0.15">
      <c r="D54" s="5" t="s">
        <v>23</v>
      </c>
      <c r="E54" s="4">
        <v>19469.205487110004</v>
      </c>
      <c r="F54" s="4">
        <v>20659.944689000004</v>
      </c>
      <c r="G54" s="4">
        <v>23298.28684475</v>
      </c>
      <c r="H54" s="4">
        <v>23597.158975669994</v>
      </c>
      <c r="I54" s="4">
        <v>27317.514289570005</v>
      </c>
      <c r="J54" s="4">
        <v>29156.50363393551</v>
      </c>
      <c r="K54" s="4">
        <v>27399.731635720003</v>
      </c>
      <c r="L54" s="4">
        <v>29781.278533989993</v>
      </c>
      <c r="M54" s="4">
        <v>26656.467950099996</v>
      </c>
      <c r="N54" s="70">
        <v>25907.714207550001</v>
      </c>
      <c r="O54" s="70">
        <v>25234.578910074997</v>
      </c>
    </row>
    <row r="55" spans="4:15" ht="15" x14ac:dyDescent="0.15">
      <c r="D55" s="5" t="s">
        <v>22</v>
      </c>
      <c r="E55" s="4">
        <v>10357</v>
      </c>
      <c r="F55" s="4">
        <v>11251</v>
      </c>
      <c r="G55" s="4">
        <v>11806</v>
      </c>
      <c r="H55" s="4">
        <v>11918</v>
      </c>
      <c r="I55" s="4">
        <v>12548</v>
      </c>
      <c r="J55" s="4">
        <v>12853</v>
      </c>
      <c r="K55" s="4">
        <v>15222</v>
      </c>
      <c r="L55" s="4">
        <v>14535</v>
      </c>
      <c r="M55" s="4">
        <v>16039</v>
      </c>
      <c r="N55" s="70">
        <v>17705</v>
      </c>
      <c r="O55" s="70">
        <v>18540</v>
      </c>
    </row>
    <row r="56" spans="4:15" ht="15" x14ac:dyDescent="0.15">
      <c r="D56" s="5" t="s">
        <v>21</v>
      </c>
      <c r="E56" s="4">
        <v>105116</v>
      </c>
      <c r="F56" s="4">
        <v>120247</v>
      </c>
      <c r="G56" s="4">
        <v>139594</v>
      </c>
      <c r="H56" s="4">
        <v>136472</v>
      </c>
      <c r="I56" s="4">
        <v>121919</v>
      </c>
      <c r="J56" s="4">
        <v>137582</v>
      </c>
      <c r="K56" s="4">
        <v>143420</v>
      </c>
      <c r="L56" s="4">
        <v>124109</v>
      </c>
      <c r="M56" s="4">
        <v>113251</v>
      </c>
      <c r="N56" s="70">
        <v>118834</v>
      </c>
      <c r="O56" s="70"/>
    </row>
    <row r="57" spans="4:15" ht="15" x14ac:dyDescent="0.15">
      <c r="D57" s="5" t="s">
        <v>20</v>
      </c>
      <c r="E57" s="66">
        <v>1735</v>
      </c>
      <c r="F57" s="66">
        <v>1911</v>
      </c>
      <c r="G57" s="66">
        <v>2264</v>
      </c>
      <c r="H57" s="66">
        <v>2459</v>
      </c>
      <c r="I57" s="66">
        <v>2425</v>
      </c>
      <c r="J57" s="66">
        <v>2456</v>
      </c>
      <c r="K57" s="66">
        <v>2252</v>
      </c>
      <c r="L57" s="66">
        <v>2189</v>
      </c>
      <c r="M57" s="4">
        <v>1931</v>
      </c>
      <c r="N57" s="70">
        <v>1675</v>
      </c>
      <c r="O57" s="70">
        <v>0</v>
      </c>
    </row>
    <row r="58" spans="4:15" ht="15" x14ac:dyDescent="0.15">
      <c r="D58" s="5" t="s">
        <v>19</v>
      </c>
      <c r="E58" s="4">
        <v>1569</v>
      </c>
      <c r="F58" s="4">
        <v>1895</v>
      </c>
      <c r="G58" s="4">
        <v>2165</v>
      </c>
      <c r="H58" s="4">
        <v>2482</v>
      </c>
      <c r="I58" s="4">
        <v>2545</v>
      </c>
      <c r="J58" s="4">
        <v>2488</v>
      </c>
      <c r="K58" s="4">
        <v>2457</v>
      </c>
      <c r="L58" s="4">
        <v>2431</v>
      </c>
      <c r="M58" s="4">
        <v>2461</v>
      </c>
      <c r="N58" s="70">
        <v>2538</v>
      </c>
      <c r="O58" s="70">
        <v>0</v>
      </c>
    </row>
    <row r="59" spans="4:15" ht="15" x14ac:dyDescent="0.15">
      <c r="D59" s="5" t="s">
        <v>18</v>
      </c>
      <c r="E59" s="4">
        <v>243715</v>
      </c>
      <c r="F59" s="4">
        <v>302115</v>
      </c>
      <c r="G59" s="4">
        <v>420650</v>
      </c>
      <c r="H59" s="4">
        <v>508680</v>
      </c>
      <c r="I59" s="4">
        <v>461683</v>
      </c>
      <c r="J59" s="4">
        <v>411056</v>
      </c>
      <c r="K59" s="4">
        <v>442474</v>
      </c>
      <c r="L59" s="4">
        <v>439544</v>
      </c>
      <c r="M59" s="4">
        <v>399039</v>
      </c>
      <c r="N59" s="70">
        <v>432717</v>
      </c>
      <c r="O59" s="70">
        <v>0</v>
      </c>
    </row>
    <row r="60" spans="4:15" ht="15" x14ac:dyDescent="0.15">
      <c r="D60" s="5" t="s">
        <v>17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70">
        <v>0</v>
      </c>
      <c r="O60" s="70">
        <v>0</v>
      </c>
    </row>
    <row r="61" spans="4:15" ht="15" x14ac:dyDescent="0.15">
      <c r="D61" s="5" t="s">
        <v>16</v>
      </c>
      <c r="E61" s="4">
        <v>2563</v>
      </c>
      <c r="F61" s="4">
        <v>2610</v>
      </c>
      <c r="G61" s="4">
        <v>2755</v>
      </c>
      <c r="H61" s="4">
        <v>2998</v>
      </c>
      <c r="I61" s="4">
        <v>3052</v>
      </c>
      <c r="J61" s="4">
        <v>2654</v>
      </c>
      <c r="K61" s="4">
        <v>2848</v>
      </c>
      <c r="L61" s="4">
        <v>2785</v>
      </c>
      <c r="M61" s="4">
        <v>2840</v>
      </c>
      <c r="N61" s="70">
        <v>3200</v>
      </c>
      <c r="O61" s="70">
        <v>0</v>
      </c>
    </row>
    <row r="62" spans="4:15" ht="15" x14ac:dyDescent="0.15">
      <c r="D62" s="5" t="s">
        <v>15</v>
      </c>
      <c r="E62" s="4">
        <v>65627</v>
      </c>
      <c r="F62" s="4">
        <v>73471</v>
      </c>
      <c r="G62" s="4">
        <v>69377</v>
      </c>
      <c r="H62" s="4">
        <v>61439</v>
      </c>
      <c r="I62" s="4">
        <v>54565</v>
      </c>
      <c r="J62" s="4">
        <v>81116</v>
      </c>
      <c r="K62" s="4">
        <v>90114</v>
      </c>
      <c r="L62" s="4">
        <v>73869</v>
      </c>
      <c r="M62" s="4">
        <v>69715</v>
      </c>
      <c r="N62" s="70">
        <v>85100</v>
      </c>
      <c r="O62" s="70">
        <v>110518</v>
      </c>
    </row>
    <row r="63" spans="4:15" ht="15" x14ac:dyDescent="0.15">
      <c r="D63" s="5" t="s">
        <v>14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53</v>
      </c>
      <c r="M63" s="4">
        <v>40</v>
      </c>
      <c r="N63" s="70">
        <v>14</v>
      </c>
      <c r="O63" s="70">
        <v>0</v>
      </c>
    </row>
    <row r="64" spans="4:15" ht="15" x14ac:dyDescent="0.15">
      <c r="D64" s="5" t="s">
        <v>13</v>
      </c>
      <c r="E64" s="66">
        <v>7845.0410000000002</v>
      </c>
      <c r="F64" s="66">
        <v>9831.2479999999996</v>
      </c>
      <c r="G64" s="66">
        <v>11609.563</v>
      </c>
      <c r="H64" s="66">
        <v>10988.986999999999</v>
      </c>
      <c r="I64" s="66">
        <v>10814.85</v>
      </c>
      <c r="J64" s="66">
        <v>17918</v>
      </c>
      <c r="K64" s="66">
        <v>22384</v>
      </c>
      <c r="L64" s="66">
        <v>14657</v>
      </c>
      <c r="M64" s="66">
        <v>20972</v>
      </c>
      <c r="N64" s="71">
        <v>20972</v>
      </c>
      <c r="O64" s="70">
        <v>0</v>
      </c>
    </row>
    <row r="65" spans="4:15" ht="15" x14ac:dyDescent="0.15">
      <c r="D65" s="5" t="s">
        <v>12</v>
      </c>
      <c r="E65" s="4">
        <v>8.98</v>
      </c>
      <c r="F65" s="4">
        <v>16.39</v>
      </c>
      <c r="G65" s="4">
        <v>23.32</v>
      </c>
      <c r="H65" s="4">
        <v>36.68</v>
      </c>
      <c r="I65" s="4">
        <v>33.700000000000003</v>
      </c>
      <c r="J65" s="4">
        <v>27.84</v>
      </c>
      <c r="K65" s="4">
        <v>32.83</v>
      </c>
      <c r="L65" s="4">
        <v>24.86</v>
      </c>
      <c r="M65" s="4">
        <v>24.46</v>
      </c>
      <c r="N65" s="70">
        <v>27.42</v>
      </c>
      <c r="O65" s="70">
        <v>0</v>
      </c>
    </row>
    <row r="66" spans="4:15" ht="15" x14ac:dyDescent="0.15">
      <c r="D66" s="5" t="s">
        <v>11</v>
      </c>
      <c r="E66" s="66">
        <v>128.71</v>
      </c>
      <c r="F66" s="4">
        <v>141.9</v>
      </c>
      <c r="G66" s="4">
        <v>170.1</v>
      </c>
      <c r="H66" s="4">
        <v>227.9</v>
      </c>
      <c r="I66" s="4">
        <v>181.3</v>
      </c>
      <c r="J66" s="4">
        <v>192.7</v>
      </c>
      <c r="K66" s="4">
        <v>224.1</v>
      </c>
      <c r="L66" s="4">
        <v>209.2</v>
      </c>
      <c r="M66" s="4">
        <v>169.8</v>
      </c>
      <c r="N66" s="70">
        <v>187.81210300000001</v>
      </c>
      <c r="O66" s="70">
        <v>0</v>
      </c>
    </row>
    <row r="67" spans="4:15" ht="15" x14ac:dyDescent="0.15">
      <c r="D67" s="5" t="s">
        <v>10</v>
      </c>
      <c r="E67" s="66">
        <v>25136</v>
      </c>
      <c r="F67" s="66">
        <v>24824</v>
      </c>
      <c r="G67" s="66">
        <v>25730</v>
      </c>
      <c r="H67" s="66">
        <v>26464</v>
      </c>
      <c r="I67" s="66">
        <v>26446</v>
      </c>
      <c r="J67" s="66">
        <v>24401</v>
      </c>
      <c r="K67" s="66">
        <v>21586</v>
      </c>
      <c r="L67" s="66">
        <v>21910</v>
      </c>
      <c r="M67" s="66">
        <v>18985</v>
      </c>
      <c r="N67" s="70">
        <v>18269</v>
      </c>
      <c r="O67" s="70">
        <v>17465</v>
      </c>
    </row>
    <row r="68" spans="4:15" ht="15" x14ac:dyDescent="0.15">
      <c r="D68" s="5" t="s">
        <v>9</v>
      </c>
      <c r="E68" s="66">
        <v>51444</v>
      </c>
      <c r="F68" s="66">
        <v>58515</v>
      </c>
      <c r="G68" s="66">
        <v>57924</v>
      </c>
      <c r="H68" s="66">
        <v>65297</v>
      </c>
      <c r="I68" s="66">
        <v>64529</v>
      </c>
      <c r="J68" s="66">
        <v>61121</v>
      </c>
      <c r="K68" s="66">
        <v>65717</v>
      </c>
      <c r="L68" s="66">
        <v>70771</v>
      </c>
      <c r="M68" s="66">
        <v>81002</v>
      </c>
      <c r="N68" s="71">
        <v>81002</v>
      </c>
      <c r="O68" s="70">
        <v>0</v>
      </c>
    </row>
    <row r="69" spans="4:15" ht="15" x14ac:dyDescent="0.15">
      <c r="D69" s="5" t="s">
        <v>8</v>
      </c>
      <c r="E69" s="66">
        <v>12769</v>
      </c>
      <c r="F69" s="66">
        <v>15323</v>
      </c>
      <c r="G69" s="66">
        <v>21109</v>
      </c>
      <c r="H69" s="66">
        <v>25509</v>
      </c>
      <c r="I69" s="66">
        <v>38986</v>
      </c>
      <c r="J69" s="66">
        <v>30281</v>
      </c>
      <c r="K69" s="66">
        <v>31422</v>
      </c>
      <c r="L69" s="66">
        <v>31849</v>
      </c>
      <c r="M69" s="66">
        <v>36377</v>
      </c>
      <c r="N69" s="71">
        <v>36377</v>
      </c>
      <c r="O69" s="70">
        <v>0</v>
      </c>
    </row>
    <row r="70" spans="4:15" ht="15" x14ac:dyDescent="0.15">
      <c r="D70" s="5" t="s">
        <v>7</v>
      </c>
      <c r="E70" s="4">
        <v>6268.6903890840376</v>
      </c>
      <c r="F70" s="4">
        <v>9132.0025202821216</v>
      </c>
      <c r="G70" s="4">
        <v>8776.1059153135284</v>
      </c>
      <c r="H70" s="4">
        <v>9386.6534235272102</v>
      </c>
      <c r="I70" s="4">
        <v>4287.4132669586388</v>
      </c>
      <c r="J70" s="4">
        <v>4316.8801416108226</v>
      </c>
      <c r="K70" s="4">
        <v>5221.2701060570153</v>
      </c>
      <c r="L70" s="4">
        <v>2639.0736251906628</v>
      </c>
      <c r="M70" s="4">
        <v>2165.1487753229248</v>
      </c>
      <c r="N70" s="70">
        <v>3264.0360583476986</v>
      </c>
      <c r="O70" s="70">
        <v>4532.1524169855029</v>
      </c>
    </row>
    <row r="71" spans="4:15" ht="15" x14ac:dyDescent="0.15">
      <c r="D71" s="5" t="s">
        <v>6</v>
      </c>
      <c r="E71" s="66">
        <v>573.92116310000006</v>
      </c>
      <c r="F71" s="66">
        <v>538.44000000000005</v>
      </c>
      <c r="G71" s="66">
        <v>620.5898734299999</v>
      </c>
      <c r="H71" s="67">
        <f>(G71+($G$71*($J$71/$G$71-1)/3))</f>
        <v>672.39324895333334</v>
      </c>
      <c r="I71" s="67">
        <f>(H71+($G$71*($J$71/$G$71-1)/3))</f>
        <v>724.19662447666678</v>
      </c>
      <c r="J71" s="66">
        <v>776</v>
      </c>
      <c r="K71" s="4">
        <v>0</v>
      </c>
      <c r="L71" s="4">
        <v>0</v>
      </c>
      <c r="M71" s="4">
        <v>0</v>
      </c>
      <c r="N71" s="70">
        <v>0</v>
      </c>
      <c r="O71" s="70">
        <v>0</v>
      </c>
    </row>
    <row r="72" spans="4:15" ht="15" x14ac:dyDescent="0.15">
      <c r="D72" s="5" t="s">
        <v>5</v>
      </c>
      <c r="E72" s="4">
        <v>112357</v>
      </c>
      <c r="F72" s="4">
        <v>139777</v>
      </c>
      <c r="G72" s="4">
        <v>142998</v>
      </c>
      <c r="H72" s="4">
        <v>161954</v>
      </c>
      <c r="I72" s="4">
        <v>170412</v>
      </c>
      <c r="J72" s="4">
        <v>193360</v>
      </c>
      <c r="K72" s="4">
        <v>211785</v>
      </c>
      <c r="L72" s="4">
        <v>209724</v>
      </c>
      <c r="M72" s="4">
        <v>183833</v>
      </c>
      <c r="N72" s="70">
        <v>200972</v>
      </c>
      <c r="O72" s="70">
        <v>0</v>
      </c>
    </row>
    <row r="73" spans="4:15" ht="15" x14ac:dyDescent="0.15">
      <c r="D73" s="5" t="s">
        <v>4</v>
      </c>
      <c r="E73" s="66">
        <v>77234</v>
      </c>
      <c r="F73" s="66">
        <v>87687</v>
      </c>
      <c r="G73" s="66">
        <v>104479</v>
      </c>
      <c r="H73" s="66">
        <v>497</v>
      </c>
      <c r="I73" s="66">
        <v>519</v>
      </c>
      <c r="J73" s="66">
        <v>501</v>
      </c>
      <c r="K73" s="66">
        <v>520</v>
      </c>
      <c r="L73" s="66">
        <v>497</v>
      </c>
      <c r="M73" s="66">
        <v>498</v>
      </c>
      <c r="N73" s="70">
        <v>535</v>
      </c>
      <c r="O73" s="70">
        <v>0</v>
      </c>
    </row>
    <row r="74" spans="4:15" ht="15" x14ac:dyDescent="0.15">
      <c r="D74" s="5" t="s">
        <v>3</v>
      </c>
      <c r="E74" s="66">
        <v>19434</v>
      </c>
      <c r="F74" s="66">
        <v>22031</v>
      </c>
      <c r="G74" s="66">
        <v>25504</v>
      </c>
      <c r="H74" s="66">
        <v>28801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70">
        <v>0</v>
      </c>
      <c r="O74" s="70">
        <v>0</v>
      </c>
    </row>
    <row r="75" spans="4:15" ht="15" x14ac:dyDescent="0.15">
      <c r="D75" s="5" t="s">
        <v>2</v>
      </c>
      <c r="E75" s="66">
        <v>1223.951</v>
      </c>
      <c r="F75" s="66">
        <v>1242</v>
      </c>
      <c r="G75" s="4">
        <v>1386</v>
      </c>
      <c r="H75" s="4">
        <v>1331</v>
      </c>
      <c r="I75" s="4">
        <v>1576</v>
      </c>
      <c r="J75" s="4">
        <v>1807</v>
      </c>
      <c r="K75" s="4">
        <v>2181</v>
      </c>
      <c r="L75" s="4">
        <v>2686</v>
      </c>
      <c r="M75" s="4">
        <v>2711</v>
      </c>
      <c r="N75" s="70">
        <v>3395</v>
      </c>
      <c r="O75" s="70">
        <v>0</v>
      </c>
    </row>
    <row r="76" spans="4:15" ht="15" x14ac:dyDescent="0.15">
      <c r="D76" s="3" t="s">
        <v>1</v>
      </c>
      <c r="E76" s="2">
        <v>119824.26000000001</v>
      </c>
      <c r="F76" s="2">
        <v>132642.58000000002</v>
      </c>
      <c r="G76" s="2">
        <v>151970.19500000001</v>
      </c>
      <c r="H76" s="2">
        <v>202051.35500000001</v>
      </c>
      <c r="I76" s="2">
        <v>148356.685</v>
      </c>
      <c r="J76" s="2">
        <v>132933.89291911697</v>
      </c>
      <c r="K76" s="2">
        <v>124230.55100000001</v>
      </c>
      <c r="L76" s="2">
        <v>129813.59382999635</v>
      </c>
      <c r="M76" s="2">
        <v>134824.61713366699</v>
      </c>
      <c r="N76" s="73">
        <v>134877.21801275638</v>
      </c>
      <c r="O76" s="73">
        <v>0</v>
      </c>
    </row>
    <row r="80" spans="4:15" ht="18.75" x14ac:dyDescent="0.2">
      <c r="D80" s="136" t="s">
        <v>39</v>
      </c>
      <c r="E80" s="137"/>
      <c r="F80" s="137"/>
      <c r="G80" s="137"/>
      <c r="H80" s="137"/>
      <c r="I80" s="137"/>
      <c r="J80" s="137"/>
      <c r="K80" s="137"/>
      <c r="L80" s="137"/>
      <c r="M80" s="137"/>
      <c r="N80" s="138"/>
      <c r="O80" s="87"/>
    </row>
    <row r="81" spans="4:15" ht="15" x14ac:dyDescent="0.15">
      <c r="D81" s="8">
        <v>237</v>
      </c>
      <c r="E81" s="7">
        <v>2004</v>
      </c>
      <c r="F81" s="7">
        <f t="shared" ref="F81:O81" si="2">E81+1</f>
        <v>2005</v>
      </c>
      <c r="G81" s="7">
        <f t="shared" si="2"/>
        <v>2006</v>
      </c>
      <c r="H81" s="7">
        <f t="shared" si="2"/>
        <v>2007</v>
      </c>
      <c r="I81" s="7">
        <f t="shared" si="2"/>
        <v>2008</v>
      </c>
      <c r="J81" s="7">
        <f t="shared" si="2"/>
        <v>2009</v>
      </c>
      <c r="K81" s="7">
        <f t="shared" si="2"/>
        <v>2010</v>
      </c>
      <c r="L81" s="7">
        <f t="shared" si="2"/>
        <v>2011</v>
      </c>
      <c r="M81" s="7">
        <f t="shared" si="2"/>
        <v>2012</v>
      </c>
      <c r="N81" s="69">
        <f t="shared" si="2"/>
        <v>2013</v>
      </c>
      <c r="O81" s="69">
        <f t="shared" si="2"/>
        <v>2014</v>
      </c>
    </row>
    <row r="82" spans="4:15" ht="15" x14ac:dyDescent="0.15">
      <c r="D82" s="5" t="s">
        <v>32</v>
      </c>
      <c r="E82" s="66">
        <v>444</v>
      </c>
      <c r="F82" s="66">
        <v>446</v>
      </c>
      <c r="G82" s="66">
        <v>460</v>
      </c>
      <c r="H82" s="66">
        <v>451</v>
      </c>
      <c r="I82" s="66">
        <v>438</v>
      </c>
      <c r="J82" s="66">
        <v>358</v>
      </c>
      <c r="K82" s="66">
        <v>358</v>
      </c>
      <c r="L82" s="66">
        <v>379</v>
      </c>
      <c r="M82" s="66">
        <v>360</v>
      </c>
      <c r="N82" s="70">
        <v>215</v>
      </c>
      <c r="O82" s="70">
        <v>0</v>
      </c>
    </row>
    <row r="83" spans="4:15" ht="15" x14ac:dyDescent="0.15">
      <c r="D83" s="5" t="s">
        <v>31</v>
      </c>
      <c r="E83" s="4">
        <v>338.55207599999994</v>
      </c>
      <c r="F83" s="4">
        <v>426.60845899999913</v>
      </c>
      <c r="G83" s="4">
        <v>402.30519999999888</v>
      </c>
      <c r="H83" s="4">
        <v>371.58384802</v>
      </c>
      <c r="I83" s="4">
        <v>315.05620400000043</v>
      </c>
      <c r="J83" s="4">
        <v>389.49038999999902</v>
      </c>
      <c r="K83" s="4">
        <v>409.9362489999985</v>
      </c>
      <c r="L83" s="4">
        <v>414.72768799999903</v>
      </c>
      <c r="M83" s="4">
        <v>463.0347440000005</v>
      </c>
      <c r="N83" s="70">
        <v>466.93123999999989</v>
      </c>
      <c r="O83" s="70">
        <v>369.23229336000077</v>
      </c>
    </row>
    <row r="84" spans="4:15" ht="15" x14ac:dyDescent="0.15">
      <c r="D84" s="5" t="s">
        <v>30</v>
      </c>
      <c r="E84" s="66">
        <v>0</v>
      </c>
      <c r="F84" s="66">
        <v>0</v>
      </c>
      <c r="G84" s="66">
        <v>0</v>
      </c>
      <c r="H84" s="66">
        <v>6.9104658099999998</v>
      </c>
      <c r="I84" s="66">
        <v>8.8420000000000005</v>
      </c>
      <c r="J84" s="66">
        <v>9.6563009999999991</v>
      </c>
      <c r="K84" s="66">
        <v>10.628</v>
      </c>
      <c r="L84" s="66">
        <v>9.7205477899999995</v>
      </c>
      <c r="M84" s="66">
        <v>11</v>
      </c>
      <c r="N84" s="71">
        <v>11</v>
      </c>
      <c r="O84" s="70">
        <v>0</v>
      </c>
    </row>
    <row r="85" spans="4:15" ht="15" x14ac:dyDescent="0.15">
      <c r="D85" s="5" t="s">
        <v>29</v>
      </c>
      <c r="E85" s="4">
        <v>761.84500000000003</v>
      </c>
      <c r="F85" s="4">
        <v>773.96799999999996</v>
      </c>
      <c r="G85" s="4">
        <v>498.88900000000001</v>
      </c>
      <c r="H85" s="4">
        <v>477.37</v>
      </c>
      <c r="I85" s="4">
        <v>318.03040399999998</v>
      </c>
      <c r="J85" s="4">
        <v>267.35102499999999</v>
      </c>
      <c r="K85" s="4">
        <v>257.58013</v>
      </c>
      <c r="L85" s="4">
        <v>253.44414399999999</v>
      </c>
      <c r="M85" s="4">
        <v>258.34007700000001</v>
      </c>
      <c r="N85" s="70">
        <v>305.42608300000001</v>
      </c>
      <c r="O85" s="70">
        <v>272.43654600000002</v>
      </c>
    </row>
    <row r="86" spans="4:15" ht="15" x14ac:dyDescent="0.15">
      <c r="D86" s="5" t="s">
        <v>28</v>
      </c>
      <c r="E86" s="66">
        <v>14.2</v>
      </c>
      <c r="F86" s="66">
        <v>15.2</v>
      </c>
      <c r="G86" s="66">
        <v>16.8</v>
      </c>
      <c r="H86" s="66">
        <v>19.899999999999999</v>
      </c>
      <c r="I86" s="66">
        <v>48</v>
      </c>
      <c r="J86" s="66">
        <v>44</v>
      </c>
      <c r="K86" s="66">
        <v>47</v>
      </c>
      <c r="L86" s="4">
        <v>0</v>
      </c>
      <c r="M86" s="4">
        <v>0</v>
      </c>
      <c r="N86" s="70">
        <v>0</v>
      </c>
      <c r="O86" s="70">
        <v>0</v>
      </c>
    </row>
    <row r="87" spans="4:15" ht="15" x14ac:dyDescent="0.15">
      <c r="D87" s="5" t="s">
        <v>27</v>
      </c>
      <c r="E87" s="4">
        <v>2021</v>
      </c>
      <c r="F87" s="4">
        <v>2196</v>
      </c>
      <c r="G87" s="4">
        <v>1315</v>
      </c>
      <c r="H87" s="4">
        <v>1368</v>
      </c>
      <c r="I87" s="4">
        <v>1452</v>
      </c>
      <c r="J87" s="4">
        <v>1513</v>
      </c>
      <c r="K87" s="4">
        <v>1590</v>
      </c>
      <c r="L87" s="4">
        <v>2826</v>
      </c>
      <c r="M87" s="4">
        <v>3561</v>
      </c>
      <c r="N87" s="70">
        <v>4341</v>
      </c>
      <c r="O87" s="70">
        <v>4944</v>
      </c>
    </row>
    <row r="88" spans="4:15" ht="15" x14ac:dyDescent="0.15">
      <c r="D88" s="5" t="s">
        <v>26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70">
        <v>0</v>
      </c>
      <c r="O88" s="70">
        <v>0</v>
      </c>
    </row>
    <row r="89" spans="4:15" ht="15" x14ac:dyDescent="0.15">
      <c r="D89" s="5" t="s">
        <v>25</v>
      </c>
      <c r="E89" s="66">
        <v>380</v>
      </c>
      <c r="F89" s="66">
        <v>464</v>
      </c>
      <c r="G89" s="66">
        <v>402</v>
      </c>
      <c r="H89" s="66">
        <v>271</v>
      </c>
      <c r="I89" s="66">
        <v>331</v>
      </c>
      <c r="J89" s="66">
        <v>854.50699999999995</v>
      </c>
      <c r="K89" s="66">
        <v>408</v>
      </c>
      <c r="L89" s="66">
        <v>338</v>
      </c>
      <c r="M89" s="66">
        <v>388.08600000000001</v>
      </c>
      <c r="N89" s="71">
        <v>388.08600000000001</v>
      </c>
      <c r="O89" s="70">
        <v>0</v>
      </c>
    </row>
    <row r="90" spans="4:15" ht="15" x14ac:dyDescent="0.15">
      <c r="D90" s="5" t="s">
        <v>24</v>
      </c>
      <c r="E90" s="4">
        <v>17.8</v>
      </c>
      <c r="F90" s="4">
        <v>16.7</v>
      </c>
      <c r="G90" s="4">
        <v>21.6</v>
      </c>
      <c r="H90" s="4">
        <v>32.5</v>
      </c>
      <c r="I90" s="4">
        <v>34.137</v>
      </c>
      <c r="J90" s="4">
        <v>39.351999999999997</v>
      </c>
      <c r="K90" s="4">
        <v>35.518999999999998</v>
      </c>
      <c r="L90" s="4">
        <v>1.82</v>
      </c>
      <c r="M90" s="4">
        <v>2.5030000000000001</v>
      </c>
      <c r="N90" s="70">
        <v>2.6989999999999998</v>
      </c>
      <c r="O90" s="70">
        <v>0</v>
      </c>
    </row>
    <row r="91" spans="4:15" ht="15" x14ac:dyDescent="0.15">
      <c r="D91" s="5" t="s">
        <v>23</v>
      </c>
      <c r="E91" s="4">
        <v>358.70221109999994</v>
      </c>
      <c r="F91" s="4">
        <v>406.80693697000004</v>
      </c>
      <c r="G91" s="4">
        <v>455.93254044000003</v>
      </c>
      <c r="H91" s="4">
        <v>475.39090980999998</v>
      </c>
      <c r="I91" s="4">
        <v>475.06169750999999</v>
      </c>
      <c r="J91" s="4">
        <v>487.65186095000007</v>
      </c>
      <c r="K91" s="4">
        <v>516.69230207999999</v>
      </c>
      <c r="L91" s="4">
        <v>487.09054129999993</v>
      </c>
      <c r="M91" s="4">
        <v>1316.5479700400006</v>
      </c>
      <c r="N91" s="70">
        <v>1505.5809595299995</v>
      </c>
      <c r="O91" s="70">
        <v>852.6489561059999</v>
      </c>
    </row>
    <row r="92" spans="4:15" ht="15" x14ac:dyDescent="0.15">
      <c r="D92" s="5" t="s">
        <v>22</v>
      </c>
      <c r="E92" s="4">
        <v>36</v>
      </c>
      <c r="F92" s="4">
        <v>10</v>
      </c>
      <c r="G92" s="4">
        <v>9</v>
      </c>
      <c r="H92" s="4">
        <v>23</v>
      </c>
      <c r="I92" s="4">
        <v>38</v>
      </c>
      <c r="J92" s="4">
        <v>35</v>
      </c>
      <c r="K92" s="4">
        <v>37</v>
      </c>
      <c r="L92" s="4">
        <v>36</v>
      </c>
      <c r="M92" s="4">
        <v>36</v>
      </c>
      <c r="N92" s="70">
        <v>34</v>
      </c>
      <c r="O92" s="70">
        <v>33</v>
      </c>
    </row>
    <row r="93" spans="4:15" ht="15" x14ac:dyDescent="0.15">
      <c r="D93" s="5" t="s">
        <v>21</v>
      </c>
      <c r="E93" s="4">
        <v>7428</v>
      </c>
      <c r="F93" s="4">
        <v>9242</v>
      </c>
      <c r="G93" s="4">
        <v>8237</v>
      </c>
      <c r="H93" s="4">
        <v>10392</v>
      </c>
      <c r="I93" s="4">
        <v>8779</v>
      </c>
      <c r="J93" s="4">
        <v>7840</v>
      </c>
      <c r="K93" s="4">
        <v>8593</v>
      </c>
      <c r="L93" s="4">
        <v>9243</v>
      </c>
      <c r="M93" s="4">
        <v>9021</v>
      </c>
      <c r="N93" s="70">
        <v>10331</v>
      </c>
      <c r="O93" s="70"/>
    </row>
    <row r="94" spans="4:15" ht="15" x14ac:dyDescent="0.15">
      <c r="D94" s="5" t="s">
        <v>20</v>
      </c>
      <c r="E94" s="66">
        <v>76</v>
      </c>
      <c r="F94" s="66">
        <v>76</v>
      </c>
      <c r="G94" s="66">
        <v>82</v>
      </c>
      <c r="H94" s="66">
        <v>108</v>
      </c>
      <c r="I94" s="66">
        <v>121</v>
      </c>
      <c r="J94" s="66">
        <v>122</v>
      </c>
      <c r="K94" s="66">
        <v>120</v>
      </c>
      <c r="L94" s="66">
        <v>114</v>
      </c>
      <c r="M94" s="4">
        <v>96</v>
      </c>
      <c r="N94" s="70">
        <v>88</v>
      </c>
      <c r="O94" s="70">
        <v>0</v>
      </c>
    </row>
    <row r="95" spans="4:15" ht="15" x14ac:dyDescent="0.15">
      <c r="D95" s="5" t="s">
        <v>19</v>
      </c>
      <c r="E95" s="67"/>
      <c r="F95" s="66">
        <v>94.445999999999998</v>
      </c>
      <c r="G95" s="66">
        <v>133.345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70">
        <v>0</v>
      </c>
      <c r="O95" s="70">
        <v>0</v>
      </c>
    </row>
    <row r="96" spans="4:15" ht="15" x14ac:dyDescent="0.15">
      <c r="D96" s="5" t="s">
        <v>18</v>
      </c>
      <c r="E96" s="4">
        <v>22985</v>
      </c>
      <c r="F96" s="4">
        <v>27607</v>
      </c>
      <c r="G96" s="4">
        <v>38135</v>
      </c>
      <c r="H96" s="4">
        <v>39056</v>
      </c>
      <c r="I96" s="4">
        <v>35735</v>
      </c>
      <c r="J96" s="4">
        <v>35651</v>
      </c>
      <c r="K96" s="4">
        <v>32386</v>
      </c>
      <c r="L96" s="4">
        <v>33712</v>
      </c>
      <c r="M96" s="4">
        <v>10656</v>
      </c>
      <c r="N96" s="70">
        <v>19455</v>
      </c>
      <c r="O96" s="70">
        <v>0</v>
      </c>
    </row>
    <row r="97" spans="4:15" ht="15" x14ac:dyDescent="0.15">
      <c r="D97" s="5" t="s">
        <v>17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70">
        <v>0</v>
      </c>
      <c r="O97" s="70">
        <v>0</v>
      </c>
    </row>
    <row r="98" spans="4:15" ht="15" x14ac:dyDescent="0.15">
      <c r="D98" s="5" t="s">
        <v>16</v>
      </c>
      <c r="E98" s="4">
        <v>0</v>
      </c>
      <c r="F98" s="4">
        <v>0</v>
      </c>
      <c r="G98" s="4">
        <v>0</v>
      </c>
      <c r="H98" s="4">
        <v>434</v>
      </c>
      <c r="I98" s="4">
        <v>519</v>
      </c>
      <c r="J98" s="4">
        <v>618</v>
      </c>
      <c r="K98" s="4">
        <v>536</v>
      </c>
      <c r="L98" s="4">
        <v>610</v>
      </c>
      <c r="M98" s="4">
        <v>612</v>
      </c>
      <c r="N98" s="72">
        <v>612</v>
      </c>
      <c r="O98" s="70">
        <v>0</v>
      </c>
    </row>
    <row r="99" spans="4:15" ht="15" x14ac:dyDescent="0.15">
      <c r="D99" s="5" t="s">
        <v>15</v>
      </c>
      <c r="E99" s="4">
        <v>1764</v>
      </c>
      <c r="F99" s="4">
        <v>1789</v>
      </c>
      <c r="G99" s="4">
        <v>1970</v>
      </c>
      <c r="H99" s="4">
        <v>1835</v>
      </c>
      <c r="I99" s="4">
        <v>1621</v>
      </c>
      <c r="J99" s="4">
        <v>1522</v>
      </c>
      <c r="K99" s="4">
        <v>1469</v>
      </c>
      <c r="L99" s="4">
        <v>1399</v>
      </c>
      <c r="M99" s="4">
        <v>1248</v>
      </c>
      <c r="N99" s="70">
        <v>1098</v>
      </c>
      <c r="O99" s="70">
        <v>1101</v>
      </c>
    </row>
    <row r="100" spans="4:15" ht="15" x14ac:dyDescent="0.15">
      <c r="D100" s="5" t="s">
        <v>14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70">
        <v>0</v>
      </c>
      <c r="O100" s="70">
        <v>0</v>
      </c>
    </row>
    <row r="101" spans="4:15" ht="15" x14ac:dyDescent="0.15">
      <c r="D101" s="5" t="s">
        <v>13</v>
      </c>
      <c r="E101" s="66">
        <v>0</v>
      </c>
      <c r="F101" s="66">
        <v>0</v>
      </c>
      <c r="G101" s="66">
        <v>0</v>
      </c>
      <c r="H101" s="66">
        <v>0</v>
      </c>
      <c r="I101" s="66">
        <v>0</v>
      </c>
      <c r="J101" s="66">
        <v>0</v>
      </c>
      <c r="K101" s="66">
        <v>5772</v>
      </c>
      <c r="L101" s="67">
        <f>AVERAGE(K101,M101)</f>
        <v>6138</v>
      </c>
      <c r="M101" s="66">
        <v>6504</v>
      </c>
      <c r="N101" s="71">
        <v>6504</v>
      </c>
      <c r="O101" s="70">
        <v>0</v>
      </c>
    </row>
    <row r="102" spans="4:15" ht="15" x14ac:dyDescent="0.15">
      <c r="D102" s="5" t="s">
        <v>12</v>
      </c>
      <c r="E102" s="4">
        <v>0.46</v>
      </c>
      <c r="F102" s="4">
        <v>0.91</v>
      </c>
      <c r="G102" s="4">
        <v>1.29</v>
      </c>
      <c r="H102" s="4">
        <v>2.58</v>
      </c>
      <c r="I102" s="4">
        <v>5.99</v>
      </c>
      <c r="J102" s="4">
        <v>1.67</v>
      </c>
      <c r="K102" s="4">
        <v>0.16</v>
      </c>
      <c r="L102" s="4">
        <v>0.19</v>
      </c>
      <c r="M102" s="4">
        <v>0.15</v>
      </c>
      <c r="N102" s="70">
        <v>0.127</v>
      </c>
      <c r="O102" s="70">
        <v>0</v>
      </c>
    </row>
    <row r="103" spans="4:15" ht="15" x14ac:dyDescent="0.15">
      <c r="D103" s="5" t="s">
        <v>11</v>
      </c>
      <c r="E103" s="66">
        <v>0</v>
      </c>
      <c r="F103" s="66">
        <v>0</v>
      </c>
      <c r="G103" s="66">
        <v>1.1399999999999999</v>
      </c>
      <c r="H103" s="66">
        <v>0.93</v>
      </c>
      <c r="I103" s="66">
        <v>8</v>
      </c>
      <c r="J103" s="66">
        <v>17.5</v>
      </c>
      <c r="K103" s="66">
        <v>25.8</v>
      </c>
      <c r="L103" s="66">
        <v>42.6</v>
      </c>
      <c r="M103" s="66">
        <v>57.847555999999997</v>
      </c>
      <c r="N103" s="70">
        <v>9.7538400000000003</v>
      </c>
      <c r="O103" s="70">
        <v>0</v>
      </c>
    </row>
    <row r="104" spans="4:15" ht="15" x14ac:dyDescent="0.15">
      <c r="D104" s="5" t="s">
        <v>10</v>
      </c>
      <c r="E104" s="66">
        <v>667</v>
      </c>
      <c r="F104" s="66">
        <v>663</v>
      </c>
      <c r="G104" s="66">
        <v>632</v>
      </c>
      <c r="H104" s="66">
        <v>702</v>
      </c>
      <c r="I104" s="66">
        <v>748</v>
      </c>
      <c r="J104" s="66">
        <v>1041</v>
      </c>
      <c r="K104" s="66">
        <v>1503</v>
      </c>
      <c r="L104" s="66">
        <v>1829</v>
      </c>
      <c r="M104" s="66">
        <v>961</v>
      </c>
      <c r="N104" s="70">
        <v>848</v>
      </c>
      <c r="O104" s="70">
        <v>1821</v>
      </c>
    </row>
    <row r="105" spans="4:15" ht="15" x14ac:dyDescent="0.15">
      <c r="D105" s="5" t="s">
        <v>9</v>
      </c>
      <c r="E105" s="4">
        <v>1002</v>
      </c>
      <c r="F105" s="4">
        <v>442</v>
      </c>
      <c r="G105" s="4">
        <v>609</v>
      </c>
      <c r="H105" s="4">
        <v>428</v>
      </c>
      <c r="I105" s="4">
        <v>737</v>
      </c>
      <c r="J105" s="4">
        <v>1058</v>
      </c>
      <c r="K105" s="4">
        <v>397</v>
      </c>
      <c r="L105" s="4">
        <v>413</v>
      </c>
      <c r="M105" s="4">
        <v>1110</v>
      </c>
      <c r="N105" s="70">
        <v>943</v>
      </c>
      <c r="O105" s="70">
        <v>994</v>
      </c>
    </row>
    <row r="106" spans="4:15" ht="15" x14ac:dyDescent="0.15">
      <c r="D106" s="5" t="s">
        <v>8</v>
      </c>
      <c r="E106" s="66">
        <v>237</v>
      </c>
      <c r="F106" s="66">
        <v>201</v>
      </c>
      <c r="G106" s="66">
        <v>214</v>
      </c>
      <c r="H106" s="66">
        <v>296</v>
      </c>
      <c r="I106" s="66">
        <v>1248</v>
      </c>
      <c r="J106" s="66">
        <v>1051</v>
      </c>
      <c r="K106" s="66">
        <v>580</v>
      </c>
      <c r="L106" s="66">
        <v>284</v>
      </c>
      <c r="M106" s="66">
        <v>888</v>
      </c>
      <c r="N106" s="71">
        <v>888</v>
      </c>
      <c r="O106" s="70">
        <v>0</v>
      </c>
    </row>
    <row r="107" spans="4:15" ht="15" x14ac:dyDescent="0.15">
      <c r="D107" s="5" t="s">
        <v>7</v>
      </c>
      <c r="E107" s="4">
        <v>126.77656341244369</v>
      </c>
      <c r="F107" s="4">
        <v>118.77352995095944</v>
      </c>
      <c r="G107" s="4">
        <v>138.32518660113456</v>
      </c>
      <c r="H107" s="4">
        <v>164.71523572089959</v>
      </c>
      <c r="I107" s="4">
        <v>153.74719393357174</v>
      </c>
      <c r="J107" s="4">
        <v>176.00186244546697</v>
      </c>
      <c r="K107" s="4">
        <v>182.38299694482163</v>
      </c>
      <c r="L107" s="4">
        <v>162.51424962028582</v>
      </c>
      <c r="M107" s="4">
        <v>239.55793726687656</v>
      </c>
      <c r="N107" s="70">
        <v>289.57137744246802</v>
      </c>
      <c r="O107" s="70">
        <v>278.7169483717251</v>
      </c>
    </row>
    <row r="108" spans="4:15" ht="15" x14ac:dyDescent="0.15">
      <c r="D108" s="5" t="s">
        <v>6</v>
      </c>
      <c r="E108" s="66">
        <v>11.677561000000001</v>
      </c>
      <c r="F108" s="66">
        <v>10.62</v>
      </c>
      <c r="G108" s="66">
        <v>5.7808997300000007</v>
      </c>
      <c r="H108" s="67">
        <f>(G108+($G$108*($J$108/$G$108-1)/3))</f>
        <v>5.3539331533333341</v>
      </c>
      <c r="I108" s="67">
        <f>(H108+($G$108*($J$108/$G$108-1)/3))</f>
        <v>4.9269665766666675</v>
      </c>
      <c r="J108" s="66">
        <v>4.5</v>
      </c>
      <c r="K108" s="4">
        <v>0</v>
      </c>
      <c r="L108" s="4">
        <v>0</v>
      </c>
      <c r="M108" s="4">
        <v>0</v>
      </c>
      <c r="N108" s="70">
        <v>0</v>
      </c>
      <c r="O108" s="70">
        <v>0</v>
      </c>
    </row>
    <row r="109" spans="4:15" ht="15" x14ac:dyDescent="0.15">
      <c r="D109" s="5" t="s">
        <v>5</v>
      </c>
      <c r="E109" s="4">
        <v>1976</v>
      </c>
      <c r="F109" s="4">
        <v>1993</v>
      </c>
      <c r="G109" s="4">
        <v>1755</v>
      </c>
      <c r="H109" s="4">
        <v>2516</v>
      </c>
      <c r="I109" s="4">
        <v>2296</v>
      </c>
      <c r="J109" s="4">
        <v>2409</v>
      </c>
      <c r="K109" s="4">
        <v>1727</v>
      </c>
      <c r="L109" s="4">
        <v>1702</v>
      </c>
      <c r="M109" s="4">
        <v>652</v>
      </c>
      <c r="N109" s="70">
        <v>1206</v>
      </c>
      <c r="O109" s="70">
        <v>0</v>
      </c>
    </row>
    <row r="110" spans="4:15" ht="15" x14ac:dyDescent="0.15">
      <c r="D110" s="5" t="s">
        <v>4</v>
      </c>
      <c r="E110" s="66">
        <v>1628</v>
      </c>
      <c r="F110" s="66">
        <v>2081</v>
      </c>
      <c r="G110" s="66">
        <v>2170</v>
      </c>
      <c r="H110" s="66">
        <v>9</v>
      </c>
      <c r="I110" s="66">
        <v>10</v>
      </c>
      <c r="J110" s="66">
        <v>10</v>
      </c>
      <c r="K110" s="66">
        <v>10</v>
      </c>
      <c r="L110" s="66">
        <v>11</v>
      </c>
      <c r="M110" s="66">
        <v>12</v>
      </c>
      <c r="N110" s="70">
        <v>13</v>
      </c>
      <c r="O110" s="70">
        <v>0</v>
      </c>
    </row>
    <row r="111" spans="4:15" ht="15" x14ac:dyDescent="0.15">
      <c r="D111" s="5" t="s">
        <v>3</v>
      </c>
      <c r="E111" s="66">
        <v>1087</v>
      </c>
      <c r="F111" s="66">
        <v>1362</v>
      </c>
      <c r="G111" s="66">
        <v>1375</v>
      </c>
      <c r="H111" s="66">
        <v>1270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70">
        <v>0</v>
      </c>
      <c r="O111" s="70">
        <v>0</v>
      </c>
    </row>
    <row r="112" spans="4:15" ht="15" x14ac:dyDescent="0.15">
      <c r="D112" s="5" t="s">
        <v>2</v>
      </c>
      <c r="E112" s="66">
        <v>32.591999999999999</v>
      </c>
      <c r="F112" s="66">
        <v>34</v>
      </c>
      <c r="G112" s="4">
        <v>46</v>
      </c>
      <c r="H112" s="4">
        <v>50</v>
      </c>
      <c r="I112" s="4">
        <v>65</v>
      </c>
      <c r="J112" s="4">
        <v>119</v>
      </c>
      <c r="K112" s="4">
        <v>156</v>
      </c>
      <c r="L112" s="4">
        <v>176</v>
      </c>
      <c r="M112" s="4">
        <v>123</v>
      </c>
      <c r="N112" s="70">
        <v>147</v>
      </c>
      <c r="O112" s="70">
        <v>0</v>
      </c>
    </row>
    <row r="113" spans="4:15" ht="15" x14ac:dyDescent="0.15">
      <c r="D113" s="3" t="s">
        <v>1</v>
      </c>
      <c r="E113" s="68">
        <v>39238.392</v>
      </c>
      <c r="F113" s="68">
        <v>73931.361000000004</v>
      </c>
      <c r="G113" s="68">
        <v>35999.595999999998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73">
        <v>0</v>
      </c>
      <c r="O113" s="73">
        <v>0</v>
      </c>
    </row>
    <row r="117" spans="4:15" ht="18.75" x14ac:dyDescent="0.2">
      <c r="D117" s="136" t="s">
        <v>40</v>
      </c>
      <c r="E117" s="137"/>
      <c r="F117" s="137"/>
      <c r="G117" s="137"/>
      <c r="H117" s="137"/>
      <c r="I117" s="137"/>
      <c r="J117" s="137"/>
      <c r="K117" s="137"/>
      <c r="L117" s="137"/>
      <c r="M117" s="137"/>
      <c r="N117" s="138"/>
      <c r="O117" s="87"/>
    </row>
    <row r="118" spans="4:15" ht="15" x14ac:dyDescent="0.15">
      <c r="D118" s="8">
        <v>239</v>
      </c>
      <c r="E118" s="7">
        <v>2004</v>
      </c>
      <c r="F118" s="7">
        <f t="shared" ref="F118:O118" si="3">E118+1</f>
        <v>2005</v>
      </c>
      <c r="G118" s="7">
        <f t="shared" si="3"/>
        <v>2006</v>
      </c>
      <c r="H118" s="7">
        <f t="shared" si="3"/>
        <v>2007</v>
      </c>
      <c r="I118" s="7">
        <f t="shared" si="3"/>
        <v>2008</v>
      </c>
      <c r="J118" s="7">
        <f t="shared" si="3"/>
        <v>2009</v>
      </c>
      <c r="K118" s="7">
        <f t="shared" si="3"/>
        <v>2010</v>
      </c>
      <c r="L118" s="7">
        <f t="shared" si="3"/>
        <v>2011</v>
      </c>
      <c r="M118" s="7">
        <f t="shared" si="3"/>
        <v>2012</v>
      </c>
      <c r="N118" s="69">
        <f t="shared" si="3"/>
        <v>2013</v>
      </c>
      <c r="O118" s="69">
        <f t="shared" si="3"/>
        <v>2014</v>
      </c>
    </row>
    <row r="119" spans="4:15" ht="15" x14ac:dyDescent="0.15">
      <c r="D119" s="5" t="s">
        <v>32</v>
      </c>
      <c r="E119" s="66">
        <v>2463</v>
      </c>
      <c r="F119" s="66">
        <v>3232</v>
      </c>
      <c r="G119" s="66">
        <v>2792</v>
      </c>
      <c r="H119" s="66">
        <v>2295</v>
      </c>
      <c r="I119" s="66">
        <v>-69</v>
      </c>
      <c r="J119" s="66">
        <v>2918</v>
      </c>
      <c r="K119" s="66">
        <v>3070</v>
      </c>
      <c r="L119" s="66">
        <v>1383</v>
      </c>
      <c r="M119" s="66">
        <v>3851</v>
      </c>
      <c r="N119" s="70">
        <v>2519</v>
      </c>
      <c r="O119" s="70">
        <v>0</v>
      </c>
    </row>
    <row r="120" spans="4:15" ht="15" x14ac:dyDescent="0.15">
      <c r="D120" s="5" t="s">
        <v>31</v>
      </c>
      <c r="E120" s="4">
        <v>5897.5160139999998</v>
      </c>
      <c r="F120" s="4">
        <v>6863.9731570000004</v>
      </c>
      <c r="G120" s="4">
        <v>7830.1110740000004</v>
      </c>
      <c r="H120" s="4">
        <v>8887.0889640000005</v>
      </c>
      <c r="I120" s="4">
        <v>10176.695596</v>
      </c>
      <c r="J120" s="4">
        <v>10424.475356000001</v>
      </c>
      <c r="K120" s="4">
        <v>9500.2136580000006</v>
      </c>
      <c r="L120" s="4">
        <v>10238.448565999999</v>
      </c>
      <c r="M120" s="4">
        <v>11225.435084000001</v>
      </c>
      <c r="N120" s="70">
        <v>9055.1529350000001</v>
      </c>
      <c r="O120" s="70">
        <v>9441.0901560000002</v>
      </c>
    </row>
    <row r="121" spans="4:15" ht="15" x14ac:dyDescent="0.15">
      <c r="D121" s="5" t="s">
        <v>30</v>
      </c>
      <c r="E121" s="66">
        <v>0</v>
      </c>
      <c r="F121" s="66">
        <v>0</v>
      </c>
      <c r="G121" s="66">
        <v>0</v>
      </c>
      <c r="H121" s="66">
        <v>31.70399380085</v>
      </c>
      <c r="I121" s="66">
        <v>52.264953195609998</v>
      </c>
      <c r="J121" s="66">
        <v>49.639783790000003</v>
      </c>
      <c r="K121" s="66">
        <v>64.105000000000004</v>
      </c>
      <c r="L121" s="66">
        <v>57.393109429999996</v>
      </c>
      <c r="M121" s="66">
        <v>58</v>
      </c>
      <c r="N121" s="71">
        <v>58</v>
      </c>
      <c r="O121" s="70">
        <v>0</v>
      </c>
    </row>
    <row r="122" spans="4:15" ht="15" x14ac:dyDescent="0.15">
      <c r="D122" s="5" t="s">
        <v>29</v>
      </c>
      <c r="E122" s="66">
        <v>10698</v>
      </c>
      <c r="F122" s="66">
        <v>10372</v>
      </c>
      <c r="G122" s="66">
        <v>10365</v>
      </c>
      <c r="H122" s="66">
        <v>11605</v>
      </c>
      <c r="I122" s="4">
        <v>26121.982486000001</v>
      </c>
      <c r="J122" s="4">
        <v>21184.053527</v>
      </c>
      <c r="K122" s="4">
        <v>25171.118809</v>
      </c>
      <c r="L122" s="4">
        <v>25360.76038</v>
      </c>
      <c r="M122" s="4">
        <v>21767.830575</v>
      </c>
      <c r="N122" s="70">
        <v>21447.96746</v>
      </c>
      <c r="O122" s="70">
        <v>25065.907440999999</v>
      </c>
    </row>
    <row r="123" spans="4:15" ht="15" x14ac:dyDescent="0.15">
      <c r="D123" s="5" t="s">
        <v>28</v>
      </c>
      <c r="E123" s="66">
        <v>28</v>
      </c>
      <c r="F123" s="66">
        <v>119</v>
      </c>
      <c r="G123" s="66">
        <v>192</v>
      </c>
      <c r="H123" s="66">
        <v>109.3</v>
      </c>
      <c r="I123" s="66">
        <v>193</v>
      </c>
      <c r="J123" s="66">
        <v>194</v>
      </c>
      <c r="K123" s="66">
        <v>22</v>
      </c>
      <c r="L123" s="4">
        <v>0</v>
      </c>
      <c r="M123" s="4">
        <v>0</v>
      </c>
      <c r="N123" s="70">
        <v>0</v>
      </c>
      <c r="O123" s="70">
        <v>0</v>
      </c>
    </row>
    <row r="124" spans="4:15" ht="15" x14ac:dyDescent="0.15">
      <c r="D124" s="5" t="s">
        <v>27</v>
      </c>
      <c r="E124" s="4">
        <v>41159</v>
      </c>
      <c r="F124" s="4">
        <v>29716</v>
      </c>
      <c r="G124" s="4">
        <v>19471</v>
      </c>
      <c r="H124" s="4">
        <v>21648</v>
      </c>
      <c r="I124" s="4">
        <v>26605</v>
      </c>
      <c r="J124" s="4">
        <v>25670</v>
      </c>
      <c r="K124" s="4">
        <v>26785</v>
      </c>
      <c r="L124" s="4">
        <v>25859</v>
      </c>
      <c r="M124" s="4">
        <v>25859</v>
      </c>
      <c r="N124" s="70">
        <v>20603</v>
      </c>
      <c r="O124" s="70">
        <v>18197</v>
      </c>
    </row>
    <row r="125" spans="4:15" ht="15" x14ac:dyDescent="0.15">
      <c r="D125" s="5" t="s">
        <v>26</v>
      </c>
      <c r="E125" s="4">
        <v>36987</v>
      </c>
      <c r="F125" s="4">
        <v>37764</v>
      </c>
      <c r="G125" s="4">
        <v>36197</v>
      </c>
      <c r="H125" s="4">
        <v>38171</v>
      </c>
      <c r="I125" s="4">
        <v>38754</v>
      </c>
      <c r="J125" s="4">
        <v>36660</v>
      </c>
      <c r="K125" s="4">
        <v>35915</v>
      </c>
      <c r="L125" s="4">
        <v>37734</v>
      </c>
      <c r="M125" s="4">
        <v>39665</v>
      </c>
      <c r="N125" s="70">
        <v>41014</v>
      </c>
      <c r="O125" s="70">
        <v>41839</v>
      </c>
    </row>
    <row r="126" spans="4:15" ht="15" x14ac:dyDescent="0.15">
      <c r="D126" s="5" t="s">
        <v>25</v>
      </c>
      <c r="E126" s="66">
        <v>110567</v>
      </c>
      <c r="F126" s="66">
        <v>167006</v>
      </c>
      <c r="G126" s="66">
        <v>57058</v>
      </c>
      <c r="H126" s="66">
        <v>16015</v>
      </c>
      <c r="I126" s="66">
        <v>-67952</v>
      </c>
      <c r="J126" s="66">
        <v>121877.91800000001</v>
      </c>
      <c r="K126" s="66">
        <v>161655.37</v>
      </c>
      <c r="L126" s="66">
        <v>127840</v>
      </c>
      <c r="M126" s="66">
        <v>199334.48499999999</v>
      </c>
      <c r="N126" s="71">
        <v>199334.48499999999</v>
      </c>
      <c r="O126" s="70">
        <v>0</v>
      </c>
    </row>
    <row r="127" spans="4:15" ht="15" x14ac:dyDescent="0.15">
      <c r="D127" s="5" t="s">
        <v>24</v>
      </c>
      <c r="E127" s="4">
        <v>121.1</v>
      </c>
      <c r="F127" s="4">
        <v>194.5</v>
      </c>
      <c r="G127" s="4">
        <v>146.9</v>
      </c>
      <c r="H127" s="4">
        <v>131.30000000000001</v>
      </c>
      <c r="I127" s="4">
        <v>-307.97899999999998</v>
      </c>
      <c r="J127" s="4">
        <v>396.77300000000002</v>
      </c>
      <c r="K127" s="4">
        <v>308.43399999999997</v>
      </c>
      <c r="L127" s="4">
        <v>4.76</v>
      </c>
      <c r="M127" s="4">
        <v>21.9</v>
      </c>
      <c r="N127" s="70">
        <v>10.119</v>
      </c>
      <c r="O127" s="70">
        <v>0</v>
      </c>
    </row>
    <row r="128" spans="4:15" ht="15" x14ac:dyDescent="0.15">
      <c r="D128" s="5" t="s">
        <v>23</v>
      </c>
      <c r="E128" s="4">
        <v>8459.9141364999996</v>
      </c>
      <c r="F128" s="4">
        <v>8748.4251300200012</v>
      </c>
      <c r="G128" s="4">
        <v>10448.50991219</v>
      </c>
      <c r="H128" s="4">
        <v>13276.38921017</v>
      </c>
      <c r="I128" s="4">
        <v>14197.23620001</v>
      </c>
      <c r="J128" s="4">
        <v>16291.105779733009</v>
      </c>
      <c r="K128" s="4">
        <v>11886.123322415702</v>
      </c>
      <c r="L128" s="4">
        <v>12958.248546866706</v>
      </c>
      <c r="M128" s="4">
        <v>12978.7628589095</v>
      </c>
      <c r="N128" s="70">
        <v>12321.751892371702</v>
      </c>
      <c r="O128" s="70">
        <v>12445.876368188803</v>
      </c>
    </row>
    <row r="129" spans="4:16" ht="15" x14ac:dyDescent="0.15">
      <c r="D129" s="5" t="s">
        <v>22</v>
      </c>
      <c r="E129" s="4">
        <v>7157</v>
      </c>
      <c r="F129" s="4">
        <v>9650</v>
      </c>
      <c r="G129" s="4">
        <v>10867</v>
      </c>
      <c r="H129" s="4">
        <v>12466</v>
      </c>
      <c r="I129" s="4">
        <v>15794</v>
      </c>
      <c r="J129" s="4">
        <v>17944</v>
      </c>
      <c r="K129" s="4">
        <v>16505</v>
      </c>
      <c r="L129" s="4">
        <v>21022</v>
      </c>
      <c r="M129" s="4">
        <v>20025</v>
      </c>
      <c r="N129" s="70">
        <v>18169</v>
      </c>
      <c r="O129" s="70">
        <v>21461</v>
      </c>
    </row>
    <row r="130" spans="4:16" ht="15" x14ac:dyDescent="0.2">
      <c r="D130" s="5" t="s">
        <v>21</v>
      </c>
      <c r="E130" s="4">
        <v>50585</v>
      </c>
      <c r="F130" s="4">
        <v>68368</v>
      </c>
      <c r="G130" s="4">
        <v>67751</v>
      </c>
      <c r="H130" s="4">
        <v>60691</v>
      </c>
      <c r="I130" s="4">
        <v>9380</v>
      </c>
      <c r="J130" s="4">
        <v>87387</v>
      </c>
      <c r="K130" s="4">
        <v>75381</v>
      </c>
      <c r="L130" s="4">
        <v>58725</v>
      </c>
      <c r="M130" s="4">
        <v>101520</v>
      </c>
      <c r="N130" s="70">
        <v>86834</v>
      </c>
      <c r="O130" s="70"/>
      <c r="P130" s="119"/>
    </row>
    <row r="131" spans="4:16" ht="15" x14ac:dyDescent="0.15">
      <c r="D131" s="5" t="s">
        <v>20</v>
      </c>
      <c r="E131" s="66">
        <v>289</v>
      </c>
      <c r="F131" s="66">
        <v>507</v>
      </c>
      <c r="G131" s="66">
        <v>644</v>
      </c>
      <c r="H131" s="66">
        <v>573</v>
      </c>
      <c r="I131" s="66">
        <v>137</v>
      </c>
      <c r="J131" s="66">
        <v>929</v>
      </c>
      <c r="K131" s="66">
        <v>696</v>
      </c>
      <c r="L131" s="66">
        <v>653</v>
      </c>
      <c r="M131" s="4">
        <v>1255</v>
      </c>
      <c r="N131" s="70">
        <v>1142</v>
      </c>
      <c r="O131" s="70">
        <v>0</v>
      </c>
    </row>
    <row r="132" spans="4:16" ht="15" x14ac:dyDescent="0.15">
      <c r="D132" s="5" t="s">
        <v>19</v>
      </c>
      <c r="E132" s="66">
        <v>422.37799999999999</v>
      </c>
      <c r="F132" s="66">
        <v>438.67700000000002</v>
      </c>
      <c r="G132" s="66">
        <v>603.553</v>
      </c>
      <c r="H132" s="66">
        <v>773.68399999999997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70">
        <v>0</v>
      </c>
      <c r="O132" s="70">
        <v>0</v>
      </c>
    </row>
    <row r="133" spans="4:16" ht="15" x14ac:dyDescent="0.15">
      <c r="D133" s="5" t="s">
        <v>18</v>
      </c>
      <c r="E133" s="4">
        <v>66864</v>
      </c>
      <c r="F133" s="4">
        <v>76482</v>
      </c>
      <c r="G133" s="4">
        <v>74071</v>
      </c>
      <c r="H133" s="4">
        <v>113233</v>
      </c>
      <c r="I133" s="4">
        <v>91034</v>
      </c>
      <c r="J133" s="4">
        <v>85162</v>
      </c>
      <c r="K133" s="4">
        <v>84862</v>
      </c>
      <c r="L133" s="4">
        <v>82591</v>
      </c>
      <c r="M133" s="4">
        <v>75078</v>
      </c>
      <c r="N133" s="70">
        <v>77651</v>
      </c>
      <c r="O133" s="70">
        <v>0</v>
      </c>
    </row>
    <row r="134" spans="4:16" ht="15" x14ac:dyDescent="0.15">
      <c r="D134" s="5" t="s">
        <v>17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70">
        <v>0</v>
      </c>
      <c r="O134" s="70">
        <v>0</v>
      </c>
    </row>
    <row r="135" spans="4:16" ht="15" x14ac:dyDescent="0.15">
      <c r="D135" s="5" t="s">
        <v>16</v>
      </c>
      <c r="E135" s="4">
        <v>0</v>
      </c>
      <c r="F135" s="4">
        <v>0</v>
      </c>
      <c r="G135" s="4">
        <v>0</v>
      </c>
      <c r="H135" s="4">
        <v>938</v>
      </c>
      <c r="I135" s="4">
        <v>934</v>
      </c>
      <c r="J135" s="4">
        <v>943</v>
      </c>
      <c r="K135" s="4">
        <v>730</v>
      </c>
      <c r="L135" s="4">
        <v>774</v>
      </c>
      <c r="M135" s="4">
        <v>372</v>
      </c>
      <c r="N135" s="70">
        <v>488</v>
      </c>
      <c r="O135" s="70">
        <v>0</v>
      </c>
    </row>
    <row r="136" spans="4:16" ht="15" x14ac:dyDescent="0.15">
      <c r="D136" s="5" t="s">
        <v>15</v>
      </c>
      <c r="E136" s="4">
        <v>18987</v>
      </c>
      <c r="F136" s="4">
        <v>23886</v>
      </c>
      <c r="G136" s="4">
        <v>21925</v>
      </c>
      <c r="H136" s="4">
        <v>20907</v>
      </c>
      <c r="I136" s="4">
        <v>20616</v>
      </c>
      <c r="J136" s="4">
        <v>31892</v>
      </c>
      <c r="K136" s="4">
        <v>23551</v>
      </c>
      <c r="L136" s="4">
        <v>20016</v>
      </c>
      <c r="M136" s="4">
        <v>32709</v>
      </c>
      <c r="N136" s="70">
        <v>26742</v>
      </c>
      <c r="O136" s="70">
        <v>28768</v>
      </c>
    </row>
    <row r="137" spans="4:16" ht="15" x14ac:dyDescent="0.15">
      <c r="D137" s="5" t="s">
        <v>14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70">
        <v>0</v>
      </c>
      <c r="O137" s="70">
        <v>0</v>
      </c>
    </row>
    <row r="138" spans="4:16" ht="15" x14ac:dyDescent="0.15">
      <c r="D138" s="5" t="s">
        <v>13</v>
      </c>
      <c r="E138" s="66">
        <v>1539.325</v>
      </c>
      <c r="F138" s="66">
        <v>3585.9189999999999</v>
      </c>
      <c r="G138" s="66">
        <v>2531.056</v>
      </c>
      <c r="H138" s="66">
        <v>1058.7349999999999</v>
      </c>
      <c r="I138" s="66">
        <v>-8713.2800000000007</v>
      </c>
      <c r="J138" s="66">
        <v>5514</v>
      </c>
      <c r="K138" s="66">
        <v>5121</v>
      </c>
      <c r="L138" s="66">
        <v>-2027</v>
      </c>
      <c r="M138" s="66">
        <v>6204</v>
      </c>
      <c r="N138" s="71">
        <v>6204</v>
      </c>
      <c r="O138" s="70">
        <v>0</v>
      </c>
    </row>
    <row r="139" spans="4:16" ht="15" x14ac:dyDescent="0.15">
      <c r="D139" s="5" t="s">
        <v>12</v>
      </c>
      <c r="E139" s="4">
        <v>1.19</v>
      </c>
      <c r="F139" s="4">
        <v>1.33</v>
      </c>
      <c r="G139" s="4">
        <v>1.32</v>
      </c>
      <c r="H139" s="4">
        <v>4.6900000000000004</v>
      </c>
      <c r="I139" s="4">
        <v>2.4900000000000002</v>
      </c>
      <c r="J139" s="4">
        <v>3.74</v>
      </c>
      <c r="K139" s="4">
        <v>3.58</v>
      </c>
      <c r="L139" s="4">
        <v>4.09</v>
      </c>
      <c r="M139" s="4">
        <v>6.11</v>
      </c>
      <c r="N139" s="70">
        <v>5.87</v>
      </c>
      <c r="O139" s="70">
        <v>0</v>
      </c>
    </row>
    <row r="140" spans="4:16" ht="15" x14ac:dyDescent="0.15">
      <c r="D140" s="5" t="s">
        <v>11</v>
      </c>
      <c r="E140" s="66">
        <v>44.51</v>
      </c>
      <c r="F140" s="66">
        <v>93.99</v>
      </c>
      <c r="G140" s="66">
        <v>48.55</v>
      </c>
      <c r="H140" s="66">
        <v>32.869999999999997</v>
      </c>
      <c r="I140" s="66">
        <v>-58</v>
      </c>
      <c r="J140" s="66">
        <v>94.3</v>
      </c>
      <c r="K140" s="66">
        <v>80.099999999999994</v>
      </c>
      <c r="L140" s="66">
        <v>26.7</v>
      </c>
      <c r="M140" s="66">
        <v>136.73382487820118</v>
      </c>
      <c r="N140" s="70">
        <v>121.84075300000001</v>
      </c>
      <c r="O140" s="70">
        <v>0</v>
      </c>
    </row>
    <row r="141" spans="4:16" ht="15" x14ac:dyDescent="0.15">
      <c r="D141" s="5" t="s">
        <v>10</v>
      </c>
      <c r="E141" s="66">
        <v>10408</v>
      </c>
      <c r="F141" s="66">
        <v>20971</v>
      </c>
      <c r="G141" s="66">
        <v>14582</v>
      </c>
      <c r="H141" s="66">
        <v>12077</v>
      </c>
      <c r="I141" s="66">
        <v>-5440</v>
      </c>
      <c r="J141" s="66">
        <v>16411</v>
      </c>
      <c r="K141" s="66">
        <v>18783</v>
      </c>
      <c r="L141" s="66">
        <v>16280</v>
      </c>
      <c r="M141" s="66">
        <v>23665</v>
      </c>
      <c r="N141" s="70">
        <v>10464</v>
      </c>
      <c r="O141" s="70">
        <v>35138</v>
      </c>
    </row>
    <row r="142" spans="4:16" ht="15" x14ac:dyDescent="0.15">
      <c r="D142" s="5" t="s">
        <v>9</v>
      </c>
      <c r="E142" s="4">
        <v>58235</v>
      </c>
      <c r="F142" s="4">
        <v>65544</v>
      </c>
      <c r="G142" s="4">
        <v>79872</v>
      </c>
      <c r="H142" s="4">
        <v>90755</v>
      </c>
      <c r="I142" s="4">
        <v>-17711</v>
      </c>
      <c r="J142" s="4">
        <v>44345</v>
      </c>
      <c r="K142" s="4">
        <v>51545</v>
      </c>
      <c r="L142" s="4">
        <v>17227</v>
      </c>
      <c r="M142" s="4">
        <v>54474</v>
      </c>
      <c r="N142" s="70">
        <v>63310</v>
      </c>
      <c r="O142" s="70">
        <v>68161</v>
      </c>
    </row>
    <row r="143" spans="4:16" ht="15" x14ac:dyDescent="0.15">
      <c r="D143" s="5" t="s">
        <v>8</v>
      </c>
      <c r="E143" s="66">
        <v>4003</v>
      </c>
      <c r="F143" s="66">
        <v>5021</v>
      </c>
      <c r="G143" s="66">
        <v>6857</v>
      </c>
      <c r="H143" s="66">
        <v>4961</v>
      </c>
      <c r="I143" s="66">
        <v>4289</v>
      </c>
      <c r="J143" s="66">
        <v>6272</v>
      </c>
      <c r="K143" s="66">
        <v>5234</v>
      </c>
      <c r="L143" s="66">
        <v>3997</v>
      </c>
      <c r="M143" s="66">
        <v>5442</v>
      </c>
      <c r="N143" s="71">
        <v>5442</v>
      </c>
      <c r="O143" s="70">
        <v>0</v>
      </c>
    </row>
    <row r="144" spans="4:16" ht="15" x14ac:dyDescent="0.15">
      <c r="D144" s="5" t="s">
        <v>7</v>
      </c>
      <c r="E144" s="66">
        <v>2139.7863744751548</v>
      </c>
      <c r="F144" s="66">
        <v>2704.2098671738113</v>
      </c>
      <c r="G144" s="66">
        <v>3285.9123929442562</v>
      </c>
      <c r="H144" s="66">
        <v>3221.2192298851833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70">
        <v>0</v>
      </c>
      <c r="O144" s="70">
        <v>0</v>
      </c>
    </row>
    <row r="145" spans="4:19" ht="15" x14ac:dyDescent="0.15">
      <c r="D145" s="5" t="s">
        <v>6</v>
      </c>
      <c r="E145" s="66">
        <v>130.32637120000001</v>
      </c>
      <c r="F145" s="66">
        <v>124.41</v>
      </c>
      <c r="G145" s="66">
        <v>137.63516715999998</v>
      </c>
      <c r="H145" s="67">
        <f>(G145+($G$145*($J$145/$G$145-1)/3))</f>
        <v>151.75677810666667</v>
      </c>
      <c r="I145" s="67">
        <f>(H145+($G$145*($J$145/$G$145-1)/3))</f>
        <v>165.87838905333336</v>
      </c>
      <c r="J145" s="66">
        <v>180</v>
      </c>
      <c r="K145" s="4">
        <v>0</v>
      </c>
      <c r="L145" s="4">
        <v>0</v>
      </c>
      <c r="M145" s="4">
        <v>0</v>
      </c>
      <c r="N145" s="70">
        <v>0</v>
      </c>
      <c r="O145" s="70">
        <v>0</v>
      </c>
      <c r="S145" s="31"/>
    </row>
    <row r="146" spans="4:19" ht="15" x14ac:dyDescent="0.15">
      <c r="D146" s="5" t="s">
        <v>5</v>
      </c>
      <c r="E146" s="4">
        <v>134318</v>
      </c>
      <c r="F146" s="4">
        <v>113712</v>
      </c>
      <c r="G146" s="4">
        <v>115831</v>
      </c>
      <c r="H146" s="4">
        <v>138547</v>
      </c>
      <c r="I146" s="4">
        <v>134807</v>
      </c>
      <c r="J146" s="4">
        <v>102209</v>
      </c>
      <c r="K146" s="4">
        <v>98256</v>
      </c>
      <c r="L146" s="4">
        <v>103878</v>
      </c>
      <c r="M146" s="4">
        <v>101558</v>
      </c>
      <c r="N146" s="70">
        <v>99640</v>
      </c>
      <c r="O146" s="70">
        <v>0</v>
      </c>
      <c r="S146" s="31"/>
    </row>
    <row r="147" spans="4:19" ht="15" x14ac:dyDescent="0.15">
      <c r="D147" s="5" t="s">
        <v>4</v>
      </c>
      <c r="E147" s="66">
        <v>46241</v>
      </c>
      <c r="F147" s="66">
        <v>48662</v>
      </c>
      <c r="G147" s="66">
        <v>34122</v>
      </c>
      <c r="H147" s="66">
        <v>177</v>
      </c>
      <c r="I147" s="66">
        <v>97</v>
      </c>
      <c r="J147" s="66">
        <v>132</v>
      </c>
      <c r="K147" s="66">
        <v>128</v>
      </c>
      <c r="L147" s="66">
        <v>109</v>
      </c>
      <c r="M147" s="66">
        <v>149</v>
      </c>
      <c r="N147" s="70">
        <v>154.5</v>
      </c>
      <c r="O147" s="70">
        <v>0</v>
      </c>
      <c r="S147" s="31"/>
    </row>
    <row r="148" spans="4:19" ht="15" x14ac:dyDescent="0.15">
      <c r="D148" s="5" t="s">
        <v>3</v>
      </c>
      <c r="E148" s="66">
        <v>12234</v>
      </c>
      <c r="F148" s="66">
        <v>10546</v>
      </c>
      <c r="G148" s="66">
        <v>10203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70">
        <v>0</v>
      </c>
      <c r="O148" s="70">
        <v>0</v>
      </c>
    </row>
    <row r="149" spans="4:19" ht="15" x14ac:dyDescent="0.15">
      <c r="D149" s="5" t="s">
        <v>2</v>
      </c>
      <c r="E149" s="4">
        <v>0</v>
      </c>
      <c r="F149" s="4">
        <v>0</v>
      </c>
      <c r="G149" s="4">
        <v>730</v>
      </c>
      <c r="H149" s="4">
        <v>520</v>
      </c>
      <c r="I149" s="4">
        <v>993</v>
      </c>
      <c r="J149" s="4">
        <v>668</v>
      </c>
      <c r="K149" s="4">
        <v>571</v>
      </c>
      <c r="L149" s="4">
        <v>597</v>
      </c>
      <c r="M149" s="4">
        <v>411</v>
      </c>
      <c r="N149" s="70">
        <v>600</v>
      </c>
      <c r="O149" s="70">
        <v>0</v>
      </c>
    </row>
    <row r="150" spans="4:19" ht="15" x14ac:dyDescent="0.15">
      <c r="D150" s="3" t="s">
        <v>1</v>
      </c>
      <c r="E150" s="68">
        <v>112065.951</v>
      </c>
      <c r="F150" s="68">
        <v>776119.08600000001</v>
      </c>
      <c r="G150" s="68">
        <v>123997.499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73">
        <v>0</v>
      </c>
      <c r="O150" s="73">
        <v>0</v>
      </c>
    </row>
    <row r="154" spans="4:19" ht="18.75" x14ac:dyDescent="0.2">
      <c r="D154" s="136" t="s">
        <v>41</v>
      </c>
      <c r="E154" s="137"/>
      <c r="F154" s="137"/>
      <c r="G154" s="137"/>
      <c r="H154" s="137"/>
      <c r="I154" s="137"/>
      <c r="J154" s="137"/>
      <c r="K154" s="137"/>
      <c r="L154" s="137"/>
      <c r="M154" s="137"/>
      <c r="N154" s="138"/>
      <c r="O154" s="87"/>
    </row>
    <row r="155" spans="4:19" ht="15" x14ac:dyDescent="0.15">
      <c r="D155" s="8">
        <v>241</v>
      </c>
      <c r="E155" s="7">
        <v>2004</v>
      </c>
      <c r="F155" s="7">
        <f t="shared" ref="F155:O155" si="4">E155+1</f>
        <v>2005</v>
      </c>
      <c r="G155" s="7">
        <f t="shared" si="4"/>
        <v>2006</v>
      </c>
      <c r="H155" s="7">
        <f t="shared" si="4"/>
        <v>2007</v>
      </c>
      <c r="I155" s="7">
        <f t="shared" si="4"/>
        <v>2008</v>
      </c>
      <c r="J155" s="7">
        <f t="shared" si="4"/>
        <v>2009</v>
      </c>
      <c r="K155" s="7">
        <f t="shared" si="4"/>
        <v>2010</v>
      </c>
      <c r="L155" s="7">
        <f t="shared" si="4"/>
        <v>2011</v>
      </c>
      <c r="M155" s="7">
        <f t="shared" si="4"/>
        <v>2012</v>
      </c>
      <c r="N155" s="69">
        <f t="shared" si="4"/>
        <v>2013</v>
      </c>
      <c r="O155" s="69">
        <f t="shared" si="4"/>
        <v>2014</v>
      </c>
    </row>
    <row r="156" spans="4:19" ht="15" x14ac:dyDescent="0.15">
      <c r="D156" s="5" t="s">
        <v>32</v>
      </c>
      <c r="E156" s="66">
        <v>2990</v>
      </c>
      <c r="F156" s="66">
        <v>3204</v>
      </c>
      <c r="G156" s="66">
        <v>3707</v>
      </c>
      <c r="H156" s="66">
        <v>4647</v>
      </c>
      <c r="I156" s="66">
        <v>5116</v>
      </c>
      <c r="J156" s="66">
        <v>5442</v>
      </c>
      <c r="K156" s="66">
        <v>5542</v>
      </c>
      <c r="L156" s="66">
        <v>6321</v>
      </c>
      <c r="M156" s="66">
        <v>6077</v>
      </c>
      <c r="N156" s="70">
        <v>6165</v>
      </c>
      <c r="O156" s="70">
        <v>0</v>
      </c>
    </row>
    <row r="157" spans="4:19" ht="15" x14ac:dyDescent="0.15">
      <c r="D157" s="5" t="s">
        <v>31</v>
      </c>
      <c r="E157" s="4">
        <v>8344.9136940000008</v>
      </c>
      <c r="F157" s="4">
        <v>9879.047262</v>
      </c>
      <c r="G157" s="4">
        <v>12724.461459</v>
      </c>
      <c r="H157" s="4">
        <v>12774.355823</v>
      </c>
      <c r="I157" s="4">
        <v>14965.477895</v>
      </c>
      <c r="J157" s="4">
        <v>12950.300757000001</v>
      </c>
      <c r="K157" s="4">
        <v>12420.296082999999</v>
      </c>
      <c r="L157" s="4">
        <v>15622.485299</v>
      </c>
      <c r="M157" s="4">
        <v>17608.745681</v>
      </c>
      <c r="N157" s="70">
        <v>17809.575322000001</v>
      </c>
      <c r="O157" s="70">
        <v>17544.857373999999</v>
      </c>
    </row>
    <row r="158" spans="4:19" ht="15" x14ac:dyDescent="0.15">
      <c r="D158" s="5" t="s">
        <v>30</v>
      </c>
      <c r="E158" s="66">
        <v>0</v>
      </c>
      <c r="F158" s="66">
        <v>51</v>
      </c>
      <c r="G158" s="66">
        <v>68</v>
      </c>
      <c r="H158" s="66">
        <v>76.270410929999997</v>
      </c>
      <c r="I158" s="66">
        <v>95.027000000000001</v>
      </c>
      <c r="J158" s="66">
        <v>91.497</v>
      </c>
      <c r="K158" s="66">
        <v>98.051000000000002</v>
      </c>
      <c r="L158" s="66">
        <v>99.238099009999999</v>
      </c>
      <c r="M158" s="66">
        <v>104</v>
      </c>
      <c r="N158" s="71">
        <v>104</v>
      </c>
      <c r="O158" s="70">
        <v>0</v>
      </c>
    </row>
    <row r="159" spans="4:19" ht="15" x14ac:dyDescent="0.15">
      <c r="D159" s="5" t="s">
        <v>29</v>
      </c>
      <c r="E159" s="4">
        <v>40871.692999999999</v>
      </c>
      <c r="F159" s="4">
        <v>40481.366999999998</v>
      </c>
      <c r="G159" s="4">
        <v>36623.146999999997</v>
      </c>
      <c r="H159" s="4">
        <v>37102.476999999999</v>
      </c>
      <c r="I159" s="4">
        <v>28464.318136999998</v>
      </c>
      <c r="J159" s="4">
        <v>34939.414899000003</v>
      </c>
      <c r="K159" s="4">
        <v>33627.673655999999</v>
      </c>
      <c r="L159" s="4">
        <v>33818.290838000001</v>
      </c>
      <c r="M159" s="4">
        <v>38740.247519999997</v>
      </c>
      <c r="N159" s="70">
        <v>38502</v>
      </c>
      <c r="O159" s="70">
        <v>40219.753575000002</v>
      </c>
    </row>
    <row r="160" spans="4:19" ht="15" x14ac:dyDescent="0.15">
      <c r="D160" s="5" t="s">
        <v>28</v>
      </c>
      <c r="E160" s="66">
        <v>100.2</v>
      </c>
      <c r="F160" s="66">
        <v>96.2</v>
      </c>
      <c r="G160" s="66">
        <v>95.9</v>
      </c>
      <c r="H160" s="66">
        <v>113.6</v>
      </c>
      <c r="I160" s="66">
        <v>215</v>
      </c>
      <c r="J160" s="66">
        <v>202</v>
      </c>
      <c r="K160" s="66">
        <v>211</v>
      </c>
      <c r="L160" s="4">
        <v>0</v>
      </c>
      <c r="M160" s="4">
        <v>0</v>
      </c>
      <c r="N160" s="70">
        <v>0</v>
      </c>
      <c r="O160" s="70">
        <v>0</v>
      </c>
    </row>
    <row r="161" spans="4:16" ht="15" x14ac:dyDescent="0.15">
      <c r="D161" s="5" t="s">
        <v>27</v>
      </c>
      <c r="E161" s="4">
        <v>23329</v>
      </c>
      <c r="F161" s="4">
        <v>19420</v>
      </c>
      <c r="G161" s="4">
        <v>18940</v>
      </c>
      <c r="H161" s="4">
        <v>25282</v>
      </c>
      <c r="I161" s="4">
        <v>30899</v>
      </c>
      <c r="J161" s="4">
        <v>33429</v>
      </c>
      <c r="K161" s="4">
        <v>36786</v>
      </c>
      <c r="L161" s="4">
        <v>41587</v>
      </c>
      <c r="M161" s="4">
        <v>46814</v>
      </c>
      <c r="N161" s="70">
        <v>50017</v>
      </c>
      <c r="O161" s="70">
        <v>57363</v>
      </c>
    </row>
    <row r="162" spans="4:16" ht="15" x14ac:dyDescent="0.15">
      <c r="D162" s="5" t="s">
        <v>26</v>
      </c>
      <c r="E162" s="4">
        <v>81622</v>
      </c>
      <c r="F162" s="4">
        <v>94624</v>
      </c>
      <c r="G162" s="4">
        <v>95378</v>
      </c>
      <c r="H162" s="4">
        <v>90869</v>
      </c>
      <c r="I162" s="4">
        <v>70779</v>
      </c>
      <c r="J162" s="4">
        <v>104646</v>
      </c>
      <c r="K162" s="4">
        <v>107361</v>
      </c>
      <c r="L162" s="4">
        <v>93008</v>
      </c>
      <c r="M162" s="4">
        <v>111506</v>
      </c>
      <c r="N162" s="70">
        <v>116658</v>
      </c>
      <c r="O162" s="70">
        <v>120932</v>
      </c>
    </row>
    <row r="163" spans="4:16" ht="15" x14ac:dyDescent="0.15">
      <c r="D163" s="5" t="s">
        <v>25</v>
      </c>
      <c r="E163" s="66">
        <v>46321</v>
      </c>
      <c r="F163" s="66">
        <v>51000</v>
      </c>
      <c r="G163" s="66">
        <v>60569</v>
      </c>
      <c r="H163" s="66">
        <v>67952</v>
      </c>
      <c r="I163" s="66">
        <v>68297</v>
      </c>
      <c r="J163" s="66">
        <v>65853.294999999998</v>
      </c>
      <c r="K163" s="66">
        <v>80787.553</v>
      </c>
      <c r="L163" s="66">
        <v>83989</v>
      </c>
      <c r="M163" s="66">
        <v>89985.001999999993</v>
      </c>
      <c r="N163" s="71">
        <v>89985.001999999993</v>
      </c>
      <c r="O163" s="70">
        <v>0</v>
      </c>
    </row>
    <row r="164" spans="4:16" ht="15" x14ac:dyDescent="0.15">
      <c r="D164" s="5" t="s">
        <v>24</v>
      </c>
      <c r="E164" s="4">
        <v>114.9</v>
      </c>
      <c r="F164" s="4">
        <v>186.8</v>
      </c>
      <c r="G164" s="4">
        <v>146</v>
      </c>
      <c r="H164" s="4">
        <v>220.6</v>
      </c>
      <c r="I164" s="4">
        <v>312.17500000000001</v>
      </c>
      <c r="J164" s="4">
        <v>726.93899999999985</v>
      </c>
      <c r="K164" s="4">
        <v>568.226</v>
      </c>
      <c r="L164" s="4">
        <v>41.36</v>
      </c>
      <c r="M164" s="4">
        <v>59.216999999999999</v>
      </c>
      <c r="N164" s="70">
        <v>44</v>
      </c>
      <c r="O164" s="70">
        <v>0</v>
      </c>
    </row>
    <row r="165" spans="4:16" ht="15" x14ac:dyDescent="0.15">
      <c r="D165" s="5" t="s">
        <v>23</v>
      </c>
      <c r="E165" s="4">
        <v>22939.429931480001</v>
      </c>
      <c r="F165" s="4">
        <v>24219.990538090002</v>
      </c>
      <c r="G165" s="4">
        <v>27401.609896720001</v>
      </c>
      <c r="H165" s="4">
        <v>26481.645312410001</v>
      </c>
      <c r="I165" s="4">
        <v>27526.20591053</v>
      </c>
      <c r="J165" s="4">
        <v>32625.133521404892</v>
      </c>
      <c r="K165" s="4">
        <v>29542.474023975694</v>
      </c>
      <c r="L165" s="4">
        <v>31655.273191546399</v>
      </c>
      <c r="M165" s="4">
        <v>28981.521159296899</v>
      </c>
      <c r="N165" s="70">
        <v>29028.586271264016</v>
      </c>
      <c r="O165" s="70">
        <v>26541.482832426504</v>
      </c>
    </row>
    <row r="166" spans="4:16" ht="15" x14ac:dyDescent="0.15">
      <c r="D166" s="5" t="s">
        <v>22</v>
      </c>
      <c r="E166" s="4">
        <v>9808</v>
      </c>
      <c r="F166" s="4">
        <v>10829</v>
      </c>
      <c r="G166" s="4">
        <v>13019</v>
      </c>
      <c r="H166" s="4">
        <v>14227</v>
      </c>
      <c r="I166" s="4">
        <v>14660</v>
      </c>
      <c r="J166" s="4">
        <v>13894</v>
      </c>
      <c r="K166" s="4">
        <v>18553</v>
      </c>
      <c r="L166" s="4">
        <v>17676</v>
      </c>
      <c r="M166" s="4">
        <v>17657</v>
      </c>
      <c r="N166" s="70">
        <v>18894</v>
      </c>
      <c r="O166" s="70">
        <v>19224</v>
      </c>
    </row>
    <row r="167" spans="4:16" ht="15" x14ac:dyDescent="0.2">
      <c r="D167" s="5" t="s">
        <v>21</v>
      </c>
      <c r="E167" s="4">
        <v>59079</v>
      </c>
      <c r="F167" s="4">
        <v>64881</v>
      </c>
      <c r="G167" s="4">
        <v>74797</v>
      </c>
      <c r="H167" s="4">
        <v>83448</v>
      </c>
      <c r="I167" s="4">
        <v>93217</v>
      </c>
      <c r="J167" s="4">
        <v>87121</v>
      </c>
      <c r="K167" s="4">
        <v>94004</v>
      </c>
      <c r="L167" s="4">
        <v>119438</v>
      </c>
      <c r="M167" s="4">
        <v>123175</v>
      </c>
      <c r="N167" s="70">
        <v>122586</v>
      </c>
      <c r="O167" s="70"/>
      <c r="P167" s="120"/>
    </row>
    <row r="168" spans="4:16" ht="15" x14ac:dyDescent="0.15">
      <c r="D168" s="5" t="s">
        <v>20</v>
      </c>
      <c r="E168" s="66">
        <v>843</v>
      </c>
      <c r="F168" s="66">
        <v>948</v>
      </c>
      <c r="G168" s="66">
        <v>1096</v>
      </c>
      <c r="H168" s="66">
        <v>1227</v>
      </c>
      <c r="I168" s="66">
        <v>1426</v>
      </c>
      <c r="J168" s="66">
        <v>1595</v>
      </c>
      <c r="K168" s="66">
        <v>1641</v>
      </c>
      <c r="L168" s="66">
        <v>1955</v>
      </c>
      <c r="M168" s="4">
        <v>2123</v>
      </c>
      <c r="N168" s="70">
        <v>1701</v>
      </c>
      <c r="O168" s="70">
        <v>0</v>
      </c>
    </row>
    <row r="169" spans="4:16" ht="15" x14ac:dyDescent="0.15">
      <c r="D169" s="5" t="s">
        <v>19</v>
      </c>
      <c r="E169" s="66">
        <v>265.72199999999998</v>
      </c>
      <c r="F169" s="66">
        <v>332.11799999999999</v>
      </c>
      <c r="G169" s="66">
        <v>416.18599999999998</v>
      </c>
      <c r="H169" s="66">
        <v>644.64499999999998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70">
        <v>0</v>
      </c>
      <c r="O169" s="70">
        <v>0</v>
      </c>
    </row>
    <row r="170" spans="4:16" ht="15" x14ac:dyDescent="0.15">
      <c r="D170" s="5" t="s">
        <v>18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70">
        <v>0</v>
      </c>
      <c r="O170" s="70">
        <v>0</v>
      </c>
    </row>
    <row r="171" spans="4:16" ht="15" x14ac:dyDescent="0.15">
      <c r="D171" s="5" t="s">
        <v>17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70">
        <v>0</v>
      </c>
      <c r="O171" s="70">
        <v>0</v>
      </c>
    </row>
    <row r="172" spans="4:16" ht="15" x14ac:dyDescent="0.15">
      <c r="D172" s="5" t="s">
        <v>16</v>
      </c>
      <c r="E172" s="4">
        <v>0</v>
      </c>
      <c r="F172" s="4">
        <v>0</v>
      </c>
      <c r="G172" s="4">
        <v>0</v>
      </c>
      <c r="H172" s="4">
        <v>867</v>
      </c>
      <c r="I172" s="4">
        <v>653</v>
      </c>
      <c r="J172" s="4">
        <v>844</v>
      </c>
      <c r="K172" s="4">
        <v>782</v>
      </c>
      <c r="L172" s="4">
        <v>982</v>
      </c>
      <c r="M172" s="4">
        <v>849</v>
      </c>
      <c r="N172" s="70">
        <v>912</v>
      </c>
      <c r="O172" s="70">
        <v>0</v>
      </c>
    </row>
    <row r="173" spans="4:16" ht="15" x14ac:dyDescent="0.15">
      <c r="D173" s="5" t="s">
        <v>15</v>
      </c>
      <c r="E173" s="4">
        <v>34557</v>
      </c>
      <c r="F173" s="4">
        <v>43942</v>
      </c>
      <c r="G173" s="4">
        <v>58913</v>
      </c>
      <c r="H173" s="4">
        <v>74376</v>
      </c>
      <c r="I173" s="4">
        <v>65684</v>
      </c>
      <c r="J173" s="4">
        <v>57342</v>
      </c>
      <c r="K173" s="4">
        <v>66999</v>
      </c>
      <c r="L173" s="4">
        <v>74177</v>
      </c>
      <c r="M173" s="4">
        <v>75296</v>
      </c>
      <c r="N173" s="70">
        <v>66999</v>
      </c>
      <c r="O173" s="70">
        <v>64651</v>
      </c>
    </row>
    <row r="174" spans="4:16" ht="15" x14ac:dyDescent="0.15">
      <c r="D174" s="5" t="s">
        <v>14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70">
        <v>0</v>
      </c>
      <c r="O174" s="70">
        <v>0</v>
      </c>
    </row>
    <row r="175" spans="4:16" ht="15" x14ac:dyDescent="0.15">
      <c r="D175" s="5" t="s">
        <v>13</v>
      </c>
      <c r="E175" s="66">
        <v>7736</v>
      </c>
      <c r="F175" s="66">
        <v>11685</v>
      </c>
      <c r="G175" s="66">
        <v>10897</v>
      </c>
      <c r="H175" s="66">
        <v>10296</v>
      </c>
      <c r="I175" s="66">
        <v>9895</v>
      </c>
      <c r="J175" s="66">
        <v>17334</v>
      </c>
      <c r="K175" s="66">
        <v>20519</v>
      </c>
      <c r="L175" s="66">
        <v>8467</v>
      </c>
      <c r="M175" s="66">
        <v>19600</v>
      </c>
      <c r="N175" s="71">
        <v>19600</v>
      </c>
      <c r="O175" s="70">
        <v>0</v>
      </c>
    </row>
    <row r="176" spans="4:16" ht="15" x14ac:dyDescent="0.15">
      <c r="D176" s="5" t="s">
        <v>12</v>
      </c>
      <c r="E176" s="4">
        <v>6.23</v>
      </c>
      <c r="F176" s="4">
        <v>5.67</v>
      </c>
      <c r="G176" s="4">
        <v>6.72</v>
      </c>
      <c r="H176" s="4">
        <v>9.36</v>
      </c>
      <c r="I176" s="4">
        <v>14.16</v>
      </c>
      <c r="J176" s="4">
        <v>17.34</v>
      </c>
      <c r="K176" s="4">
        <v>14.33</v>
      </c>
      <c r="L176" s="4">
        <v>10.48</v>
      </c>
      <c r="M176" s="4">
        <v>13.48</v>
      </c>
      <c r="N176" s="70">
        <v>21.78</v>
      </c>
      <c r="O176" s="70">
        <v>0</v>
      </c>
    </row>
    <row r="177" spans="4:15" ht="15" x14ac:dyDescent="0.15">
      <c r="D177" s="5" t="s">
        <v>11</v>
      </c>
      <c r="E177" s="66">
        <v>0</v>
      </c>
      <c r="F177" s="66">
        <v>17.649999999999999</v>
      </c>
      <c r="G177" s="66">
        <v>29.57</v>
      </c>
      <c r="H177" s="66">
        <v>52.34</v>
      </c>
      <c r="I177" s="66">
        <v>53.23</v>
      </c>
      <c r="J177" s="66">
        <v>238.7</v>
      </c>
      <c r="K177" s="66">
        <v>134.4</v>
      </c>
      <c r="L177" s="66">
        <v>144.1</v>
      </c>
      <c r="M177" s="66">
        <v>187.16311950655557</v>
      </c>
      <c r="N177" s="70">
        <v>151.47705199999999</v>
      </c>
      <c r="O177" s="70">
        <v>0</v>
      </c>
    </row>
    <row r="178" spans="4:15" ht="15" x14ac:dyDescent="0.15">
      <c r="D178" s="5" t="s">
        <v>10</v>
      </c>
      <c r="E178" s="66">
        <v>26287</v>
      </c>
      <c r="F178" s="66">
        <v>36130</v>
      </c>
      <c r="G178" s="66">
        <v>30137</v>
      </c>
      <c r="H178" s="66">
        <v>27136</v>
      </c>
      <c r="I178" s="66">
        <v>21269</v>
      </c>
      <c r="J178" s="66">
        <v>33636</v>
      </c>
      <c r="K178" s="66">
        <v>33871</v>
      </c>
      <c r="L178" s="66">
        <v>31214</v>
      </c>
      <c r="M178" s="66">
        <v>35886</v>
      </c>
      <c r="N178" s="70">
        <v>21838</v>
      </c>
      <c r="O178" s="70">
        <v>47780</v>
      </c>
    </row>
    <row r="179" spans="4:15" ht="15" x14ac:dyDescent="0.15">
      <c r="D179" s="5" t="s">
        <v>9</v>
      </c>
      <c r="E179" s="4">
        <v>33005</v>
      </c>
      <c r="F179" s="4">
        <v>33916</v>
      </c>
      <c r="G179" s="4">
        <v>45236</v>
      </c>
      <c r="H179" s="4">
        <v>67919</v>
      </c>
      <c r="I179" s="4">
        <v>62682</v>
      </c>
      <c r="J179" s="4">
        <v>44214</v>
      </c>
      <c r="K179" s="4">
        <v>50319</v>
      </c>
      <c r="L179" s="4">
        <v>53973</v>
      </c>
      <c r="M179" s="4">
        <v>52977</v>
      </c>
      <c r="N179" s="70">
        <v>58868</v>
      </c>
      <c r="O179" s="70">
        <v>92100</v>
      </c>
    </row>
    <row r="180" spans="4:15" ht="15" x14ac:dyDescent="0.15">
      <c r="D180" s="5" t="s">
        <v>8</v>
      </c>
      <c r="E180" s="66">
        <v>6093</v>
      </c>
      <c r="F180" s="66">
        <v>7458</v>
      </c>
      <c r="G180" s="66">
        <v>8433</v>
      </c>
      <c r="H180" s="66">
        <v>10420</v>
      </c>
      <c r="I180" s="66">
        <v>19400</v>
      </c>
      <c r="J180" s="66">
        <v>26932</v>
      </c>
      <c r="K180" s="66">
        <v>21972</v>
      </c>
      <c r="L180" s="66">
        <v>25574</v>
      </c>
      <c r="M180" s="66">
        <v>25442</v>
      </c>
      <c r="N180" s="71">
        <v>25442</v>
      </c>
      <c r="O180" s="70">
        <v>0</v>
      </c>
    </row>
    <row r="181" spans="4:15" ht="15" x14ac:dyDescent="0.15">
      <c r="D181" s="5" t="s">
        <v>7</v>
      </c>
      <c r="E181" s="4">
        <v>3512.6589999999997</v>
      </c>
      <c r="F181" s="4">
        <v>3676.3110000000001</v>
      </c>
      <c r="G181" s="4">
        <v>4735.7169999999996</v>
      </c>
      <c r="H181" s="4">
        <v>6779.1390000000001</v>
      </c>
      <c r="I181" s="4">
        <v>5116.8450000000003</v>
      </c>
      <c r="J181" s="4">
        <v>4695.2019999999993</v>
      </c>
      <c r="K181" s="4">
        <v>3806.1729999999998</v>
      </c>
      <c r="L181" s="4">
        <v>5930.88</v>
      </c>
      <c r="M181" s="4">
        <v>3877.576</v>
      </c>
      <c r="N181" s="70">
        <v>2783.1439504940186</v>
      </c>
      <c r="O181" s="70">
        <v>2904.5828257039007</v>
      </c>
    </row>
    <row r="182" spans="4:15" ht="15" x14ac:dyDescent="0.15">
      <c r="D182" s="5" t="s">
        <v>6</v>
      </c>
      <c r="E182" s="66">
        <v>147.98226389999999</v>
      </c>
      <c r="F182" s="66">
        <v>112.84</v>
      </c>
      <c r="G182" s="66">
        <v>161.19648216000002</v>
      </c>
      <c r="H182" s="67">
        <f>(G182+($G$182*($J$182/$G$182-1)/3))</f>
        <v>200.13098810666668</v>
      </c>
      <c r="I182" s="67">
        <f>(H182+($G$182*($J$182/$G$182-1)/3))</f>
        <v>239.06549405333334</v>
      </c>
      <c r="J182" s="66">
        <v>278</v>
      </c>
      <c r="K182" s="4">
        <v>0</v>
      </c>
      <c r="L182" s="4">
        <v>0</v>
      </c>
      <c r="M182" s="4">
        <v>0</v>
      </c>
      <c r="N182" s="70">
        <v>0</v>
      </c>
      <c r="O182" s="70">
        <v>0</v>
      </c>
    </row>
    <row r="183" spans="4:15" ht="15" x14ac:dyDescent="0.15">
      <c r="D183" s="5" t="s">
        <v>5</v>
      </c>
      <c r="E183" s="4">
        <v>59845</v>
      </c>
      <c r="F183" s="4">
        <v>69855</v>
      </c>
      <c r="G183" s="4">
        <v>64502</v>
      </c>
      <c r="H183" s="4">
        <v>47634</v>
      </c>
      <c r="I183" s="4">
        <v>57393</v>
      </c>
      <c r="J183" s="4">
        <v>65369</v>
      </c>
      <c r="K183" s="4">
        <v>56264</v>
      </c>
      <c r="L183" s="4">
        <v>60717</v>
      </c>
      <c r="M183" s="4">
        <v>66873</v>
      </c>
      <c r="N183" s="70">
        <v>169386</v>
      </c>
      <c r="O183" s="70">
        <v>0</v>
      </c>
    </row>
    <row r="184" spans="4:15" ht="15" x14ac:dyDescent="0.15">
      <c r="D184" s="5" t="s">
        <v>4</v>
      </c>
      <c r="E184" s="66">
        <v>29485</v>
      </c>
      <c r="F184" s="66">
        <v>30647</v>
      </c>
      <c r="G184" s="66">
        <v>31284</v>
      </c>
      <c r="H184" s="66">
        <v>139.9</v>
      </c>
      <c r="I184" s="66">
        <v>159</v>
      </c>
      <c r="J184" s="66">
        <v>169</v>
      </c>
      <c r="K184" s="66">
        <v>218</v>
      </c>
      <c r="L184" s="66">
        <v>275</v>
      </c>
      <c r="M184" s="66">
        <v>309</v>
      </c>
      <c r="N184" s="70">
        <v>337.5</v>
      </c>
      <c r="O184" s="70">
        <v>0</v>
      </c>
    </row>
    <row r="185" spans="4:15" ht="15" x14ac:dyDescent="0.15">
      <c r="D185" s="5" t="s">
        <v>3</v>
      </c>
      <c r="E185" s="66">
        <v>6669</v>
      </c>
      <c r="F185" s="66">
        <v>7324</v>
      </c>
      <c r="G185" s="66">
        <v>9546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70">
        <v>0</v>
      </c>
      <c r="O185" s="70">
        <v>0</v>
      </c>
    </row>
    <row r="186" spans="4:15" ht="15" x14ac:dyDescent="0.15">
      <c r="D186" s="5" t="s">
        <v>2</v>
      </c>
      <c r="E186" s="66">
        <v>4489.9219999999996</v>
      </c>
      <c r="F186" s="66">
        <v>4765</v>
      </c>
      <c r="G186" s="4">
        <v>1490</v>
      </c>
      <c r="H186" s="4">
        <v>1021</v>
      </c>
      <c r="I186" s="4">
        <v>1266</v>
      </c>
      <c r="J186" s="4">
        <v>1438</v>
      </c>
      <c r="K186" s="4">
        <v>1488</v>
      </c>
      <c r="L186" s="4">
        <v>1634</v>
      </c>
      <c r="M186" s="4">
        <v>1820</v>
      </c>
      <c r="N186" s="70">
        <v>2112</v>
      </c>
      <c r="O186" s="70">
        <v>0</v>
      </c>
    </row>
    <row r="187" spans="4:15" ht="15" x14ac:dyDescent="0.15">
      <c r="D187" s="3" t="s">
        <v>1</v>
      </c>
      <c r="E187" s="68">
        <v>192491.47500000001</v>
      </c>
      <c r="F187" s="68">
        <v>150661.44469999999</v>
      </c>
      <c r="G187" s="68">
        <v>142861.13800000001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73">
        <v>0</v>
      </c>
      <c r="O187" s="73">
        <v>0</v>
      </c>
    </row>
    <row r="190" spans="4:15" x14ac:dyDescent="0.15">
      <c r="I190" s="31"/>
    </row>
    <row r="191" spans="4:15" x14ac:dyDescent="0.15">
      <c r="I191" s="31"/>
    </row>
    <row r="192" spans="4:15" ht="18.75" x14ac:dyDescent="0.2">
      <c r="D192" s="136" t="s">
        <v>42</v>
      </c>
      <c r="E192" s="137"/>
      <c r="F192" s="137"/>
      <c r="G192" s="137"/>
      <c r="H192" s="137"/>
      <c r="I192" s="137"/>
      <c r="J192" s="137"/>
      <c r="K192" s="137"/>
      <c r="L192" s="137"/>
      <c r="M192" s="137"/>
      <c r="N192" s="138"/>
      <c r="O192" s="87"/>
    </row>
    <row r="193" spans="4:16" ht="15" x14ac:dyDescent="0.15">
      <c r="D193" s="8">
        <v>242</v>
      </c>
      <c r="E193" s="7">
        <v>2004</v>
      </c>
      <c r="F193" s="7">
        <f t="shared" ref="F193:O193" si="5">E193+1</f>
        <v>2005</v>
      </c>
      <c r="G193" s="7">
        <f t="shared" si="5"/>
        <v>2006</v>
      </c>
      <c r="H193" s="7">
        <f t="shared" si="5"/>
        <v>2007</v>
      </c>
      <c r="I193" s="7">
        <f t="shared" si="5"/>
        <v>2008</v>
      </c>
      <c r="J193" s="7">
        <f t="shared" si="5"/>
        <v>2009</v>
      </c>
      <c r="K193" s="7">
        <f t="shared" si="5"/>
        <v>2010</v>
      </c>
      <c r="L193" s="7">
        <f t="shared" si="5"/>
        <v>2011</v>
      </c>
      <c r="M193" s="7">
        <f t="shared" si="5"/>
        <v>2012</v>
      </c>
      <c r="N193" s="69">
        <f t="shared" si="5"/>
        <v>2013</v>
      </c>
      <c r="O193" s="69">
        <f t="shared" si="5"/>
        <v>2014</v>
      </c>
    </row>
    <row r="194" spans="4:16" ht="15" x14ac:dyDescent="0.15">
      <c r="D194" s="5" t="s">
        <v>32</v>
      </c>
      <c r="E194" s="66">
        <v>2990</v>
      </c>
      <c r="F194" s="66">
        <v>3204</v>
      </c>
      <c r="G194" s="66">
        <v>3707</v>
      </c>
      <c r="H194" s="66">
        <v>4647</v>
      </c>
      <c r="I194" s="66">
        <v>5116</v>
      </c>
      <c r="J194" s="66">
        <v>5442</v>
      </c>
      <c r="K194" s="66">
        <v>5542</v>
      </c>
      <c r="L194" s="66">
        <v>6321</v>
      </c>
      <c r="M194" s="66">
        <v>6077</v>
      </c>
      <c r="N194" s="70">
        <v>6369</v>
      </c>
      <c r="O194" s="70">
        <v>0</v>
      </c>
    </row>
    <row r="195" spans="4:16" ht="15" x14ac:dyDescent="0.15">
      <c r="D195" s="5" t="s">
        <v>31</v>
      </c>
      <c r="E195" s="4">
        <v>8259.303355</v>
      </c>
      <c r="F195" s="4">
        <v>9895.1797310000002</v>
      </c>
      <c r="G195" s="4">
        <v>12687.620949</v>
      </c>
      <c r="H195" s="4">
        <v>12709.610925000001</v>
      </c>
      <c r="I195" s="4">
        <v>14974.279196</v>
      </c>
      <c r="J195" s="4">
        <v>12918.623436</v>
      </c>
      <c r="K195" s="4">
        <v>12375.936265</v>
      </c>
      <c r="L195" s="4">
        <v>15491.100614999999</v>
      </c>
      <c r="M195" s="4">
        <v>17648.867857000001</v>
      </c>
      <c r="N195" s="70">
        <v>17783.056507000001</v>
      </c>
      <c r="O195" s="70">
        <v>17467.633795999998</v>
      </c>
    </row>
    <row r="196" spans="4:16" ht="15" x14ac:dyDescent="0.15">
      <c r="D196" s="5" t="s">
        <v>30</v>
      </c>
      <c r="E196" s="66">
        <v>0</v>
      </c>
      <c r="F196" s="66">
        <v>0</v>
      </c>
      <c r="G196" s="66">
        <v>0</v>
      </c>
      <c r="H196" s="66">
        <v>75.849918369999997</v>
      </c>
      <c r="I196" s="66">
        <v>89.41</v>
      </c>
      <c r="J196" s="66">
        <v>89.301000000000002</v>
      </c>
      <c r="K196" s="66">
        <v>96.411000000000001</v>
      </c>
      <c r="L196" s="66">
        <v>95.35545449</v>
      </c>
      <c r="M196" s="66">
        <v>-4</v>
      </c>
      <c r="N196" s="71">
        <v>-4</v>
      </c>
      <c r="O196" s="70">
        <v>0</v>
      </c>
    </row>
    <row r="197" spans="4:16" ht="15" x14ac:dyDescent="0.15">
      <c r="D197" s="5" t="s">
        <v>29</v>
      </c>
      <c r="E197" s="4">
        <v>40579.945</v>
      </c>
      <c r="F197" s="4">
        <v>34657.262000000002</v>
      </c>
      <c r="G197" s="4">
        <v>34939.627999999997</v>
      </c>
      <c r="H197" s="4">
        <v>34968.186000000002</v>
      </c>
      <c r="I197" s="4">
        <v>33033.407657000003</v>
      </c>
      <c r="J197" s="4">
        <v>30185.586272</v>
      </c>
      <c r="K197" s="4">
        <v>27273.817567999999</v>
      </c>
      <c r="L197" s="4">
        <v>29121.373729999999</v>
      </c>
      <c r="M197" s="4">
        <v>27194.915555</v>
      </c>
      <c r="N197" s="70">
        <v>29211.530999999999</v>
      </c>
      <c r="O197" s="70">
        <v>29526.804359999998</v>
      </c>
    </row>
    <row r="198" spans="4:16" ht="15" x14ac:dyDescent="0.15">
      <c r="D198" s="5" t="s">
        <v>28</v>
      </c>
      <c r="E198" s="66">
        <v>100.19999999999999</v>
      </c>
      <c r="F198" s="66">
        <v>96.2</v>
      </c>
      <c r="G198" s="66">
        <v>95.9</v>
      </c>
      <c r="H198" s="66">
        <v>113.6</v>
      </c>
      <c r="I198" s="66">
        <v>215</v>
      </c>
      <c r="J198" s="66">
        <v>202</v>
      </c>
      <c r="K198" s="66">
        <v>211</v>
      </c>
      <c r="L198" s="4">
        <v>0</v>
      </c>
      <c r="M198" s="4">
        <v>0</v>
      </c>
      <c r="N198" s="70">
        <v>0</v>
      </c>
      <c r="O198" s="70">
        <v>0</v>
      </c>
    </row>
    <row r="199" spans="4:16" ht="15" x14ac:dyDescent="0.15">
      <c r="D199" s="5" t="s">
        <v>27</v>
      </c>
      <c r="E199" s="4">
        <v>23122</v>
      </c>
      <c r="F199" s="4">
        <v>19298</v>
      </c>
      <c r="G199" s="4">
        <v>18508</v>
      </c>
      <c r="H199" s="4">
        <v>24869</v>
      </c>
      <c r="I199" s="4">
        <v>30273</v>
      </c>
      <c r="J199" s="4">
        <v>33036</v>
      </c>
      <c r="K199" s="4">
        <v>36121</v>
      </c>
      <c r="L199" s="4">
        <v>41202</v>
      </c>
      <c r="M199" s="4">
        <v>45144</v>
      </c>
      <c r="N199" s="70">
        <v>49934</v>
      </c>
      <c r="O199" s="70">
        <v>56634</v>
      </c>
    </row>
    <row r="200" spans="4:16" ht="15" x14ac:dyDescent="0.15">
      <c r="D200" s="5" t="s">
        <v>26</v>
      </c>
      <c r="E200" s="4">
        <v>64418</v>
      </c>
      <c r="F200" s="4">
        <v>64007</v>
      </c>
      <c r="G200" s="4">
        <v>66462</v>
      </c>
      <c r="H200" s="4">
        <v>66161</v>
      </c>
      <c r="I200" s="4">
        <v>71876</v>
      </c>
      <c r="J200" s="4">
        <v>71195</v>
      </c>
      <c r="K200" s="4">
        <v>71915</v>
      </c>
      <c r="L200" s="4">
        <v>84970</v>
      </c>
      <c r="M200" s="4">
        <v>75745</v>
      </c>
      <c r="N200" s="70">
        <v>79417</v>
      </c>
      <c r="O200" s="70">
        <v>84413</v>
      </c>
    </row>
    <row r="201" spans="4:16" ht="15" x14ac:dyDescent="0.15">
      <c r="D201" s="5" t="s">
        <v>25</v>
      </c>
      <c r="E201" s="66">
        <v>46086</v>
      </c>
      <c r="F201" s="66">
        <v>50729</v>
      </c>
      <c r="G201" s="66">
        <v>60124</v>
      </c>
      <c r="H201" s="66">
        <v>67510</v>
      </c>
      <c r="I201" s="66">
        <v>68492</v>
      </c>
      <c r="J201" s="66">
        <v>63676.256999999998</v>
      </c>
      <c r="K201" s="66">
        <v>79497.637000000002</v>
      </c>
      <c r="L201" s="66">
        <v>84198</v>
      </c>
      <c r="M201" s="66">
        <v>89016.274000000005</v>
      </c>
      <c r="N201" s="72">
        <v>89016.274000000005</v>
      </c>
      <c r="O201" s="70">
        <v>0</v>
      </c>
    </row>
    <row r="202" spans="4:16" ht="15" x14ac:dyDescent="0.15">
      <c r="D202" s="5" t="s">
        <v>24</v>
      </c>
      <c r="E202" s="4">
        <v>110.5</v>
      </c>
      <c r="F202" s="4">
        <v>188.79999999999998</v>
      </c>
      <c r="G202" s="4">
        <v>140.69999999999999</v>
      </c>
      <c r="H202" s="4">
        <v>205.9</v>
      </c>
      <c r="I202" s="4">
        <v>314.96100000000001</v>
      </c>
      <c r="J202" s="4">
        <v>722.57999999999993</v>
      </c>
      <c r="K202" s="4">
        <v>571.78100000000006</v>
      </c>
      <c r="L202" s="4">
        <v>34.819000000000003</v>
      </c>
      <c r="M202" s="4">
        <v>56.972999999999999</v>
      </c>
      <c r="N202" s="70">
        <v>31.62</v>
      </c>
      <c r="O202" s="70">
        <v>0</v>
      </c>
    </row>
    <row r="203" spans="4:16" ht="15" x14ac:dyDescent="0.15">
      <c r="D203" s="5" t="s">
        <v>23</v>
      </c>
      <c r="E203" s="4">
        <v>15762.196589130001</v>
      </c>
      <c r="F203" s="4">
        <v>16220.110704509998</v>
      </c>
      <c r="G203" s="4">
        <v>19822.734973139999</v>
      </c>
      <c r="H203" s="4">
        <v>22570.185522219996</v>
      </c>
      <c r="I203" s="4">
        <v>25476.255981499999</v>
      </c>
      <c r="J203" s="4">
        <v>24467.856786850007</v>
      </c>
      <c r="K203" s="4">
        <v>25485.232781504998</v>
      </c>
      <c r="L203" s="4">
        <v>24104.633827400019</v>
      </c>
      <c r="M203" s="4">
        <v>26590.608486719986</v>
      </c>
      <c r="N203" s="70">
        <v>23426.064038269993</v>
      </c>
      <c r="O203" s="70">
        <v>26442.031410575994</v>
      </c>
    </row>
    <row r="204" spans="4:16" ht="15" x14ac:dyDescent="0.15">
      <c r="D204" s="5" t="s">
        <v>22</v>
      </c>
      <c r="E204" s="4">
        <v>8490</v>
      </c>
      <c r="F204" s="4">
        <v>9152</v>
      </c>
      <c r="G204" s="4">
        <v>10289</v>
      </c>
      <c r="H204" s="4">
        <v>10983</v>
      </c>
      <c r="I204" s="4">
        <v>12265</v>
      </c>
      <c r="J204" s="4">
        <v>12506</v>
      </c>
      <c r="K204" s="4">
        <v>14331</v>
      </c>
      <c r="L204" s="4">
        <v>14829</v>
      </c>
      <c r="M204" s="4">
        <v>15931</v>
      </c>
      <c r="N204" s="70">
        <v>16730</v>
      </c>
      <c r="O204" s="70">
        <v>17273</v>
      </c>
    </row>
    <row r="205" spans="4:16" ht="15" x14ac:dyDescent="0.2">
      <c r="D205" s="5" t="s">
        <v>21</v>
      </c>
      <c r="E205" s="4">
        <v>59094</v>
      </c>
      <c r="F205" s="4">
        <v>63928</v>
      </c>
      <c r="G205" s="4">
        <v>73958</v>
      </c>
      <c r="H205" s="4">
        <v>82431</v>
      </c>
      <c r="I205" s="4">
        <v>92414</v>
      </c>
      <c r="J205" s="4">
        <v>86942</v>
      </c>
      <c r="K205" s="4">
        <v>92973</v>
      </c>
      <c r="L205" s="4">
        <v>118036</v>
      </c>
      <c r="M205" s="4">
        <v>123041</v>
      </c>
      <c r="N205" s="70">
        <v>122515</v>
      </c>
      <c r="O205" s="70"/>
      <c r="P205" s="87"/>
    </row>
    <row r="206" spans="4:16" ht="15" x14ac:dyDescent="0.15">
      <c r="D206" s="5" t="s">
        <v>20</v>
      </c>
      <c r="E206" s="66">
        <v>832</v>
      </c>
      <c r="F206" s="66">
        <v>925</v>
      </c>
      <c r="G206" s="66">
        <v>1092</v>
      </c>
      <c r="H206" s="66">
        <v>1199</v>
      </c>
      <c r="I206" s="66">
        <v>1379</v>
      </c>
      <c r="J206" s="66">
        <v>1562</v>
      </c>
      <c r="K206" s="66">
        <v>1605</v>
      </c>
      <c r="L206" s="66">
        <v>1907</v>
      </c>
      <c r="M206" s="4">
        <v>2060</v>
      </c>
      <c r="N206" s="70">
        <v>1688</v>
      </c>
      <c r="O206" s="70">
        <v>0</v>
      </c>
    </row>
    <row r="207" spans="4:16" ht="15" x14ac:dyDescent="0.15">
      <c r="D207" s="5" t="s">
        <v>19</v>
      </c>
      <c r="E207" s="66">
        <v>259.74599999999998</v>
      </c>
      <c r="F207" s="66">
        <v>308.36099999999999</v>
      </c>
      <c r="G207" s="66">
        <v>412.04700000000003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70">
        <v>0</v>
      </c>
      <c r="O207" s="70">
        <v>0</v>
      </c>
    </row>
    <row r="208" spans="4:16" ht="15" x14ac:dyDescent="0.15">
      <c r="D208" s="5" t="s">
        <v>18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70">
        <v>0</v>
      </c>
      <c r="O208" s="70">
        <v>0</v>
      </c>
    </row>
    <row r="209" spans="4:15" ht="15" x14ac:dyDescent="0.15">
      <c r="D209" s="5" t="s">
        <v>17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70">
        <v>0</v>
      </c>
      <c r="O209" s="70">
        <v>0</v>
      </c>
    </row>
    <row r="210" spans="4:15" ht="15" x14ac:dyDescent="0.15">
      <c r="D210" s="5" t="s">
        <v>16</v>
      </c>
      <c r="E210" s="4">
        <v>0</v>
      </c>
      <c r="F210" s="4">
        <v>0</v>
      </c>
      <c r="G210" s="4">
        <v>0</v>
      </c>
      <c r="H210" s="4">
        <v>805</v>
      </c>
      <c r="I210" s="4">
        <v>674</v>
      </c>
      <c r="J210" s="4">
        <v>748</v>
      </c>
      <c r="K210" s="4">
        <v>618</v>
      </c>
      <c r="L210" s="4">
        <v>806</v>
      </c>
      <c r="M210" s="4">
        <v>917</v>
      </c>
      <c r="N210" s="70">
        <v>902</v>
      </c>
      <c r="O210" s="70">
        <v>0</v>
      </c>
    </row>
    <row r="211" spans="4:15" ht="15" x14ac:dyDescent="0.15">
      <c r="D211" s="5" t="s">
        <v>15</v>
      </c>
      <c r="E211" s="4">
        <v>34426</v>
      </c>
      <c r="F211" s="4">
        <v>43367</v>
      </c>
      <c r="G211" s="4">
        <v>58441</v>
      </c>
      <c r="H211" s="4">
        <v>73404</v>
      </c>
      <c r="I211" s="4">
        <v>66217</v>
      </c>
      <c r="J211" s="4">
        <v>56854</v>
      </c>
      <c r="K211" s="4">
        <v>65553</v>
      </c>
      <c r="L211" s="4">
        <v>75400</v>
      </c>
      <c r="M211" s="4">
        <v>75199</v>
      </c>
      <c r="N211" s="70">
        <v>66757</v>
      </c>
      <c r="O211" s="70">
        <v>64376</v>
      </c>
    </row>
    <row r="212" spans="4:15" ht="15" x14ac:dyDescent="0.15">
      <c r="D212" s="5" t="s">
        <v>14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70">
        <v>0</v>
      </c>
      <c r="O212" s="70">
        <v>0</v>
      </c>
    </row>
    <row r="213" spans="4:15" ht="15" x14ac:dyDescent="0.15">
      <c r="D213" s="5" t="s">
        <v>13</v>
      </c>
      <c r="E213" s="66">
        <v>3608</v>
      </c>
      <c r="F213" s="66">
        <v>3992</v>
      </c>
      <c r="G213" s="66">
        <v>3892</v>
      </c>
      <c r="H213" s="66">
        <v>3883</v>
      </c>
      <c r="I213" s="66">
        <v>4521</v>
      </c>
      <c r="J213" s="66">
        <v>4791</v>
      </c>
      <c r="K213" s="66">
        <v>4718</v>
      </c>
      <c r="L213" s="66">
        <v>4380</v>
      </c>
      <c r="M213" s="66">
        <v>5218</v>
      </c>
      <c r="N213" s="71">
        <v>5218</v>
      </c>
      <c r="O213" s="70">
        <v>0</v>
      </c>
    </row>
    <row r="214" spans="4:15" ht="15" x14ac:dyDescent="0.15">
      <c r="D214" s="5" t="s">
        <v>12</v>
      </c>
      <c r="E214" s="4">
        <v>6.6</v>
      </c>
      <c r="F214" s="4">
        <v>5.43</v>
      </c>
      <c r="G214" s="4">
        <v>6.57</v>
      </c>
      <c r="H214" s="4">
        <v>8.17</v>
      </c>
      <c r="I214" s="4">
        <v>13.67</v>
      </c>
      <c r="J214" s="4">
        <v>18.920000000000002</v>
      </c>
      <c r="K214" s="4">
        <v>14.37</v>
      </c>
      <c r="L214" s="4">
        <v>10.48</v>
      </c>
      <c r="M214" s="4">
        <v>13.48</v>
      </c>
      <c r="N214" s="70">
        <v>21.77</v>
      </c>
      <c r="O214" s="70">
        <v>0</v>
      </c>
    </row>
    <row r="215" spans="4:15" ht="15" x14ac:dyDescent="0.15">
      <c r="D215" s="5" t="s">
        <v>11</v>
      </c>
      <c r="E215" s="66">
        <v>0</v>
      </c>
      <c r="F215" s="66">
        <v>19.97</v>
      </c>
      <c r="G215" s="66">
        <v>30.76</v>
      </c>
      <c r="H215" s="66">
        <v>54.550000000000004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70">
        <v>127.758849</v>
      </c>
      <c r="O215" s="70">
        <v>0</v>
      </c>
    </row>
    <row r="216" spans="4:15" ht="15" x14ac:dyDescent="0.15">
      <c r="D216" s="5" t="s">
        <v>10</v>
      </c>
      <c r="E216" s="66">
        <v>17586</v>
      </c>
      <c r="F216" s="66">
        <v>16740</v>
      </c>
      <c r="G216" s="66">
        <v>20476</v>
      </c>
      <c r="H216" s="66">
        <v>21886</v>
      </c>
      <c r="I216" s="66">
        <v>22017</v>
      </c>
      <c r="J216" s="66">
        <v>21202</v>
      </c>
      <c r="K216" s="66">
        <v>23761</v>
      </c>
      <c r="L216" s="66">
        <v>23130</v>
      </c>
      <c r="M216" s="66">
        <v>24227</v>
      </c>
      <c r="N216" s="70">
        <v>22663</v>
      </c>
      <c r="O216" s="70">
        <v>24348</v>
      </c>
    </row>
    <row r="217" spans="4:15" ht="15" x14ac:dyDescent="0.15">
      <c r="D217" s="5" t="s">
        <v>9</v>
      </c>
      <c r="E217" s="4">
        <v>23025</v>
      </c>
      <c r="F217" s="4">
        <v>26884</v>
      </c>
      <c r="G217" s="4">
        <v>35223</v>
      </c>
      <c r="H217" s="4">
        <v>55526</v>
      </c>
      <c r="I217" s="4">
        <v>54047</v>
      </c>
      <c r="J217" s="4">
        <v>33663</v>
      </c>
      <c r="K217" s="4">
        <v>39987</v>
      </c>
      <c r="L217" s="4">
        <v>39740</v>
      </c>
      <c r="M217" s="4">
        <v>43426</v>
      </c>
      <c r="N217" s="70">
        <v>44567</v>
      </c>
      <c r="O217" s="70">
        <v>46127</v>
      </c>
    </row>
    <row r="218" spans="4:15" ht="15" x14ac:dyDescent="0.15">
      <c r="D218" s="5" t="s">
        <v>8</v>
      </c>
      <c r="E218" s="66">
        <v>6048</v>
      </c>
      <c r="F218" s="66">
        <v>7475</v>
      </c>
      <c r="G218" s="66">
        <v>8376</v>
      </c>
      <c r="H218" s="66">
        <v>10332</v>
      </c>
      <c r="I218" s="66">
        <v>19182</v>
      </c>
      <c r="J218" s="66">
        <v>26746</v>
      </c>
      <c r="K218" s="66">
        <v>22002</v>
      </c>
      <c r="L218" s="66">
        <v>25496</v>
      </c>
      <c r="M218" s="66">
        <v>25376</v>
      </c>
      <c r="N218" s="71">
        <v>25376</v>
      </c>
      <c r="O218" s="70">
        <v>0</v>
      </c>
    </row>
    <row r="219" spans="4:15" ht="15" x14ac:dyDescent="0.15">
      <c r="D219" s="5" t="s">
        <v>7</v>
      </c>
      <c r="E219" s="4">
        <v>3516.4769999999999</v>
      </c>
      <c r="F219" s="4">
        <v>3587.4470000000001</v>
      </c>
      <c r="G219" s="4">
        <v>4690.66</v>
      </c>
      <c r="H219" s="4">
        <v>6726.0079999999998</v>
      </c>
      <c r="I219" s="4">
        <v>5068.1540000000005</v>
      </c>
      <c r="J219" s="4">
        <v>4692.5969999999998</v>
      </c>
      <c r="K219" s="4">
        <v>3806.616</v>
      </c>
      <c r="L219" s="4">
        <v>5917.86</v>
      </c>
      <c r="M219" s="4">
        <v>3943.9870000000001</v>
      </c>
      <c r="N219" s="70">
        <v>2749.4408641138812</v>
      </c>
      <c r="O219" s="70">
        <v>2912.8687628997532</v>
      </c>
    </row>
    <row r="220" spans="4:15" ht="15" x14ac:dyDescent="0.15">
      <c r="D220" s="5" t="s">
        <v>6</v>
      </c>
      <c r="E220" s="66">
        <v>146.47267909999999</v>
      </c>
      <c r="F220" s="66">
        <v>110.11</v>
      </c>
      <c r="G220" s="66">
        <v>159.91208188000002</v>
      </c>
      <c r="H220" s="67">
        <f>(G220+($G$220*($J$220/$G$220-1)/3))</f>
        <v>197.27472125333333</v>
      </c>
      <c r="I220" s="67">
        <f>(H220+($G$220*($J$220/$G$220-1)/3))</f>
        <v>234.63736062666663</v>
      </c>
      <c r="J220" s="66">
        <v>272</v>
      </c>
      <c r="K220" s="4">
        <v>0</v>
      </c>
      <c r="L220" s="4">
        <v>0</v>
      </c>
      <c r="M220" s="4">
        <v>0</v>
      </c>
      <c r="N220" s="70">
        <v>0</v>
      </c>
      <c r="O220" s="70">
        <v>0</v>
      </c>
    </row>
    <row r="221" spans="4:15" ht="15" x14ac:dyDescent="0.15">
      <c r="D221" s="5" t="s">
        <v>5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70">
        <v>0</v>
      </c>
      <c r="O221" s="70">
        <v>0</v>
      </c>
    </row>
    <row r="222" spans="4:15" ht="15" x14ac:dyDescent="0.15">
      <c r="D222" s="5" t="s">
        <v>4</v>
      </c>
      <c r="E222" s="66">
        <v>28881</v>
      </c>
      <c r="F222" s="66">
        <v>30240</v>
      </c>
      <c r="G222" s="66">
        <v>31818</v>
      </c>
      <c r="H222" s="66">
        <v>138</v>
      </c>
      <c r="I222" s="66">
        <v>157</v>
      </c>
      <c r="J222" s="66">
        <v>167</v>
      </c>
      <c r="K222" s="66">
        <v>215</v>
      </c>
      <c r="L222" s="66">
        <v>270</v>
      </c>
      <c r="M222" s="66">
        <v>306</v>
      </c>
      <c r="N222" s="70">
        <v>335.1</v>
      </c>
      <c r="O222" s="70">
        <v>0</v>
      </c>
    </row>
    <row r="223" spans="4:15" ht="15" x14ac:dyDescent="0.15">
      <c r="D223" s="5" t="s">
        <v>3</v>
      </c>
      <c r="E223" s="66">
        <v>6453</v>
      </c>
      <c r="F223" s="66">
        <v>7122</v>
      </c>
      <c r="G223" s="66">
        <v>9197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70">
        <v>0</v>
      </c>
      <c r="O223" s="70">
        <v>0</v>
      </c>
    </row>
    <row r="224" spans="4:15" ht="15" x14ac:dyDescent="0.15">
      <c r="D224" s="5" t="s">
        <v>2</v>
      </c>
      <c r="E224" s="66">
        <v>888.38900000000001</v>
      </c>
      <c r="F224" s="66">
        <v>1072</v>
      </c>
      <c r="G224" s="4">
        <v>1471</v>
      </c>
      <c r="H224" s="4">
        <v>1010</v>
      </c>
      <c r="I224" s="4">
        <v>1229</v>
      </c>
      <c r="J224" s="4">
        <v>1417</v>
      </c>
      <c r="K224" s="4">
        <v>1454</v>
      </c>
      <c r="L224" s="4">
        <v>1567</v>
      </c>
      <c r="M224" s="4">
        <v>1731</v>
      </c>
      <c r="N224" s="70">
        <v>1993</v>
      </c>
      <c r="O224" s="70">
        <v>0</v>
      </c>
    </row>
    <row r="225" spans="4:15" ht="15" x14ac:dyDescent="0.15">
      <c r="D225" s="3" t="s">
        <v>1</v>
      </c>
      <c r="E225" s="68">
        <v>191783.71799999999</v>
      </c>
      <c r="F225" s="68">
        <v>149062.8181</v>
      </c>
      <c r="G225" s="68">
        <v>140971.09099999999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73">
        <v>0</v>
      </c>
      <c r="O225" s="73">
        <v>0</v>
      </c>
    </row>
    <row r="230" spans="4:15" ht="18.75" x14ac:dyDescent="0.2">
      <c r="D230" s="136" t="s">
        <v>43</v>
      </c>
      <c r="E230" s="137"/>
      <c r="F230" s="137"/>
      <c r="G230" s="137"/>
      <c r="H230" s="137"/>
      <c r="I230" s="137"/>
      <c r="J230" s="137"/>
      <c r="K230" s="137"/>
      <c r="L230" s="137"/>
      <c r="M230" s="137"/>
      <c r="N230" s="138"/>
      <c r="O230" s="87"/>
    </row>
    <row r="231" spans="4:15" ht="15" x14ac:dyDescent="0.15">
      <c r="D231" s="8">
        <v>244</v>
      </c>
      <c r="E231" s="7">
        <v>2004</v>
      </c>
      <c r="F231" s="7">
        <f t="shared" ref="F231:O231" si="6">E231+1</f>
        <v>2005</v>
      </c>
      <c r="G231" s="7">
        <f t="shared" si="6"/>
        <v>2006</v>
      </c>
      <c r="H231" s="7">
        <f t="shared" si="6"/>
        <v>2007</v>
      </c>
      <c r="I231" s="7">
        <f t="shared" si="6"/>
        <v>2008</v>
      </c>
      <c r="J231" s="7">
        <f t="shared" si="6"/>
        <v>2009</v>
      </c>
      <c r="K231" s="7">
        <f t="shared" si="6"/>
        <v>2010</v>
      </c>
      <c r="L231" s="7">
        <f t="shared" si="6"/>
        <v>2011</v>
      </c>
      <c r="M231" s="7">
        <f t="shared" si="6"/>
        <v>2012</v>
      </c>
      <c r="N231" s="69">
        <f t="shared" si="6"/>
        <v>2013</v>
      </c>
      <c r="O231" s="69">
        <f t="shared" si="6"/>
        <v>2014</v>
      </c>
    </row>
    <row r="232" spans="4:15" ht="15" x14ac:dyDescent="0.15">
      <c r="D232" s="5" t="s">
        <v>32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313</v>
      </c>
      <c r="L232" s="4">
        <v>330</v>
      </c>
      <c r="M232" s="4">
        <v>330</v>
      </c>
      <c r="N232" s="70">
        <v>204</v>
      </c>
      <c r="O232" s="70">
        <v>0</v>
      </c>
    </row>
    <row r="233" spans="4:15" ht="15" x14ac:dyDescent="0.15">
      <c r="D233" s="5" t="s">
        <v>31</v>
      </c>
      <c r="E233" s="4">
        <v>85.610338999999996</v>
      </c>
      <c r="F233" s="4">
        <v>-16.132467999999999</v>
      </c>
      <c r="G233" s="4">
        <v>36.840510999999999</v>
      </c>
      <c r="H233" s="4">
        <v>64.744899000000004</v>
      </c>
      <c r="I233" s="4">
        <v>-8.8013019999999997</v>
      </c>
      <c r="J233" s="4">
        <v>31.677320000000002</v>
      </c>
      <c r="K233" s="4">
        <v>44.359816000000002</v>
      </c>
      <c r="L233" s="4">
        <v>131.38468700000001</v>
      </c>
      <c r="M233" s="4">
        <v>-40.122177000000001</v>
      </c>
      <c r="N233" s="70">
        <v>26.518816000000001</v>
      </c>
      <c r="O233" s="70">
        <v>77.223579000000001</v>
      </c>
    </row>
    <row r="234" spans="4:15" ht="15" x14ac:dyDescent="0.15">
      <c r="D234" s="5" t="s">
        <v>30</v>
      </c>
      <c r="E234" s="66">
        <v>0</v>
      </c>
      <c r="F234" s="66">
        <v>0</v>
      </c>
      <c r="G234" s="66">
        <v>0</v>
      </c>
      <c r="H234" s="66">
        <v>0.42049256000000013</v>
      </c>
      <c r="I234" s="66">
        <v>5.617</v>
      </c>
      <c r="J234" s="66">
        <v>2.1959999999999997</v>
      </c>
      <c r="K234" s="66">
        <v>1.64</v>
      </c>
      <c r="L234" s="66">
        <v>3.8826445199999999</v>
      </c>
      <c r="M234" s="66">
        <v>2</v>
      </c>
      <c r="N234" s="71">
        <v>2</v>
      </c>
      <c r="O234" s="70">
        <v>0</v>
      </c>
    </row>
    <row r="235" spans="4:15" ht="15" x14ac:dyDescent="0.15">
      <c r="D235" s="5" t="s">
        <v>29</v>
      </c>
      <c r="E235" s="4">
        <v>291.74799999999999</v>
      </c>
      <c r="F235" s="4">
        <v>5824.1049999999996</v>
      </c>
      <c r="G235" s="4">
        <v>1683.519</v>
      </c>
      <c r="H235" s="4">
        <v>2134.2910000000002</v>
      </c>
      <c r="I235" s="4">
        <v>-4569.0895200000004</v>
      </c>
      <c r="J235" s="4">
        <v>4753.8286269999999</v>
      </c>
      <c r="K235" s="4">
        <v>6353.8560880000005</v>
      </c>
      <c r="L235" s="4">
        <v>4696.9171079999996</v>
      </c>
      <c r="M235" s="4">
        <v>11545.331964999999</v>
      </c>
      <c r="N235" s="70">
        <v>9290.6977690000003</v>
      </c>
      <c r="O235" s="70">
        <v>10692.949215000001</v>
      </c>
    </row>
    <row r="236" spans="4:15" ht="15" x14ac:dyDescent="0.15">
      <c r="D236" s="5" t="s">
        <v>28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70">
        <v>0</v>
      </c>
      <c r="O236" s="70">
        <v>0</v>
      </c>
    </row>
    <row r="237" spans="4:15" ht="15" x14ac:dyDescent="0.15">
      <c r="D237" s="5" t="s">
        <v>27</v>
      </c>
      <c r="E237" s="4">
        <v>207</v>
      </c>
      <c r="F237" s="4">
        <v>122</v>
      </c>
      <c r="G237" s="4">
        <v>432</v>
      </c>
      <c r="H237" s="4">
        <v>413</v>
      </c>
      <c r="I237" s="4">
        <v>626</v>
      </c>
      <c r="J237" s="4">
        <v>393</v>
      </c>
      <c r="K237" s="4">
        <v>665</v>
      </c>
      <c r="L237" s="4">
        <v>385</v>
      </c>
      <c r="M237" s="4">
        <v>1671</v>
      </c>
      <c r="N237" s="70">
        <v>83</v>
      </c>
      <c r="O237" s="70">
        <v>729</v>
      </c>
    </row>
    <row r="238" spans="4:15" ht="15" x14ac:dyDescent="0.15">
      <c r="D238" s="5" t="s">
        <v>26</v>
      </c>
      <c r="E238" s="4">
        <v>17204</v>
      </c>
      <c r="F238" s="4">
        <v>30617</v>
      </c>
      <c r="G238" s="4">
        <v>28916</v>
      </c>
      <c r="H238" s="4">
        <v>24708</v>
      </c>
      <c r="I238" s="4">
        <v>-1097</v>
      </c>
      <c r="J238" s="4">
        <v>33451</v>
      </c>
      <c r="K238" s="4">
        <v>35446</v>
      </c>
      <c r="L238" s="4">
        <v>8038</v>
      </c>
      <c r="M238" s="4">
        <v>35761</v>
      </c>
      <c r="N238" s="70">
        <v>37241</v>
      </c>
      <c r="O238" s="70">
        <v>36519</v>
      </c>
    </row>
    <row r="239" spans="4:15" ht="15" x14ac:dyDescent="0.15">
      <c r="D239" s="5" t="s">
        <v>25</v>
      </c>
      <c r="E239" s="66">
        <v>235</v>
      </c>
      <c r="F239" s="66">
        <v>270</v>
      </c>
      <c r="G239" s="66">
        <v>446</v>
      </c>
      <c r="H239" s="66">
        <v>442</v>
      </c>
      <c r="I239" s="66">
        <v>190</v>
      </c>
      <c r="J239" s="66">
        <v>315.11799999999999</v>
      </c>
      <c r="K239" s="66">
        <v>-1309.472</v>
      </c>
      <c r="L239" s="66">
        <v>3614</v>
      </c>
      <c r="M239" s="66">
        <v>34.745999999999981</v>
      </c>
      <c r="N239" s="71">
        <v>34.745999999999981</v>
      </c>
      <c r="O239" s="70">
        <v>0</v>
      </c>
    </row>
    <row r="240" spans="4:15" ht="15" x14ac:dyDescent="0.15">
      <c r="D240" s="5" t="s">
        <v>24</v>
      </c>
      <c r="E240" s="4">
        <v>4.4000000000000004</v>
      </c>
      <c r="F240" s="4">
        <v>-2</v>
      </c>
      <c r="G240" s="4">
        <v>5.3000000000000007</v>
      </c>
      <c r="H240" s="4">
        <v>14.7</v>
      </c>
      <c r="I240" s="4">
        <v>-2.786</v>
      </c>
      <c r="J240" s="4">
        <v>4.3589999999999991</v>
      </c>
      <c r="K240" s="4">
        <v>-3.5550000000000002</v>
      </c>
      <c r="L240" s="4">
        <v>0.14199999999999999</v>
      </c>
      <c r="M240" s="4">
        <v>4.5999999999999996</v>
      </c>
      <c r="N240" s="70">
        <v>6</v>
      </c>
      <c r="O240" s="70">
        <v>0</v>
      </c>
    </row>
    <row r="241" spans="4:16" ht="15" x14ac:dyDescent="0.15">
      <c r="D241" s="5" t="s">
        <v>23</v>
      </c>
      <c r="E241" s="4">
        <v>156.14039813999997</v>
      </c>
      <c r="F241" s="4">
        <v>168.85219804000002</v>
      </c>
      <c r="G241" s="4">
        <v>184.71352253000001</v>
      </c>
      <c r="H241" s="4">
        <v>223.61330268999995</v>
      </c>
      <c r="I241" s="4">
        <v>46.799186890000001</v>
      </c>
      <c r="J241" s="4">
        <v>166.40039901230003</v>
      </c>
      <c r="K241" s="4">
        <v>180.02255718000006</v>
      </c>
      <c r="L241" s="4">
        <v>133.47791390000003</v>
      </c>
      <c r="M241" s="4">
        <v>456.33000091000014</v>
      </c>
      <c r="N241" s="70">
        <v>-47.665748968000052</v>
      </c>
      <c r="O241" s="70">
        <v>14.615369838699914</v>
      </c>
    </row>
    <row r="242" spans="4:16" ht="15" x14ac:dyDescent="0.15">
      <c r="D242" s="5" t="s">
        <v>22</v>
      </c>
      <c r="E242" s="4">
        <v>1318</v>
      </c>
      <c r="F242" s="4">
        <v>1677</v>
      </c>
      <c r="G242" s="4">
        <v>2730</v>
      </c>
      <c r="H242" s="4">
        <v>3244</v>
      </c>
      <c r="I242" s="4">
        <v>2395</v>
      </c>
      <c r="J242" s="4">
        <v>1388</v>
      </c>
      <c r="K242" s="4">
        <v>4222</v>
      </c>
      <c r="L242" s="4">
        <v>2847</v>
      </c>
      <c r="M242" s="4">
        <v>1726</v>
      </c>
      <c r="N242" s="70">
        <v>2164</v>
      </c>
      <c r="O242" s="70">
        <v>1951</v>
      </c>
    </row>
    <row r="243" spans="4:16" ht="15" x14ac:dyDescent="0.2">
      <c r="D243" s="5" t="s">
        <v>21</v>
      </c>
      <c r="E243" s="4">
        <v>-15</v>
      </c>
      <c r="F243" s="4">
        <v>953</v>
      </c>
      <c r="G243" s="4">
        <v>839</v>
      </c>
      <c r="H243" s="4">
        <v>1017</v>
      </c>
      <c r="I243" s="4">
        <v>803</v>
      </c>
      <c r="J243" s="4">
        <v>179</v>
      </c>
      <c r="K243" s="4">
        <v>1031</v>
      </c>
      <c r="L243" s="4">
        <v>1402</v>
      </c>
      <c r="M243" s="4">
        <v>134</v>
      </c>
      <c r="N243" s="70">
        <v>71</v>
      </c>
      <c r="O243" s="70"/>
      <c r="P243" s="120"/>
    </row>
    <row r="244" spans="4:16" ht="15" x14ac:dyDescent="0.15">
      <c r="D244" s="5" t="s">
        <v>20</v>
      </c>
      <c r="E244" s="66">
        <v>11</v>
      </c>
      <c r="F244" s="66">
        <v>23</v>
      </c>
      <c r="G244" s="66">
        <v>4</v>
      </c>
      <c r="H244" s="66">
        <v>28</v>
      </c>
      <c r="I244" s="66">
        <v>47</v>
      </c>
      <c r="J244" s="66">
        <v>33</v>
      </c>
      <c r="K244" s="66">
        <v>36</v>
      </c>
      <c r="L244" s="66">
        <v>48</v>
      </c>
      <c r="M244" s="4">
        <v>63</v>
      </c>
      <c r="N244" s="70">
        <v>13</v>
      </c>
      <c r="O244" s="70">
        <v>0</v>
      </c>
    </row>
    <row r="245" spans="4:16" ht="15" x14ac:dyDescent="0.15">
      <c r="D245" s="5" t="s">
        <v>19</v>
      </c>
      <c r="E245" s="66">
        <v>13.614000000000001</v>
      </c>
      <c r="F245" s="66">
        <v>23.757000000000001</v>
      </c>
      <c r="G245" s="66">
        <v>4.1390000000000002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70">
        <v>0</v>
      </c>
      <c r="O245" s="70">
        <v>0</v>
      </c>
    </row>
    <row r="246" spans="4:16" ht="15" x14ac:dyDescent="0.15">
      <c r="D246" s="5" t="s">
        <v>18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70">
        <v>0</v>
      </c>
      <c r="O246" s="70">
        <v>0</v>
      </c>
    </row>
    <row r="247" spans="4:16" ht="15" x14ac:dyDescent="0.15">
      <c r="D247" s="5" t="s">
        <v>17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70">
        <v>0</v>
      </c>
      <c r="O247" s="70">
        <v>0</v>
      </c>
    </row>
    <row r="248" spans="4:16" ht="15" x14ac:dyDescent="0.15">
      <c r="D248" s="5" t="s">
        <v>16</v>
      </c>
      <c r="E248" s="4">
        <v>0</v>
      </c>
      <c r="F248" s="4">
        <v>0</v>
      </c>
      <c r="G248" s="4">
        <v>0</v>
      </c>
      <c r="H248" s="4">
        <v>62</v>
      </c>
      <c r="I248" s="4">
        <v>-21</v>
      </c>
      <c r="J248" s="4">
        <v>96</v>
      </c>
      <c r="K248" s="4">
        <v>165</v>
      </c>
      <c r="L248" s="4">
        <v>177</v>
      </c>
      <c r="M248" s="4">
        <v>-69</v>
      </c>
      <c r="N248" s="70">
        <v>11</v>
      </c>
      <c r="O248" s="70">
        <v>0</v>
      </c>
    </row>
    <row r="249" spans="4:16" ht="15" x14ac:dyDescent="0.15">
      <c r="D249" s="5" t="s">
        <v>15</v>
      </c>
      <c r="E249" s="4">
        <v>131</v>
      </c>
      <c r="F249" s="4">
        <v>575</v>
      </c>
      <c r="G249" s="4">
        <v>472</v>
      </c>
      <c r="H249" s="4">
        <v>972</v>
      </c>
      <c r="I249" s="4">
        <v>-533</v>
      </c>
      <c r="J249" s="4">
        <v>488</v>
      </c>
      <c r="K249" s="4">
        <v>1446</v>
      </c>
      <c r="L249" s="4">
        <v>-1223</v>
      </c>
      <c r="M249" s="4">
        <v>97</v>
      </c>
      <c r="N249" s="70">
        <v>242</v>
      </c>
      <c r="O249" s="70">
        <v>275</v>
      </c>
    </row>
    <row r="250" spans="4:16" ht="15" x14ac:dyDescent="0.15">
      <c r="D250" s="5" t="s">
        <v>14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70">
        <v>0</v>
      </c>
      <c r="O250" s="70">
        <v>0</v>
      </c>
    </row>
    <row r="251" spans="4:16" ht="15" x14ac:dyDescent="0.15">
      <c r="D251" s="5" t="s">
        <v>13</v>
      </c>
      <c r="E251" s="66">
        <v>4128</v>
      </c>
      <c r="F251" s="66">
        <v>7693</v>
      </c>
      <c r="G251" s="66">
        <v>7005</v>
      </c>
      <c r="H251" s="66">
        <v>6413</v>
      </c>
      <c r="I251" s="66">
        <v>5374</v>
      </c>
      <c r="J251" s="66">
        <v>12543</v>
      </c>
      <c r="K251" s="66">
        <v>15801</v>
      </c>
      <c r="L251" s="66">
        <v>4087</v>
      </c>
      <c r="M251" s="66">
        <v>14382</v>
      </c>
      <c r="N251" s="72">
        <v>14382</v>
      </c>
      <c r="O251" s="70">
        <v>0</v>
      </c>
    </row>
    <row r="252" spans="4:16" ht="15" x14ac:dyDescent="0.15">
      <c r="D252" s="5" t="s">
        <v>12</v>
      </c>
      <c r="E252" s="4">
        <v>-0.37</v>
      </c>
      <c r="F252" s="4">
        <v>0.24</v>
      </c>
      <c r="G252" s="4">
        <v>0.15</v>
      </c>
      <c r="H252" s="4">
        <v>1.19</v>
      </c>
      <c r="I252" s="4">
        <v>0.49</v>
      </c>
      <c r="J252" s="4">
        <v>-1.58</v>
      </c>
      <c r="K252" s="4">
        <v>-0.04</v>
      </c>
      <c r="L252" s="4">
        <v>0</v>
      </c>
      <c r="M252" s="4">
        <v>0</v>
      </c>
      <c r="N252" s="70">
        <v>0.01</v>
      </c>
      <c r="O252" s="70">
        <v>0</v>
      </c>
    </row>
    <row r="253" spans="4:16" ht="15" x14ac:dyDescent="0.15">
      <c r="D253" s="5" t="s">
        <v>11</v>
      </c>
      <c r="E253" s="66">
        <v>0</v>
      </c>
      <c r="F253" s="66">
        <v>0.74</v>
      </c>
      <c r="G253" s="66">
        <v>0.89</v>
      </c>
      <c r="H253" s="66">
        <v>-0.47000000000000008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70">
        <v>23.718202999999999</v>
      </c>
      <c r="O253" s="70">
        <v>0</v>
      </c>
    </row>
    <row r="254" spans="4:16" ht="15" x14ac:dyDescent="0.15">
      <c r="D254" s="5" t="s">
        <v>10</v>
      </c>
      <c r="E254" s="66">
        <v>8701</v>
      </c>
      <c r="F254" s="66">
        <v>19390</v>
      </c>
      <c r="G254" s="66">
        <v>9661</v>
      </c>
      <c r="H254" s="66">
        <v>5250</v>
      </c>
      <c r="I254" s="66">
        <v>-748</v>
      </c>
      <c r="J254" s="66">
        <v>12434</v>
      </c>
      <c r="K254" s="66">
        <v>10110</v>
      </c>
      <c r="L254" s="66">
        <v>8084</v>
      </c>
      <c r="M254" s="66">
        <v>11659</v>
      </c>
      <c r="N254" s="70">
        <v>-825</v>
      </c>
      <c r="O254" s="70">
        <v>23432</v>
      </c>
    </row>
    <row r="255" spans="4:16" ht="15" x14ac:dyDescent="0.15">
      <c r="D255" s="5" t="s">
        <v>9</v>
      </c>
      <c r="E255" s="4">
        <v>41884</v>
      </c>
      <c r="F255" s="4">
        <v>52325</v>
      </c>
      <c r="G255" s="4">
        <v>46599</v>
      </c>
      <c r="H255" s="4">
        <v>38861</v>
      </c>
      <c r="I255" s="4">
        <v>-328</v>
      </c>
      <c r="J255" s="4">
        <v>10551</v>
      </c>
      <c r="K255" s="4">
        <v>10331</v>
      </c>
      <c r="L255" s="4">
        <v>14233</v>
      </c>
      <c r="M255" s="4">
        <v>9551</v>
      </c>
      <c r="N255" s="70">
        <v>14301</v>
      </c>
      <c r="O255" s="70">
        <v>45973</v>
      </c>
    </row>
    <row r="256" spans="4:16" ht="15" x14ac:dyDescent="0.15">
      <c r="D256" s="5" t="s">
        <v>8</v>
      </c>
      <c r="E256" s="66">
        <v>45</v>
      </c>
      <c r="F256" s="66">
        <v>-17</v>
      </c>
      <c r="G256" s="66">
        <v>57</v>
      </c>
      <c r="H256" s="66">
        <v>88</v>
      </c>
      <c r="I256" s="66">
        <v>218</v>
      </c>
      <c r="J256" s="66">
        <v>186</v>
      </c>
      <c r="K256" s="66">
        <v>-30</v>
      </c>
      <c r="L256" s="66">
        <v>78</v>
      </c>
      <c r="M256" s="66">
        <v>66</v>
      </c>
      <c r="N256" s="71">
        <v>66</v>
      </c>
      <c r="O256" s="70">
        <v>0</v>
      </c>
    </row>
    <row r="257" spans="4:15" ht="15" x14ac:dyDescent="0.15">
      <c r="D257" s="5" t="s">
        <v>7</v>
      </c>
      <c r="E257" s="4">
        <v>-3.8180000000000001</v>
      </c>
      <c r="F257" s="4">
        <v>88.864000000000004</v>
      </c>
      <c r="G257" s="4">
        <v>45.057000000000002</v>
      </c>
      <c r="H257" s="4">
        <v>53.131</v>
      </c>
      <c r="I257" s="4">
        <v>48.691000000000003</v>
      </c>
      <c r="J257" s="4">
        <v>2.605</v>
      </c>
      <c r="K257" s="4">
        <v>-0.443</v>
      </c>
      <c r="L257" s="4">
        <v>13.02</v>
      </c>
      <c r="M257" s="4">
        <v>-66.411000000000001</v>
      </c>
      <c r="N257" s="70">
        <v>33.703086380137577</v>
      </c>
      <c r="O257" s="70">
        <v>-8.2859371958525792</v>
      </c>
    </row>
    <row r="258" spans="4:15" ht="15" x14ac:dyDescent="0.15">
      <c r="D258" s="5" t="s">
        <v>6</v>
      </c>
      <c r="E258" s="66">
        <v>1.5095848000000001</v>
      </c>
      <c r="F258" s="66">
        <v>2.7399999999999998</v>
      </c>
      <c r="G258" s="66">
        <v>1.2844002800000001</v>
      </c>
      <c r="H258" s="67">
        <f>(G258+($G$258*($J$258/$G$258-1)/3))</f>
        <v>2.8562668533333335</v>
      </c>
      <c r="I258" s="67">
        <f>(H258+($G$258*($J$258/$G$258-1)/3))</f>
        <v>4.4281334266666672</v>
      </c>
      <c r="J258" s="66">
        <v>6</v>
      </c>
      <c r="K258" s="4">
        <v>0</v>
      </c>
      <c r="L258" s="4">
        <v>0</v>
      </c>
      <c r="M258" s="4">
        <v>0</v>
      </c>
      <c r="N258" s="70">
        <v>0</v>
      </c>
      <c r="O258" s="70">
        <v>0</v>
      </c>
    </row>
    <row r="259" spans="4:15" ht="15" x14ac:dyDescent="0.15">
      <c r="D259" s="5" t="s">
        <v>5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70">
        <v>0</v>
      </c>
      <c r="O259" s="70">
        <v>0</v>
      </c>
    </row>
    <row r="260" spans="4:15" ht="15" x14ac:dyDescent="0.15">
      <c r="D260" s="5" t="s">
        <v>4</v>
      </c>
      <c r="E260" s="66">
        <v>604</v>
      </c>
      <c r="F260" s="66">
        <v>407</v>
      </c>
      <c r="G260" s="66">
        <v>-534</v>
      </c>
      <c r="H260" s="66">
        <v>1.9</v>
      </c>
      <c r="I260" s="66">
        <v>2</v>
      </c>
      <c r="J260" s="66">
        <v>2</v>
      </c>
      <c r="K260" s="66">
        <v>3</v>
      </c>
      <c r="L260" s="66">
        <v>5</v>
      </c>
      <c r="M260" s="66">
        <v>3</v>
      </c>
      <c r="N260" s="70">
        <v>2.5</v>
      </c>
      <c r="O260" s="70">
        <v>0</v>
      </c>
    </row>
    <row r="261" spans="4:15" ht="15" x14ac:dyDescent="0.15">
      <c r="D261" s="5" t="s">
        <v>3</v>
      </c>
      <c r="E261" s="66">
        <v>216</v>
      </c>
      <c r="F261" s="66">
        <v>202</v>
      </c>
      <c r="G261" s="66">
        <v>349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70">
        <v>0</v>
      </c>
      <c r="O261" s="70">
        <v>0</v>
      </c>
    </row>
    <row r="262" spans="4:15" ht="15" x14ac:dyDescent="0.15">
      <c r="D262" s="5" t="s">
        <v>2</v>
      </c>
      <c r="E262" s="66">
        <v>3601.5329999999999</v>
      </c>
      <c r="F262" s="66">
        <v>3693</v>
      </c>
      <c r="G262" s="4">
        <v>19</v>
      </c>
      <c r="H262" s="4">
        <v>11</v>
      </c>
      <c r="I262" s="4">
        <v>37</v>
      </c>
      <c r="J262" s="4">
        <v>21</v>
      </c>
      <c r="K262" s="4">
        <v>34</v>
      </c>
      <c r="L262" s="4">
        <v>67</v>
      </c>
      <c r="M262" s="4">
        <v>89</v>
      </c>
      <c r="N262" s="70">
        <v>119</v>
      </c>
      <c r="O262" s="70">
        <v>0</v>
      </c>
    </row>
    <row r="263" spans="4:15" ht="15" x14ac:dyDescent="0.15">
      <c r="D263" s="3" t="s">
        <v>1</v>
      </c>
      <c r="E263" s="68">
        <v>680.67</v>
      </c>
      <c r="F263" s="68">
        <v>1596.3244</v>
      </c>
      <c r="G263" s="68">
        <v>1884.556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73">
        <v>0</v>
      </c>
      <c r="O263" s="73">
        <v>0</v>
      </c>
    </row>
    <row r="267" spans="4:15" ht="18.75" x14ac:dyDescent="0.2">
      <c r="D267" s="136" t="s">
        <v>44</v>
      </c>
      <c r="E267" s="137"/>
      <c r="F267" s="137"/>
      <c r="G267" s="137"/>
      <c r="H267" s="137"/>
      <c r="I267" s="137"/>
      <c r="J267" s="137"/>
      <c r="K267" s="137"/>
      <c r="L267" s="137"/>
      <c r="M267" s="137"/>
      <c r="N267" s="138"/>
      <c r="O267" s="87"/>
    </row>
    <row r="268" spans="4:15" ht="15" x14ac:dyDescent="0.15">
      <c r="D268" s="8">
        <v>247</v>
      </c>
      <c r="E268" s="7">
        <v>2004</v>
      </c>
      <c r="F268" s="7">
        <f t="shared" ref="F268:O268" si="7">E268+1</f>
        <v>2005</v>
      </c>
      <c r="G268" s="7">
        <f t="shared" si="7"/>
        <v>2006</v>
      </c>
      <c r="H268" s="7">
        <f t="shared" si="7"/>
        <v>2007</v>
      </c>
      <c r="I268" s="7">
        <f t="shared" si="7"/>
        <v>2008</v>
      </c>
      <c r="J268" s="7">
        <f t="shared" si="7"/>
        <v>2009</v>
      </c>
      <c r="K268" s="7">
        <f t="shared" si="7"/>
        <v>2010</v>
      </c>
      <c r="L268" s="7">
        <f t="shared" si="7"/>
        <v>2011</v>
      </c>
      <c r="M268" s="7">
        <f t="shared" si="7"/>
        <v>2012</v>
      </c>
      <c r="N268" s="69">
        <f t="shared" si="7"/>
        <v>2013</v>
      </c>
      <c r="O268" s="69">
        <f t="shared" si="7"/>
        <v>2014</v>
      </c>
    </row>
    <row r="269" spans="4:15" ht="15" x14ac:dyDescent="0.15">
      <c r="D269" s="5" t="s">
        <v>32</v>
      </c>
      <c r="E269" s="66">
        <v>677</v>
      </c>
      <c r="F269" s="66">
        <v>676</v>
      </c>
      <c r="G269" s="66">
        <v>880</v>
      </c>
      <c r="H269" s="66">
        <v>656</v>
      </c>
      <c r="I269" s="66">
        <v>453</v>
      </c>
      <c r="J269" s="66">
        <v>386</v>
      </c>
      <c r="K269" s="66">
        <v>460</v>
      </c>
      <c r="L269" s="66">
        <v>294</v>
      </c>
      <c r="M269" s="66">
        <v>373</v>
      </c>
      <c r="N269" s="70">
        <v>387</v>
      </c>
      <c r="O269" s="70">
        <v>0</v>
      </c>
    </row>
    <row r="270" spans="4:15" ht="15" x14ac:dyDescent="0.15">
      <c r="D270" s="5" t="s">
        <v>31</v>
      </c>
      <c r="E270" s="4">
        <v>94.902632999999994</v>
      </c>
      <c r="F270" s="4">
        <v>218.933086</v>
      </c>
      <c r="G270" s="4">
        <v>316.25340799999998</v>
      </c>
      <c r="H270" s="4">
        <v>344.07536800000003</v>
      </c>
      <c r="I270" s="4">
        <v>-825.85693200000003</v>
      </c>
      <c r="J270" s="4">
        <v>485.78264899999999</v>
      </c>
      <c r="K270" s="4">
        <v>35.217122000000003</v>
      </c>
      <c r="L270" s="4">
        <v>-430.56723599999998</v>
      </c>
      <c r="M270" s="4">
        <v>295.66296</v>
      </c>
      <c r="N270" s="70">
        <v>-33.380800999999998</v>
      </c>
      <c r="O270" s="70">
        <v>-35.563643999999996</v>
      </c>
    </row>
    <row r="271" spans="4:15" ht="15" x14ac:dyDescent="0.15">
      <c r="D271" s="5" t="s">
        <v>30</v>
      </c>
      <c r="E271" s="66">
        <v>0</v>
      </c>
      <c r="F271" s="66">
        <v>0</v>
      </c>
      <c r="G271" s="66">
        <v>0</v>
      </c>
      <c r="H271" s="66">
        <v>1.6910000000000001</v>
      </c>
      <c r="I271" s="66">
        <v>1.1519999999999999</v>
      </c>
      <c r="J271" s="66">
        <v>0.89</v>
      </c>
      <c r="K271" s="66">
        <v>1.1639999999999999</v>
      </c>
      <c r="L271" s="66">
        <v>1.536</v>
      </c>
      <c r="M271" s="66">
        <v>1</v>
      </c>
      <c r="N271" s="71">
        <v>1</v>
      </c>
      <c r="O271" s="70">
        <v>0</v>
      </c>
    </row>
    <row r="272" spans="4:15" ht="15" x14ac:dyDescent="0.15">
      <c r="D272" s="5" t="s">
        <v>29</v>
      </c>
      <c r="E272" s="4">
        <v>871.11900000000003</v>
      </c>
      <c r="F272" s="4">
        <v>915.92200000000003</v>
      </c>
      <c r="G272" s="4">
        <v>1051.182</v>
      </c>
      <c r="H272" s="4">
        <v>1226.2370000000001</v>
      </c>
      <c r="I272" s="4">
        <v>340.39221900000001</v>
      </c>
      <c r="J272" s="4">
        <v>1558.138929</v>
      </c>
      <c r="K272" s="4">
        <v>1511.5321839999999</v>
      </c>
      <c r="L272" s="4">
        <v>1625.783189</v>
      </c>
      <c r="M272" s="4">
        <v>1307.503052</v>
      </c>
      <c r="N272" s="70">
        <v>1394.7411520000001</v>
      </c>
      <c r="O272" s="70">
        <v>1345.318538</v>
      </c>
    </row>
    <row r="273" spans="4:16" ht="15" x14ac:dyDescent="0.15">
      <c r="D273" s="5" t="s">
        <v>28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70">
        <v>0</v>
      </c>
      <c r="O273" s="70">
        <v>0</v>
      </c>
    </row>
    <row r="274" spans="4:16" ht="15" x14ac:dyDescent="0.15">
      <c r="D274" s="5" t="s">
        <v>27</v>
      </c>
      <c r="E274" s="4">
        <v>89</v>
      </c>
      <c r="F274" s="4">
        <v>47</v>
      </c>
      <c r="G274" s="4">
        <v>58</v>
      </c>
      <c r="H274" s="4">
        <v>108</v>
      </c>
      <c r="I274" s="4">
        <v>100</v>
      </c>
      <c r="J274" s="4">
        <v>689</v>
      </c>
      <c r="K274" s="4">
        <v>242</v>
      </c>
      <c r="L274" s="4">
        <v>6</v>
      </c>
      <c r="M274" s="4">
        <v>594</v>
      </c>
      <c r="N274" s="70">
        <v>420</v>
      </c>
      <c r="O274" s="70">
        <v>451</v>
      </c>
    </row>
    <row r="275" spans="4:16" ht="15" x14ac:dyDescent="0.15">
      <c r="D275" s="5" t="s">
        <v>26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70">
        <v>0</v>
      </c>
      <c r="O275" s="70">
        <v>0</v>
      </c>
    </row>
    <row r="276" spans="4:16" ht="15" x14ac:dyDescent="0.15">
      <c r="D276" s="5" t="s">
        <v>25</v>
      </c>
      <c r="E276" s="66">
        <v>12194</v>
      </c>
      <c r="F276" s="66">
        <v>31849</v>
      </c>
      <c r="G276" s="66">
        <v>29983</v>
      </c>
      <c r="H276" s="66">
        <v>4285</v>
      </c>
      <c r="I276" s="66">
        <v>-62675</v>
      </c>
      <c r="J276" s="66">
        <v>20079.456999999999</v>
      </c>
      <c r="K276" s="66">
        <v>27993.088</v>
      </c>
      <c r="L276" s="66">
        <v>2771</v>
      </c>
      <c r="M276" s="66">
        <v>32950.697999999997</v>
      </c>
      <c r="N276" s="71">
        <v>32950.697999999997</v>
      </c>
      <c r="O276" s="70">
        <v>0</v>
      </c>
    </row>
    <row r="277" spans="4:16" ht="15" x14ac:dyDescent="0.15">
      <c r="D277" s="5" t="s">
        <v>24</v>
      </c>
      <c r="E277" s="4">
        <v>17</v>
      </c>
      <c r="F277" s="4">
        <v>26.6</v>
      </c>
      <c r="G277" s="4">
        <v>10</v>
      </c>
      <c r="H277" s="4">
        <v>17.399999999999999</v>
      </c>
      <c r="I277" s="4">
        <v>-0.98199999999999998</v>
      </c>
      <c r="J277" s="4">
        <v>19.347000000000001</v>
      </c>
      <c r="K277" s="4">
        <v>9.7970000000000006</v>
      </c>
      <c r="L277" s="4">
        <v>1.0720000000000001</v>
      </c>
      <c r="M277" s="4">
        <v>0</v>
      </c>
      <c r="N277" s="70">
        <v>1.048</v>
      </c>
      <c r="O277" s="70">
        <v>0</v>
      </c>
    </row>
    <row r="278" spans="4:16" ht="15" x14ac:dyDescent="0.15">
      <c r="D278" s="5" t="s">
        <v>23</v>
      </c>
      <c r="E278" s="4">
        <v>381.73459170999996</v>
      </c>
      <c r="F278" s="4">
        <v>281.92229783000005</v>
      </c>
      <c r="G278" s="4">
        <v>370.19754792999998</v>
      </c>
      <c r="H278" s="4">
        <v>344.62012135000003</v>
      </c>
      <c r="I278" s="4">
        <v>252.85367922</v>
      </c>
      <c r="J278" s="4">
        <v>363.20432656999992</v>
      </c>
      <c r="K278" s="4">
        <v>358.36465544999987</v>
      </c>
      <c r="L278" s="4">
        <v>268.28972061999997</v>
      </c>
      <c r="M278" s="4">
        <v>411.20917920000005</v>
      </c>
      <c r="N278" s="70">
        <v>496.50089144999987</v>
      </c>
      <c r="O278" s="70">
        <v>423.80809016609993</v>
      </c>
    </row>
    <row r="279" spans="4:16" ht="15" x14ac:dyDescent="0.15">
      <c r="D279" s="5" t="s">
        <v>22</v>
      </c>
      <c r="E279" s="4">
        <v>3997</v>
      </c>
      <c r="F279" s="4">
        <v>6204</v>
      </c>
      <c r="G279" s="4">
        <v>4581</v>
      </c>
      <c r="H279" s="4">
        <v>2548</v>
      </c>
      <c r="I279" s="4">
        <v>11355</v>
      </c>
      <c r="J279" s="4">
        <v>7074</v>
      </c>
      <c r="K279" s="4">
        <v>2474</v>
      </c>
      <c r="L279" s="4">
        <v>4512</v>
      </c>
      <c r="M279" s="4">
        <v>3545</v>
      </c>
      <c r="N279" s="70">
        <v>5180</v>
      </c>
      <c r="O279" s="70">
        <v>4490</v>
      </c>
    </row>
    <row r="280" spans="4:16" ht="15" x14ac:dyDescent="0.2">
      <c r="D280" s="5" t="s">
        <v>21</v>
      </c>
      <c r="E280" s="4">
        <v>30809</v>
      </c>
      <c r="F280" s="4">
        <v>33960</v>
      </c>
      <c r="G280" s="4">
        <v>35649</v>
      </c>
      <c r="H280" s="4">
        <v>38261</v>
      </c>
      <c r="I280" s="4">
        <v>33689</v>
      </c>
      <c r="J280" s="4">
        <v>41848</v>
      </c>
      <c r="K280" s="4">
        <v>41659</v>
      </c>
      <c r="L280" s="4">
        <v>31718</v>
      </c>
      <c r="M280" s="4">
        <v>40439</v>
      </c>
      <c r="N280" s="70">
        <v>42078</v>
      </c>
      <c r="O280" s="70"/>
      <c r="P280" s="87"/>
    </row>
    <row r="281" spans="4:16" ht="15" x14ac:dyDescent="0.15">
      <c r="D281" s="5" t="s">
        <v>20</v>
      </c>
      <c r="E281" s="66">
        <v>6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70">
        <v>0</v>
      </c>
      <c r="O281" s="70">
        <v>0</v>
      </c>
    </row>
    <row r="282" spans="4:16" ht="15" x14ac:dyDescent="0.15">
      <c r="D282" s="5" t="s">
        <v>19</v>
      </c>
      <c r="E282" s="66">
        <v>87.457999999999998</v>
      </c>
      <c r="F282" s="66">
        <v>43.177999999999997</v>
      </c>
      <c r="G282" s="66">
        <v>-8.6790000000000003</v>
      </c>
      <c r="H282" s="66">
        <v>-1.147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70">
        <v>0</v>
      </c>
      <c r="O282" s="70">
        <v>0</v>
      </c>
    </row>
    <row r="283" spans="4:16" ht="15" x14ac:dyDescent="0.15">
      <c r="D283" s="5" t="s">
        <v>18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70">
        <v>0</v>
      </c>
      <c r="O283" s="70">
        <v>0</v>
      </c>
    </row>
    <row r="284" spans="4:16" ht="15" x14ac:dyDescent="0.15">
      <c r="D284" s="5" t="s">
        <v>17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70">
        <v>0</v>
      </c>
      <c r="O284" s="70">
        <v>0</v>
      </c>
    </row>
    <row r="285" spans="4:16" ht="15" x14ac:dyDescent="0.15">
      <c r="D285" s="5" t="s">
        <v>16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70">
        <v>0</v>
      </c>
      <c r="O285" s="70">
        <v>0</v>
      </c>
    </row>
    <row r="286" spans="4:16" ht="15" x14ac:dyDescent="0.15">
      <c r="D286" s="5" t="s">
        <v>15</v>
      </c>
      <c r="E286" s="4">
        <v>39</v>
      </c>
      <c r="F286" s="4">
        <v>32</v>
      </c>
      <c r="G286" s="4">
        <v>79</v>
      </c>
      <c r="H286" s="4">
        <v>72</v>
      </c>
      <c r="I286" s="4">
        <v>97</v>
      </c>
      <c r="J286" s="4">
        <v>101</v>
      </c>
      <c r="K286" s="4">
        <v>90</v>
      </c>
      <c r="L286" s="4">
        <v>119</v>
      </c>
      <c r="M286" s="4">
        <v>130</v>
      </c>
      <c r="N286" s="70">
        <v>103</v>
      </c>
      <c r="O286" s="70">
        <v>97</v>
      </c>
    </row>
    <row r="287" spans="4:16" ht="15" x14ac:dyDescent="0.15">
      <c r="D287" s="5" t="s">
        <v>14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70">
        <v>0</v>
      </c>
      <c r="O287" s="70">
        <v>0</v>
      </c>
    </row>
    <row r="288" spans="4:16" ht="15" x14ac:dyDescent="0.15">
      <c r="D288" s="5" t="s">
        <v>13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70">
        <v>0</v>
      </c>
      <c r="O288" s="70">
        <v>0</v>
      </c>
    </row>
    <row r="289" spans="4:15" ht="15" x14ac:dyDescent="0.15">
      <c r="D289" s="5" t="s">
        <v>12</v>
      </c>
      <c r="E289" s="66">
        <v>0.01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70">
        <v>0</v>
      </c>
      <c r="O289" s="70">
        <v>0</v>
      </c>
    </row>
    <row r="290" spans="4:15" ht="15" x14ac:dyDescent="0.15">
      <c r="D290" s="5" t="s">
        <v>11</v>
      </c>
      <c r="E290" s="66">
        <v>3.23</v>
      </c>
      <c r="F290" s="66">
        <v>18.57</v>
      </c>
      <c r="G290" s="66">
        <v>24.49</v>
      </c>
      <c r="H290" s="66">
        <v>30.54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70">
        <v>0</v>
      </c>
      <c r="O290" s="70">
        <v>0</v>
      </c>
    </row>
    <row r="291" spans="4:15" ht="15" x14ac:dyDescent="0.15">
      <c r="D291" s="5" t="s">
        <v>10</v>
      </c>
      <c r="E291" s="66">
        <v>2155</v>
      </c>
      <c r="F291" s="66">
        <v>3600</v>
      </c>
      <c r="G291" s="66">
        <v>2021</v>
      </c>
      <c r="H291" s="66">
        <v>784</v>
      </c>
      <c r="I291" s="66">
        <v>-618</v>
      </c>
      <c r="J291" s="66">
        <v>1301</v>
      </c>
      <c r="K291" s="66">
        <v>2702</v>
      </c>
      <c r="L291" s="66">
        <v>2849</v>
      </c>
      <c r="M291" s="66">
        <v>3449</v>
      </c>
      <c r="N291" s="70">
        <v>618</v>
      </c>
      <c r="O291" s="70">
        <v>8344</v>
      </c>
    </row>
    <row r="292" spans="4:15" ht="15" x14ac:dyDescent="0.15">
      <c r="D292" s="5" t="s">
        <v>9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70">
        <v>0</v>
      </c>
      <c r="O292" s="70">
        <v>0</v>
      </c>
    </row>
    <row r="293" spans="4:15" ht="15" x14ac:dyDescent="0.15">
      <c r="D293" s="5" t="s">
        <v>8</v>
      </c>
      <c r="E293" s="66">
        <v>25</v>
      </c>
      <c r="F293" s="66">
        <v>30</v>
      </c>
      <c r="G293" s="66">
        <v>72</v>
      </c>
      <c r="H293" s="66">
        <v>13</v>
      </c>
      <c r="I293" s="66">
        <v>34</v>
      </c>
      <c r="J293" s="66">
        <v>40</v>
      </c>
      <c r="K293" s="66">
        <v>56</v>
      </c>
      <c r="L293" s="66">
        <v>33</v>
      </c>
      <c r="M293" s="66">
        <v>56</v>
      </c>
      <c r="N293" s="72">
        <v>56</v>
      </c>
      <c r="O293" s="70">
        <v>0</v>
      </c>
    </row>
    <row r="294" spans="4:15" ht="15" x14ac:dyDescent="0.15">
      <c r="D294" s="5" t="s">
        <v>7</v>
      </c>
      <c r="E294" s="4">
        <v>146.34800000000001</v>
      </c>
      <c r="F294" s="4">
        <v>160.78299999999999</v>
      </c>
      <c r="G294" s="4">
        <v>203.905</v>
      </c>
      <c r="H294" s="4">
        <v>204.48099999999999</v>
      </c>
      <c r="I294" s="4">
        <v>11.141</v>
      </c>
      <c r="J294" s="4">
        <v>115.911</v>
      </c>
      <c r="K294" s="4">
        <v>148.84399999999999</v>
      </c>
      <c r="L294" s="4">
        <v>129.72399999999999</v>
      </c>
      <c r="M294" s="4">
        <v>110.574</v>
      </c>
      <c r="N294" s="70">
        <v>127.07067643589099</v>
      </c>
      <c r="O294" s="70">
        <v>115.35291972304246</v>
      </c>
    </row>
    <row r="295" spans="4:15" ht="15" x14ac:dyDescent="0.15">
      <c r="D295" s="5" t="s">
        <v>6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70">
        <v>0</v>
      </c>
      <c r="O295" s="70">
        <v>0</v>
      </c>
    </row>
    <row r="296" spans="4:15" ht="15" x14ac:dyDescent="0.15">
      <c r="D296" s="5" t="s">
        <v>5</v>
      </c>
      <c r="E296" s="4">
        <v>385</v>
      </c>
      <c r="F296" s="4">
        <v>250</v>
      </c>
      <c r="G296" s="4">
        <v>942</v>
      </c>
      <c r="H296" s="4">
        <v>878</v>
      </c>
      <c r="I296" s="4">
        <v>1101</v>
      </c>
      <c r="J296" s="4">
        <v>1490</v>
      </c>
      <c r="K296" s="4">
        <v>1544</v>
      </c>
      <c r="L296" s="4">
        <v>2747</v>
      </c>
      <c r="M296" s="4">
        <v>2731</v>
      </c>
      <c r="N296" s="70">
        <v>1627</v>
      </c>
      <c r="O296" s="70">
        <v>0</v>
      </c>
    </row>
    <row r="297" spans="4:15" ht="15" x14ac:dyDescent="0.15">
      <c r="D297" s="5" t="s">
        <v>4</v>
      </c>
      <c r="E297" s="66">
        <v>20</v>
      </c>
      <c r="F297" s="66">
        <v>2</v>
      </c>
      <c r="G297" s="66">
        <v>22</v>
      </c>
      <c r="H297" s="66">
        <v>1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70">
        <v>-0.03</v>
      </c>
      <c r="O297" s="70">
        <v>0</v>
      </c>
    </row>
    <row r="298" spans="4:15" ht="15" x14ac:dyDescent="0.15">
      <c r="D298" s="5" t="s">
        <v>3</v>
      </c>
      <c r="E298" s="66">
        <v>24</v>
      </c>
      <c r="F298" s="66">
        <v>44</v>
      </c>
      <c r="G298" s="66">
        <v>77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70">
        <v>0</v>
      </c>
      <c r="O298" s="70">
        <v>0</v>
      </c>
    </row>
    <row r="299" spans="4:15" ht="15" x14ac:dyDescent="0.15">
      <c r="D299" s="5" t="s">
        <v>2</v>
      </c>
      <c r="E299" s="66">
        <v>373.14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70">
        <v>0</v>
      </c>
      <c r="O299" s="70">
        <v>0</v>
      </c>
    </row>
    <row r="300" spans="4:15" ht="15" x14ac:dyDescent="0.15">
      <c r="D300" s="3" t="s">
        <v>1</v>
      </c>
      <c r="E300" s="68">
        <v>36835</v>
      </c>
      <c r="F300" s="68">
        <v>27802</v>
      </c>
      <c r="G300" s="68">
        <v>21440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73">
        <v>0</v>
      </c>
      <c r="O300" s="73">
        <v>0</v>
      </c>
    </row>
    <row r="303" spans="4:15" x14ac:dyDescent="0.15">
      <c r="J303" s="31"/>
    </row>
    <row r="304" spans="4:15" ht="18.75" x14ac:dyDescent="0.2">
      <c r="D304" s="136" t="s">
        <v>45</v>
      </c>
      <c r="E304" s="137"/>
      <c r="F304" s="137"/>
      <c r="G304" s="137"/>
      <c r="H304" s="137"/>
      <c r="I304" s="137"/>
      <c r="J304" s="137"/>
      <c r="K304" s="137"/>
      <c r="L304" s="137"/>
      <c r="M304" s="137"/>
      <c r="N304" s="138"/>
      <c r="O304" s="87"/>
    </row>
    <row r="305" spans="4:16" ht="15" x14ac:dyDescent="0.15">
      <c r="D305" s="8">
        <v>248</v>
      </c>
      <c r="E305" s="7">
        <v>2004</v>
      </c>
      <c r="F305" s="7">
        <f t="shared" ref="F305:O305" si="8">E305+1</f>
        <v>2005</v>
      </c>
      <c r="G305" s="7">
        <f t="shared" si="8"/>
        <v>2006</v>
      </c>
      <c r="H305" s="7">
        <f t="shared" si="8"/>
        <v>2007</v>
      </c>
      <c r="I305" s="7">
        <f t="shared" si="8"/>
        <v>2008</v>
      </c>
      <c r="J305" s="7">
        <f t="shared" si="8"/>
        <v>2009</v>
      </c>
      <c r="K305" s="7">
        <f t="shared" si="8"/>
        <v>2010</v>
      </c>
      <c r="L305" s="7">
        <f t="shared" si="8"/>
        <v>2011</v>
      </c>
      <c r="M305" s="7">
        <f t="shared" si="8"/>
        <v>2012</v>
      </c>
      <c r="N305" s="69">
        <f t="shared" si="8"/>
        <v>2013</v>
      </c>
      <c r="O305" s="69">
        <f t="shared" si="8"/>
        <v>2014</v>
      </c>
    </row>
    <row r="306" spans="4:16" ht="15" x14ac:dyDescent="0.15">
      <c r="D306" s="5" t="s">
        <v>32</v>
      </c>
      <c r="E306" s="66">
        <v>934</v>
      </c>
      <c r="F306" s="66">
        <v>1022</v>
      </c>
      <c r="G306" s="66">
        <v>1038</v>
      </c>
      <c r="H306" s="66">
        <v>1026</v>
      </c>
      <c r="I306" s="66">
        <v>1020</v>
      </c>
      <c r="J306" s="66">
        <v>981</v>
      </c>
      <c r="K306" s="66">
        <v>1053</v>
      </c>
      <c r="L306" s="66">
        <v>1036</v>
      </c>
      <c r="M306" s="66">
        <v>994</v>
      </c>
      <c r="N306" s="70">
        <v>968</v>
      </c>
      <c r="O306" s="70">
        <v>0</v>
      </c>
    </row>
    <row r="307" spans="4:16" ht="15" x14ac:dyDescent="0.15">
      <c r="D307" s="5" t="s">
        <v>31</v>
      </c>
      <c r="E307" s="4">
        <v>1152.449435</v>
      </c>
      <c r="F307" s="4">
        <v>1311.570878</v>
      </c>
      <c r="G307" s="4">
        <v>1400.611909</v>
      </c>
      <c r="H307" s="4">
        <v>1550.7118559999999</v>
      </c>
      <c r="I307" s="4">
        <v>1599.1770899999999</v>
      </c>
      <c r="J307" s="4">
        <v>1529.0573690000001</v>
      </c>
      <c r="K307" s="4">
        <v>1534.7218539999999</v>
      </c>
      <c r="L307" s="4">
        <v>1545.0097109999999</v>
      </c>
      <c r="M307" s="4">
        <v>1627.593194</v>
      </c>
      <c r="N307" s="70">
        <v>1638.267028</v>
      </c>
      <c r="O307" s="70">
        <v>1622.681926</v>
      </c>
    </row>
    <row r="308" spans="4:16" ht="15" x14ac:dyDescent="0.15">
      <c r="D308" s="5" t="s">
        <v>30</v>
      </c>
      <c r="E308" s="66">
        <v>0</v>
      </c>
      <c r="F308" s="66">
        <v>15</v>
      </c>
      <c r="G308" s="66">
        <v>51</v>
      </c>
      <c r="H308" s="66">
        <v>68.153341470000001</v>
      </c>
      <c r="I308" s="66">
        <v>92.548000000000002</v>
      </c>
      <c r="J308" s="66">
        <v>80.349000000000004</v>
      </c>
      <c r="K308" s="66">
        <v>79.655000000000001</v>
      </c>
      <c r="L308" s="66">
        <v>79.894367080000009</v>
      </c>
      <c r="M308" s="66">
        <v>87</v>
      </c>
      <c r="N308" s="71">
        <v>87</v>
      </c>
      <c r="O308" s="70">
        <v>0</v>
      </c>
    </row>
    <row r="309" spans="4:16" ht="15" x14ac:dyDescent="0.15">
      <c r="D309" s="5" t="s">
        <v>29</v>
      </c>
      <c r="E309" s="4">
        <v>0</v>
      </c>
      <c r="F309" s="4">
        <v>0</v>
      </c>
      <c r="G309" s="4">
        <v>0</v>
      </c>
      <c r="H309" s="4">
        <v>0</v>
      </c>
      <c r="I309" s="4">
        <v>3017.1897829999998</v>
      </c>
      <c r="J309" s="4">
        <v>2975.7060299999998</v>
      </c>
      <c r="K309" s="4">
        <v>2789.3942480000001</v>
      </c>
      <c r="L309" s="4">
        <v>2823.0702350000001</v>
      </c>
      <c r="M309" s="4">
        <v>2879.7167639999998</v>
      </c>
      <c r="N309" s="70">
        <v>2845.8457990000002</v>
      </c>
      <c r="O309" s="70">
        <v>2850.2740140000001</v>
      </c>
    </row>
    <row r="310" spans="4:16" ht="15" x14ac:dyDescent="0.15">
      <c r="D310" s="5" t="s">
        <v>28</v>
      </c>
      <c r="E310" s="66">
        <v>31.4</v>
      </c>
      <c r="F310" s="66">
        <v>32.5</v>
      </c>
      <c r="G310" s="66">
        <v>36.4</v>
      </c>
      <c r="H310" s="66">
        <v>41.9</v>
      </c>
      <c r="I310" s="66">
        <v>68</v>
      </c>
      <c r="J310" s="66">
        <v>72</v>
      </c>
      <c r="K310" s="66">
        <v>78.400000000000006</v>
      </c>
      <c r="L310" s="4">
        <v>0</v>
      </c>
      <c r="M310" s="4">
        <v>0</v>
      </c>
      <c r="N310" s="70">
        <v>0</v>
      </c>
      <c r="O310" s="70">
        <v>0</v>
      </c>
    </row>
    <row r="311" spans="4:16" ht="15" x14ac:dyDescent="0.15">
      <c r="D311" s="5" t="s">
        <v>27</v>
      </c>
      <c r="E311" s="4">
        <v>9868</v>
      </c>
      <c r="F311" s="4">
        <v>9708</v>
      </c>
      <c r="G311" s="4">
        <v>10269</v>
      </c>
      <c r="H311" s="4">
        <v>11916</v>
      </c>
      <c r="I311" s="4">
        <v>13056</v>
      </c>
      <c r="J311" s="4">
        <v>13899</v>
      </c>
      <c r="K311" s="4">
        <v>14095</v>
      </c>
      <c r="L311" s="4">
        <v>15342</v>
      </c>
      <c r="M311" s="4">
        <v>15778</v>
      </c>
      <c r="N311" s="70">
        <v>15295</v>
      </c>
      <c r="O311" s="70">
        <v>14942</v>
      </c>
    </row>
    <row r="312" spans="4:16" ht="15" x14ac:dyDescent="0.15">
      <c r="D312" s="5" t="s">
        <v>26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70">
        <v>0</v>
      </c>
      <c r="O312" s="70">
        <v>0</v>
      </c>
    </row>
    <row r="313" spans="4:16" ht="15" x14ac:dyDescent="0.15">
      <c r="D313" s="5" t="s">
        <v>25</v>
      </c>
      <c r="E313" s="66">
        <v>4409</v>
      </c>
      <c r="F313" s="66">
        <v>4511</v>
      </c>
      <c r="G313" s="66">
        <v>4612</v>
      </c>
      <c r="H313" s="66">
        <v>4889</v>
      </c>
      <c r="I313" s="66">
        <v>5138</v>
      </c>
      <c r="J313" s="66">
        <v>5987.6859999999997</v>
      </c>
      <c r="K313" s="66">
        <v>5160.4650000000001</v>
      </c>
      <c r="L313" s="66">
        <v>5215</v>
      </c>
      <c r="M313" s="66">
        <v>5084.1549999999997</v>
      </c>
      <c r="N313" s="71">
        <v>5084.1549999999997</v>
      </c>
      <c r="O313" s="70">
        <v>0</v>
      </c>
    </row>
    <row r="314" spans="4:16" ht="15" x14ac:dyDescent="0.15">
      <c r="D314" s="5" t="s">
        <v>24</v>
      </c>
      <c r="E314" s="4">
        <v>92.3</v>
      </c>
      <c r="F314" s="4">
        <v>115.7</v>
      </c>
      <c r="G314" s="4">
        <v>161.80000000000001</v>
      </c>
      <c r="H314" s="4">
        <v>307.3</v>
      </c>
      <c r="I314" s="4">
        <v>308.38299999999998</v>
      </c>
      <c r="J314" s="4">
        <v>327.18</v>
      </c>
      <c r="K314" s="4">
        <v>292.51399999999995</v>
      </c>
      <c r="L314" s="4">
        <v>21.66</v>
      </c>
      <c r="M314" s="4">
        <v>22.09</v>
      </c>
      <c r="N314" s="70">
        <v>26.324999999999999</v>
      </c>
      <c r="O314" s="70">
        <v>0</v>
      </c>
    </row>
    <row r="315" spans="4:16" ht="15" x14ac:dyDescent="0.15">
      <c r="D315" s="5" t="s">
        <v>23</v>
      </c>
      <c r="E315" s="4">
        <v>1101.0352091900002</v>
      </c>
      <c r="F315" s="4">
        <v>1181.9820325999997</v>
      </c>
      <c r="G315" s="4">
        <v>1403.7738913199998</v>
      </c>
      <c r="H315" s="4">
        <v>1645.8888317200001</v>
      </c>
      <c r="I315" s="4">
        <v>1775.4174171500001</v>
      </c>
      <c r="J315" s="4">
        <v>1614.3411190806992</v>
      </c>
      <c r="K315" s="4">
        <v>1635.2323630533997</v>
      </c>
      <c r="L315" s="4">
        <v>1580.7072013253992</v>
      </c>
      <c r="M315" s="4">
        <v>870.15190868979994</v>
      </c>
      <c r="N315" s="70">
        <v>1441.5881968791982</v>
      </c>
      <c r="O315" s="70">
        <v>1449.5453166810996</v>
      </c>
    </row>
    <row r="316" spans="4:16" ht="15" x14ac:dyDescent="0.15">
      <c r="D316" s="5" t="s">
        <v>22</v>
      </c>
      <c r="E316" s="4">
        <v>421</v>
      </c>
      <c r="F316" s="4">
        <v>426</v>
      </c>
      <c r="G316" s="4">
        <v>460</v>
      </c>
      <c r="H316" s="4">
        <v>461</v>
      </c>
      <c r="I316" s="4">
        <v>491</v>
      </c>
      <c r="J316" s="4">
        <v>512</v>
      </c>
      <c r="K316" s="4">
        <v>535</v>
      </c>
      <c r="L316" s="4">
        <v>546</v>
      </c>
      <c r="M316" s="4">
        <v>557</v>
      </c>
      <c r="N316" s="70">
        <v>596</v>
      </c>
      <c r="O316" s="70">
        <v>601</v>
      </c>
    </row>
    <row r="317" spans="4:16" ht="15" x14ac:dyDescent="0.2">
      <c r="D317" s="5" t="s">
        <v>21</v>
      </c>
      <c r="E317" s="4">
        <v>7700</v>
      </c>
      <c r="F317" s="4">
        <v>8441</v>
      </c>
      <c r="G317" s="4">
        <v>9794</v>
      </c>
      <c r="H317" s="4">
        <v>10948</v>
      </c>
      <c r="I317" s="4">
        <v>11049</v>
      </c>
      <c r="J317" s="4">
        <v>11546</v>
      </c>
      <c r="K317" s="4">
        <v>12387</v>
      </c>
      <c r="L317" s="4">
        <v>12588</v>
      </c>
      <c r="M317" s="4">
        <v>12299</v>
      </c>
      <c r="N317" s="70">
        <v>12397</v>
      </c>
      <c r="O317" s="70"/>
      <c r="P317" s="87"/>
    </row>
    <row r="318" spans="4:16" ht="15" x14ac:dyDescent="0.15">
      <c r="D318" s="5" t="s">
        <v>20</v>
      </c>
      <c r="E318" s="66">
        <v>341</v>
      </c>
      <c r="F318" s="66">
        <v>290</v>
      </c>
      <c r="G318" s="66">
        <v>317</v>
      </c>
      <c r="H318" s="66">
        <v>315</v>
      </c>
      <c r="I318" s="66">
        <v>548</v>
      </c>
      <c r="J318" s="66">
        <v>258</v>
      </c>
      <c r="K318" s="66">
        <v>254</v>
      </c>
      <c r="L318" s="66">
        <v>251</v>
      </c>
      <c r="M318" s="4">
        <v>238</v>
      </c>
      <c r="N318" s="70">
        <v>211</v>
      </c>
      <c r="O318" s="70">
        <v>0</v>
      </c>
    </row>
    <row r="319" spans="4:16" ht="15" x14ac:dyDescent="0.15">
      <c r="D319" s="5" t="s">
        <v>19</v>
      </c>
      <c r="E319" s="66">
        <v>507.642</v>
      </c>
      <c r="F319" s="66">
        <v>610.55200000000002</v>
      </c>
      <c r="G319" s="66">
        <v>695.846</v>
      </c>
      <c r="H319" s="66">
        <v>803.30899999999997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70">
        <v>0</v>
      </c>
      <c r="O319" s="70">
        <v>0</v>
      </c>
    </row>
    <row r="320" spans="4:16" ht="15" x14ac:dyDescent="0.15">
      <c r="D320" s="5" t="s">
        <v>18</v>
      </c>
      <c r="E320" s="4">
        <v>55710</v>
      </c>
      <c r="F320" s="4">
        <v>61027</v>
      </c>
      <c r="G320" s="4">
        <v>76597</v>
      </c>
      <c r="H320" s="4">
        <v>93423</v>
      </c>
      <c r="I320" s="4">
        <v>99684</v>
      </c>
      <c r="J320" s="4">
        <v>92650</v>
      </c>
      <c r="K320" s="4">
        <v>95728</v>
      </c>
      <c r="L320" s="4">
        <v>10644</v>
      </c>
      <c r="M320" s="4">
        <v>98413</v>
      </c>
      <c r="N320" s="70">
        <v>88376</v>
      </c>
      <c r="O320" s="70">
        <v>0</v>
      </c>
    </row>
    <row r="321" spans="4:17" ht="15" x14ac:dyDescent="0.15">
      <c r="D321" s="5" t="s">
        <v>17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70">
        <v>0</v>
      </c>
      <c r="O321" s="70">
        <v>0</v>
      </c>
    </row>
    <row r="322" spans="4:17" ht="15" x14ac:dyDescent="0.15">
      <c r="D322" s="5" t="s">
        <v>16</v>
      </c>
      <c r="E322" s="4">
        <v>0</v>
      </c>
      <c r="F322" s="4">
        <v>0</v>
      </c>
      <c r="G322" s="4">
        <v>0</v>
      </c>
      <c r="H322" s="4">
        <v>761</v>
      </c>
      <c r="I322" s="4">
        <v>753</v>
      </c>
      <c r="J322" s="4">
        <v>703</v>
      </c>
      <c r="K322" s="4">
        <v>855</v>
      </c>
      <c r="L322" s="4">
        <v>827</v>
      </c>
      <c r="M322" s="4">
        <v>900</v>
      </c>
      <c r="N322" s="70">
        <v>1051</v>
      </c>
      <c r="O322" s="70">
        <v>0</v>
      </c>
    </row>
    <row r="323" spans="4:17" ht="15" x14ac:dyDescent="0.15">
      <c r="D323" s="5" t="s">
        <v>15</v>
      </c>
      <c r="E323" s="4">
        <v>3978</v>
      </c>
      <c r="F323" s="4">
        <v>4383</v>
      </c>
      <c r="G323" s="4">
        <v>4979</v>
      </c>
      <c r="H323" s="4">
        <v>4744</v>
      </c>
      <c r="I323" s="4">
        <v>4111</v>
      </c>
      <c r="J323" s="4">
        <v>4169</v>
      </c>
      <c r="K323" s="4">
        <v>4399</v>
      </c>
      <c r="L323" s="4">
        <v>3961</v>
      </c>
      <c r="M323" s="4">
        <v>3521</v>
      </c>
      <c r="N323" s="70">
        <v>3684</v>
      </c>
      <c r="O323" s="70">
        <v>3884</v>
      </c>
      <c r="Q323" s="31"/>
    </row>
    <row r="324" spans="4:17" ht="15" x14ac:dyDescent="0.15">
      <c r="D324" s="5" t="s">
        <v>14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70">
        <v>0</v>
      </c>
      <c r="O324" s="70">
        <v>0</v>
      </c>
    </row>
    <row r="325" spans="4:17" ht="15" x14ac:dyDescent="0.15">
      <c r="D325" s="5" t="s">
        <v>13</v>
      </c>
      <c r="E325" s="66">
        <v>145</v>
      </c>
      <c r="F325" s="66">
        <v>157</v>
      </c>
      <c r="G325" s="66">
        <v>179</v>
      </c>
      <c r="H325" s="66">
        <v>220</v>
      </c>
      <c r="I325" s="66">
        <v>229</v>
      </c>
      <c r="J325" s="66">
        <v>255</v>
      </c>
      <c r="K325" s="66">
        <v>273</v>
      </c>
      <c r="L325" s="66">
        <v>325</v>
      </c>
      <c r="M325" s="66">
        <v>373</v>
      </c>
      <c r="N325" s="71">
        <v>373</v>
      </c>
      <c r="O325" s="70">
        <v>0</v>
      </c>
    </row>
    <row r="326" spans="4:17" ht="15" x14ac:dyDescent="0.15">
      <c r="D326" s="5" t="s">
        <v>12</v>
      </c>
      <c r="E326" s="4">
        <v>3.38</v>
      </c>
      <c r="F326" s="4">
        <v>4.6100000000000003</v>
      </c>
      <c r="G326" s="4">
        <v>5.32</v>
      </c>
      <c r="H326" s="4">
        <v>4.88</v>
      </c>
      <c r="I326" s="4">
        <v>6.06</v>
      </c>
      <c r="J326" s="4">
        <v>4.59</v>
      </c>
      <c r="K326" s="4">
        <v>4.6500000000000004</v>
      </c>
      <c r="L326" s="4">
        <v>3.28</v>
      </c>
      <c r="M326" s="4">
        <v>3.01</v>
      </c>
      <c r="N326" s="70">
        <v>3.07</v>
      </c>
      <c r="O326" s="70">
        <v>0</v>
      </c>
    </row>
    <row r="327" spans="4:17" ht="15" x14ac:dyDescent="0.15">
      <c r="D327" s="5" t="s">
        <v>11</v>
      </c>
      <c r="E327" s="66">
        <v>12.19</v>
      </c>
      <c r="F327" s="66">
        <v>13.59</v>
      </c>
      <c r="G327" s="66">
        <v>14.54</v>
      </c>
      <c r="H327" s="66">
        <v>16.98</v>
      </c>
      <c r="I327" s="66">
        <v>14.94</v>
      </c>
      <c r="J327" s="66">
        <v>22.6</v>
      </c>
      <c r="K327" s="66">
        <v>36.799999999999997</v>
      </c>
      <c r="L327" s="66">
        <v>43.8</v>
      </c>
      <c r="M327" s="66">
        <v>60.778314732630804</v>
      </c>
      <c r="N327" s="70">
        <v>23.192464999999999</v>
      </c>
      <c r="O327" s="70">
        <v>0</v>
      </c>
    </row>
    <row r="328" spans="4:17" ht="15" x14ac:dyDescent="0.15">
      <c r="D328" s="5" t="s">
        <v>10</v>
      </c>
      <c r="E328" s="66">
        <v>3297</v>
      </c>
      <c r="F328" s="66">
        <v>3352</v>
      </c>
      <c r="G328" s="66">
        <v>3486</v>
      </c>
      <c r="H328" s="66">
        <v>3484</v>
      </c>
      <c r="I328" s="66">
        <v>3364</v>
      </c>
      <c r="J328" s="66">
        <v>3082</v>
      </c>
      <c r="K328" s="66">
        <v>2882</v>
      </c>
      <c r="L328" s="66">
        <v>2827</v>
      </c>
      <c r="M328" s="66">
        <v>2843</v>
      </c>
      <c r="N328" s="70">
        <v>2279</v>
      </c>
      <c r="O328" s="70">
        <v>2497</v>
      </c>
    </row>
    <row r="329" spans="4:17" ht="15" x14ac:dyDescent="0.15">
      <c r="D329" s="5" t="s">
        <v>9</v>
      </c>
      <c r="E329" s="4">
        <v>4358</v>
      </c>
      <c r="F329" s="4">
        <v>5246</v>
      </c>
      <c r="G329" s="4">
        <v>5610</v>
      </c>
      <c r="H329" s="4">
        <v>6854</v>
      </c>
      <c r="I329" s="4">
        <v>6653</v>
      </c>
      <c r="J329" s="4">
        <v>6473</v>
      </c>
      <c r="K329" s="4">
        <v>6628</v>
      </c>
      <c r="L329" s="4">
        <v>6782</v>
      </c>
      <c r="M329" s="4">
        <v>7022</v>
      </c>
      <c r="N329" s="70">
        <v>6688</v>
      </c>
      <c r="O329" s="70">
        <v>7205</v>
      </c>
    </row>
    <row r="330" spans="4:17" ht="15" x14ac:dyDescent="0.15">
      <c r="D330" s="5" t="s">
        <v>8</v>
      </c>
      <c r="E330" s="66">
        <v>2518</v>
      </c>
      <c r="F330" s="66">
        <v>2752</v>
      </c>
      <c r="G330" s="66">
        <v>3451</v>
      </c>
      <c r="H330" s="66">
        <v>4374</v>
      </c>
      <c r="I330" s="66">
        <v>4959</v>
      </c>
      <c r="J330" s="66">
        <v>5435</v>
      </c>
      <c r="K330" s="66">
        <v>5264</v>
      </c>
      <c r="L330" s="66">
        <v>5572</v>
      </c>
      <c r="M330" s="66">
        <v>6352</v>
      </c>
      <c r="N330" s="71">
        <v>6352</v>
      </c>
      <c r="O330" s="70">
        <v>0</v>
      </c>
    </row>
    <row r="331" spans="4:17" ht="15" x14ac:dyDescent="0.15">
      <c r="D331" s="5" t="s">
        <v>7</v>
      </c>
      <c r="E331" s="4">
        <v>259.07400000000001</v>
      </c>
      <c r="F331" s="4">
        <v>283.30500000000001</v>
      </c>
      <c r="G331" s="4">
        <v>303.327</v>
      </c>
      <c r="H331" s="4">
        <v>369.33499999999998</v>
      </c>
      <c r="I331" s="4">
        <v>395.98500000000001</v>
      </c>
      <c r="J331" s="4">
        <v>454.79599999999999</v>
      </c>
      <c r="K331" s="4">
        <v>464.29300000000001</v>
      </c>
      <c r="L331" s="4">
        <v>425.43400000000003</v>
      </c>
      <c r="M331" s="4">
        <v>145.75399999999999</v>
      </c>
      <c r="N331" s="70">
        <v>103.47427176930928</v>
      </c>
      <c r="O331" s="70">
        <v>390.10862019109737</v>
      </c>
    </row>
    <row r="332" spans="4:17" ht="15" x14ac:dyDescent="0.15">
      <c r="D332" s="5" t="s">
        <v>6</v>
      </c>
      <c r="E332" s="66">
        <v>182.67920770000001</v>
      </c>
      <c r="F332" s="66">
        <v>158.13</v>
      </c>
      <c r="G332" s="66">
        <v>197.95992274999998</v>
      </c>
      <c r="H332" s="67">
        <f>(G332+($G$332*($J$332/$G$332-1)/3))</f>
        <v>229.97328183333332</v>
      </c>
      <c r="I332" s="67">
        <f>(H332+($G$332*($J$332/$G$332-1)/3))</f>
        <v>261.98664091666666</v>
      </c>
      <c r="J332" s="66">
        <v>294</v>
      </c>
      <c r="K332" s="4">
        <v>0</v>
      </c>
      <c r="L332" s="4">
        <v>0</v>
      </c>
      <c r="M332" s="4">
        <v>0</v>
      </c>
      <c r="N332" s="70">
        <v>0</v>
      </c>
      <c r="O332" s="70">
        <v>0</v>
      </c>
    </row>
    <row r="333" spans="4:17" ht="15" x14ac:dyDescent="0.15">
      <c r="D333" s="5" t="s">
        <v>5</v>
      </c>
      <c r="E333" s="4">
        <v>8795</v>
      </c>
      <c r="F333" s="4">
        <v>9504</v>
      </c>
      <c r="G333" s="4">
        <v>9126</v>
      </c>
      <c r="H333" s="4">
        <v>10994</v>
      </c>
      <c r="I333" s="4">
        <v>11153</v>
      </c>
      <c r="J333" s="4">
        <v>10796</v>
      </c>
      <c r="K333" s="4">
        <v>11027</v>
      </c>
      <c r="L333" s="4">
        <v>11691</v>
      </c>
      <c r="M333" s="4">
        <v>11851</v>
      </c>
      <c r="N333" s="70">
        <v>7327</v>
      </c>
      <c r="O333" s="70">
        <v>0</v>
      </c>
    </row>
    <row r="334" spans="4:17" ht="15" x14ac:dyDescent="0.15">
      <c r="D334" s="5" t="s">
        <v>4</v>
      </c>
      <c r="E334" s="66">
        <v>17587</v>
      </c>
      <c r="F334" s="66">
        <v>20804</v>
      </c>
      <c r="G334" s="66">
        <v>23225</v>
      </c>
      <c r="H334" s="66">
        <v>118</v>
      </c>
      <c r="I334" s="66">
        <v>123</v>
      </c>
      <c r="J334" s="66">
        <v>127</v>
      </c>
      <c r="K334" s="66">
        <v>126</v>
      </c>
      <c r="L334" s="66">
        <v>112</v>
      </c>
      <c r="M334" s="66">
        <v>116</v>
      </c>
      <c r="N334" s="70">
        <v>115.5</v>
      </c>
      <c r="O334" s="70">
        <v>0</v>
      </c>
    </row>
    <row r="335" spans="4:17" ht="15" x14ac:dyDescent="0.15">
      <c r="D335" s="5" t="s">
        <v>3</v>
      </c>
      <c r="E335" s="66">
        <v>5278</v>
      </c>
      <c r="F335" s="66">
        <v>5898</v>
      </c>
      <c r="G335" s="66">
        <v>6595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70">
        <v>0</v>
      </c>
      <c r="O335" s="70">
        <v>0</v>
      </c>
    </row>
    <row r="336" spans="4:17" ht="15" x14ac:dyDescent="0.15">
      <c r="D336" s="5" t="s">
        <v>2</v>
      </c>
      <c r="E336" s="66">
        <v>101.342</v>
      </c>
      <c r="F336" s="66">
        <v>210</v>
      </c>
      <c r="G336" s="4">
        <v>230</v>
      </c>
      <c r="H336" s="4">
        <v>248</v>
      </c>
      <c r="I336" s="4">
        <v>426</v>
      </c>
      <c r="J336" s="4">
        <v>476</v>
      </c>
      <c r="K336" s="4">
        <v>594</v>
      </c>
      <c r="L336" s="4">
        <v>697</v>
      </c>
      <c r="M336" s="4">
        <v>844</v>
      </c>
      <c r="N336" s="70">
        <v>1129</v>
      </c>
      <c r="O336" s="70">
        <v>0</v>
      </c>
    </row>
    <row r="337" spans="4:15" ht="15" x14ac:dyDescent="0.15">
      <c r="D337" s="3" t="s">
        <v>1</v>
      </c>
      <c r="E337" s="68">
        <v>24941.210999999999</v>
      </c>
      <c r="F337" s="68">
        <v>36914.326500000003</v>
      </c>
      <c r="G337" s="68">
        <v>23013.243999999999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73">
        <v>0</v>
      </c>
      <c r="O337" s="73">
        <v>0</v>
      </c>
    </row>
    <row r="341" spans="4:15" ht="18.75" x14ac:dyDescent="0.2">
      <c r="D341" s="136" t="s">
        <v>46</v>
      </c>
      <c r="E341" s="137"/>
      <c r="F341" s="137"/>
      <c r="G341" s="137"/>
      <c r="H341" s="137"/>
      <c r="I341" s="137"/>
      <c r="J341" s="137"/>
      <c r="K341" s="137"/>
      <c r="L341" s="137"/>
      <c r="M341" s="137"/>
      <c r="N341" s="138"/>
      <c r="O341" s="87"/>
    </row>
    <row r="342" spans="4:15" ht="15" x14ac:dyDescent="0.15">
      <c r="D342" s="8">
        <v>253</v>
      </c>
      <c r="E342" s="7">
        <v>2004</v>
      </c>
      <c r="F342" s="7">
        <f t="shared" ref="F342:O342" si="9">E342+1</f>
        <v>2005</v>
      </c>
      <c r="G342" s="7">
        <f t="shared" si="9"/>
        <v>2006</v>
      </c>
      <c r="H342" s="7">
        <f t="shared" si="9"/>
        <v>2007</v>
      </c>
      <c r="I342" s="7">
        <f t="shared" si="9"/>
        <v>2008</v>
      </c>
      <c r="J342" s="7">
        <f t="shared" si="9"/>
        <v>2009</v>
      </c>
      <c r="K342" s="7">
        <f t="shared" si="9"/>
        <v>2010</v>
      </c>
      <c r="L342" s="7">
        <f t="shared" si="9"/>
        <v>2011</v>
      </c>
      <c r="M342" s="7">
        <f t="shared" si="9"/>
        <v>2012</v>
      </c>
      <c r="N342" s="69">
        <f t="shared" si="9"/>
        <v>2013</v>
      </c>
      <c r="O342" s="69">
        <f t="shared" si="9"/>
        <v>2014</v>
      </c>
    </row>
    <row r="343" spans="4:15" ht="15" x14ac:dyDescent="0.15">
      <c r="D343" s="5" t="s">
        <v>32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70">
        <v>0</v>
      </c>
      <c r="O343" s="70">
        <v>0</v>
      </c>
    </row>
    <row r="344" spans="4:15" ht="15" x14ac:dyDescent="0.15">
      <c r="D344" s="5" t="s">
        <v>31</v>
      </c>
      <c r="E344" s="4">
        <v>1344.096299</v>
      </c>
      <c r="F344" s="4">
        <v>1014.318085</v>
      </c>
      <c r="G344" s="4">
        <v>1514.7191290000001</v>
      </c>
      <c r="H344" s="4">
        <v>1980.614601</v>
      </c>
      <c r="I344" s="4">
        <v>9684.6825939999999</v>
      </c>
      <c r="J344" s="4">
        <v>3727.8958790000001</v>
      </c>
      <c r="K344" s="4">
        <v>2899.0788440000001</v>
      </c>
      <c r="L344" s="4">
        <v>5583.612623</v>
      </c>
      <c r="M344" s="4">
        <v>3535.5778359999999</v>
      </c>
      <c r="N344" s="70">
        <v>1513.7325249999999</v>
      </c>
      <c r="O344" s="70">
        <v>1400.3315030000001</v>
      </c>
    </row>
    <row r="345" spans="4:15" ht="15" x14ac:dyDescent="0.15">
      <c r="D345" s="5" t="s">
        <v>30</v>
      </c>
      <c r="E345" s="66">
        <v>0</v>
      </c>
      <c r="F345" s="66">
        <v>0</v>
      </c>
      <c r="G345" s="66">
        <v>0</v>
      </c>
      <c r="H345" s="66">
        <v>15.273894500000001</v>
      </c>
      <c r="I345" s="66">
        <v>38.218000000000004</v>
      </c>
      <c r="J345" s="66">
        <v>25.04</v>
      </c>
      <c r="K345" s="66">
        <v>30.099</v>
      </c>
      <c r="L345" s="66">
        <v>41.205737880000001</v>
      </c>
      <c r="M345" s="66">
        <v>29</v>
      </c>
      <c r="N345" s="71">
        <v>29</v>
      </c>
      <c r="O345" s="70">
        <v>0</v>
      </c>
    </row>
    <row r="346" spans="4:15" ht="15" x14ac:dyDescent="0.15">
      <c r="D346" s="5" t="s">
        <v>29</v>
      </c>
      <c r="E346" s="66">
        <v>563</v>
      </c>
      <c r="F346" s="66">
        <v>581</v>
      </c>
      <c r="G346" s="66">
        <v>614</v>
      </c>
      <c r="H346" s="66">
        <v>625</v>
      </c>
      <c r="I346" s="4">
        <v>25965.840076</v>
      </c>
      <c r="J346" s="4">
        <v>11122.681121</v>
      </c>
      <c r="K346" s="4">
        <v>17377.388269999999</v>
      </c>
      <c r="L346" s="4">
        <v>16625.181176999999</v>
      </c>
      <c r="M346" s="4">
        <v>8474.0544649999993</v>
      </c>
      <c r="N346" s="70">
        <v>11024.168035999999</v>
      </c>
      <c r="O346" s="70">
        <v>13991.470846</v>
      </c>
    </row>
    <row r="347" spans="4:15" ht="15" x14ac:dyDescent="0.15">
      <c r="D347" s="5" t="s">
        <v>28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70">
        <v>0</v>
      </c>
      <c r="O347" s="70">
        <v>0</v>
      </c>
    </row>
    <row r="348" spans="4:15" ht="15" x14ac:dyDescent="0.15">
      <c r="D348" s="5" t="s">
        <v>27</v>
      </c>
      <c r="E348" s="4">
        <v>33647</v>
      </c>
      <c r="F348" s="4">
        <v>21781</v>
      </c>
      <c r="G348" s="4">
        <v>11284</v>
      </c>
      <c r="H348" s="4">
        <v>12330</v>
      </c>
      <c r="I348" s="4">
        <v>20138</v>
      </c>
      <c r="J348" s="4">
        <v>13963</v>
      </c>
      <c r="K348" s="4">
        <v>10268</v>
      </c>
      <c r="L348" s="4">
        <v>12982</v>
      </c>
      <c r="M348" s="4">
        <v>14964</v>
      </c>
      <c r="N348" s="70">
        <v>13180</v>
      </c>
      <c r="O348" s="70">
        <v>9629</v>
      </c>
    </row>
    <row r="349" spans="4:15" ht="15" x14ac:dyDescent="0.15">
      <c r="D349" s="5" t="s">
        <v>26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70">
        <v>0</v>
      </c>
      <c r="O349" s="70">
        <v>0</v>
      </c>
    </row>
    <row r="350" spans="4:15" ht="15" x14ac:dyDescent="0.15">
      <c r="D350" s="5" t="s">
        <v>25</v>
      </c>
      <c r="E350" s="66">
        <v>2219</v>
      </c>
      <c r="F350" s="66">
        <v>1874</v>
      </c>
      <c r="G350" s="66">
        <v>2042</v>
      </c>
      <c r="H350" s="66">
        <v>1985</v>
      </c>
      <c r="I350" s="66">
        <v>2225</v>
      </c>
      <c r="J350" s="66">
        <v>2292.654</v>
      </c>
      <c r="K350" s="66">
        <v>2443.7840000000001</v>
      </c>
      <c r="L350" s="66">
        <v>2339</v>
      </c>
      <c r="M350" s="66">
        <v>2612.067</v>
      </c>
      <c r="N350" s="71">
        <v>2612.067</v>
      </c>
      <c r="O350" s="70">
        <v>0</v>
      </c>
    </row>
    <row r="351" spans="4:15" ht="15" x14ac:dyDescent="0.15">
      <c r="D351" s="5" t="s">
        <v>24</v>
      </c>
      <c r="E351" s="4">
        <v>13</v>
      </c>
      <c r="F351" s="4">
        <v>12.3</v>
      </c>
      <c r="G351" s="4">
        <v>10.1</v>
      </c>
      <c r="H351" s="4">
        <v>3.1</v>
      </c>
      <c r="I351" s="4">
        <v>9.3130000000000006</v>
      </c>
      <c r="J351" s="4">
        <v>-3.8370000000000002</v>
      </c>
      <c r="K351" s="4">
        <v>13.868</v>
      </c>
      <c r="L351" s="4">
        <v>0</v>
      </c>
      <c r="M351" s="4">
        <v>0</v>
      </c>
      <c r="N351" s="70">
        <v>0</v>
      </c>
      <c r="O351" s="70">
        <v>0</v>
      </c>
    </row>
    <row r="352" spans="4:15" ht="15" x14ac:dyDescent="0.15">
      <c r="D352" s="5" t="s">
        <v>23</v>
      </c>
      <c r="E352" s="4">
        <v>2344.6095293599997</v>
      </c>
      <c r="F352" s="4">
        <v>2437.0520515900002</v>
      </c>
      <c r="G352" s="4">
        <v>3484.9959357299999</v>
      </c>
      <c r="H352" s="4">
        <v>5329.664749900001</v>
      </c>
      <c r="I352" s="4">
        <v>10187.02595374</v>
      </c>
      <c r="J352" s="4">
        <v>8671.6835604041971</v>
      </c>
      <c r="K352" s="4">
        <v>5425.6305454384983</v>
      </c>
      <c r="L352" s="4">
        <v>6728.3327972462002</v>
      </c>
      <c r="M352" s="4">
        <v>4975.7641164480983</v>
      </c>
      <c r="N352" s="70">
        <v>3711.9670541118012</v>
      </c>
      <c r="O352" s="70">
        <v>3484.4048217591003</v>
      </c>
    </row>
    <row r="353" spans="4:16" ht="15" x14ac:dyDescent="0.15">
      <c r="D353" s="5" t="s">
        <v>22</v>
      </c>
      <c r="E353" s="4">
        <v>2615</v>
      </c>
      <c r="F353" s="4">
        <v>3086</v>
      </c>
      <c r="G353" s="4">
        <v>3965</v>
      </c>
      <c r="H353" s="4">
        <v>6480</v>
      </c>
      <c r="I353" s="4">
        <v>25839</v>
      </c>
      <c r="J353" s="4">
        <v>8842</v>
      </c>
      <c r="K353" s="4">
        <v>9894</v>
      </c>
      <c r="L353" s="4">
        <v>21888</v>
      </c>
      <c r="M353" s="4">
        <v>13610</v>
      </c>
      <c r="N353" s="70">
        <v>10589</v>
      </c>
      <c r="O353" s="70">
        <v>15528</v>
      </c>
    </row>
    <row r="354" spans="4:16" ht="15" x14ac:dyDescent="0.2">
      <c r="D354" s="5" t="s">
        <v>21</v>
      </c>
      <c r="E354" s="4">
        <v>7488</v>
      </c>
      <c r="F354" s="4">
        <v>8307</v>
      </c>
      <c r="G354" s="4">
        <v>8775</v>
      </c>
      <c r="H354" s="4">
        <v>9732</v>
      </c>
      <c r="I354" s="4">
        <v>20169</v>
      </c>
      <c r="J354" s="4">
        <v>18271</v>
      </c>
      <c r="K354" s="4">
        <v>17595</v>
      </c>
      <c r="L354" s="4">
        <v>36160</v>
      </c>
      <c r="M354" s="4">
        <v>33916</v>
      </c>
      <c r="N354" s="70">
        <v>20552</v>
      </c>
      <c r="O354" s="70"/>
      <c r="P354" s="120"/>
    </row>
    <row r="355" spans="4:16" ht="15" x14ac:dyDescent="0.15">
      <c r="D355" s="5" t="s">
        <v>20</v>
      </c>
      <c r="E355" s="66">
        <v>156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70">
        <v>0</v>
      </c>
      <c r="O355" s="70">
        <v>0</v>
      </c>
    </row>
    <row r="356" spans="4:16" ht="15" x14ac:dyDescent="0.15">
      <c r="D356" s="5" t="s">
        <v>19</v>
      </c>
      <c r="E356" s="66">
        <v>96.786000000000001</v>
      </c>
      <c r="F356" s="66">
        <v>185.30699999999999</v>
      </c>
      <c r="G356" s="66">
        <v>214.96899999999999</v>
      </c>
      <c r="H356" s="66">
        <v>157.96700000000001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70">
        <v>0</v>
      </c>
      <c r="O356" s="70">
        <v>0</v>
      </c>
    </row>
    <row r="357" spans="4:16" ht="15" x14ac:dyDescent="0.15">
      <c r="D357" s="5" t="s">
        <v>18</v>
      </c>
      <c r="E357" s="4">
        <v>9890</v>
      </c>
      <c r="F357" s="4">
        <v>4541</v>
      </c>
      <c r="G357" s="4">
        <v>8770</v>
      </c>
      <c r="H357" s="4">
        <v>12570</v>
      </c>
      <c r="I357" s="4">
        <v>47148</v>
      </c>
      <c r="J357" s="4">
        <v>29443</v>
      </c>
      <c r="K357" s="4">
        <v>15360</v>
      </c>
      <c r="L357" s="4">
        <v>20183</v>
      </c>
      <c r="M357" s="4">
        <v>15482</v>
      </c>
      <c r="N357" s="70">
        <v>14275</v>
      </c>
      <c r="O357" s="70">
        <v>0</v>
      </c>
    </row>
    <row r="358" spans="4:16" ht="15" x14ac:dyDescent="0.15">
      <c r="D358" s="5" t="s">
        <v>17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70">
        <v>0</v>
      </c>
      <c r="O358" s="70">
        <v>0</v>
      </c>
    </row>
    <row r="359" spans="4:16" ht="15" x14ac:dyDescent="0.15">
      <c r="D359" s="5" t="s">
        <v>16</v>
      </c>
      <c r="E359" s="4">
        <v>0</v>
      </c>
      <c r="F359" s="4">
        <v>0</v>
      </c>
      <c r="G359" s="4">
        <v>0</v>
      </c>
      <c r="H359" s="4">
        <v>43</v>
      </c>
      <c r="I359" s="4">
        <v>149</v>
      </c>
      <c r="J359" s="4">
        <v>82</v>
      </c>
      <c r="K359" s="4">
        <v>98</v>
      </c>
      <c r="L359" s="4">
        <v>93</v>
      </c>
      <c r="M359" s="4">
        <v>69</v>
      </c>
      <c r="N359" s="70">
        <v>73</v>
      </c>
      <c r="O359" s="70">
        <v>0</v>
      </c>
    </row>
    <row r="360" spans="4:16" ht="15" x14ac:dyDescent="0.15">
      <c r="D360" s="5" t="s">
        <v>15</v>
      </c>
      <c r="E360" s="4">
        <v>3778</v>
      </c>
      <c r="F360" s="4">
        <v>4962</v>
      </c>
      <c r="G360" s="4">
        <v>7670</v>
      </c>
      <c r="H360" s="4">
        <v>11223</v>
      </c>
      <c r="I360" s="4">
        <v>30796</v>
      </c>
      <c r="J360" s="4">
        <v>6309</v>
      </c>
      <c r="K360" s="4">
        <v>9698</v>
      </c>
      <c r="L360" s="4">
        <v>16413</v>
      </c>
      <c r="M360" s="4">
        <v>5263</v>
      </c>
      <c r="N360" s="70">
        <v>6492</v>
      </c>
      <c r="O360" s="70">
        <v>5686</v>
      </c>
    </row>
    <row r="361" spans="4:16" ht="15" x14ac:dyDescent="0.15">
      <c r="D361" s="5" t="s">
        <v>14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70">
        <v>0</v>
      </c>
      <c r="O361" s="70">
        <v>0</v>
      </c>
    </row>
    <row r="362" spans="4:16" ht="15" x14ac:dyDescent="0.15">
      <c r="D362" s="5" t="s">
        <v>13</v>
      </c>
      <c r="E362" s="66">
        <v>19</v>
      </c>
      <c r="F362" s="66">
        <v>20</v>
      </c>
      <c r="G362" s="66">
        <v>22</v>
      </c>
      <c r="H362" s="66">
        <v>24</v>
      </c>
      <c r="I362" s="66">
        <v>25</v>
      </c>
      <c r="J362" s="66">
        <v>29</v>
      </c>
      <c r="K362" s="66">
        <v>36</v>
      </c>
      <c r="L362" s="66">
        <v>33</v>
      </c>
      <c r="M362" s="66">
        <v>36</v>
      </c>
      <c r="N362" s="71">
        <v>36</v>
      </c>
      <c r="O362" s="70">
        <v>0</v>
      </c>
    </row>
    <row r="363" spans="4:16" ht="15" x14ac:dyDescent="0.15">
      <c r="D363" s="5" t="s">
        <v>12</v>
      </c>
      <c r="E363" s="4">
        <v>0.45</v>
      </c>
      <c r="F363" s="4">
        <v>0.19</v>
      </c>
      <c r="G363" s="4">
        <v>0.55000000000000004</v>
      </c>
      <c r="H363" s="4">
        <v>3.25</v>
      </c>
      <c r="I363" s="4">
        <v>1.53</v>
      </c>
      <c r="J363" s="4">
        <v>0.59</v>
      </c>
      <c r="K363" s="4">
        <v>0.78</v>
      </c>
      <c r="L363" s="4">
        <v>8.33</v>
      </c>
      <c r="M363" s="4">
        <v>1.83</v>
      </c>
      <c r="N363" s="70">
        <v>4.83</v>
      </c>
      <c r="O363" s="70">
        <v>0</v>
      </c>
    </row>
    <row r="364" spans="4:16" ht="15" x14ac:dyDescent="0.15">
      <c r="D364" s="5" t="s">
        <v>11</v>
      </c>
      <c r="E364" s="66">
        <v>0</v>
      </c>
      <c r="F364" s="66">
        <v>0.89</v>
      </c>
      <c r="G364" s="66">
        <v>1.1200000000000001</v>
      </c>
      <c r="H364" s="66">
        <v>1.44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70">
        <v>0</v>
      </c>
      <c r="O364" s="70">
        <v>0</v>
      </c>
    </row>
    <row r="365" spans="4:16" ht="15" x14ac:dyDescent="0.15">
      <c r="D365" s="5" t="s">
        <v>10</v>
      </c>
      <c r="E365" s="66">
        <v>813</v>
      </c>
      <c r="F365" s="66">
        <v>895</v>
      </c>
      <c r="G365" s="66">
        <v>1043</v>
      </c>
      <c r="H365" s="66">
        <v>914</v>
      </c>
      <c r="I365" s="66">
        <v>1294</v>
      </c>
      <c r="J365" s="66">
        <v>956</v>
      </c>
      <c r="K365" s="66">
        <v>736</v>
      </c>
      <c r="L365" s="66">
        <v>979</v>
      </c>
      <c r="M365" s="66">
        <v>976</v>
      </c>
      <c r="N365" s="70">
        <v>972</v>
      </c>
      <c r="O365" s="70">
        <v>1084</v>
      </c>
    </row>
    <row r="366" spans="4:16" ht="15" x14ac:dyDescent="0.15">
      <c r="D366" s="5" t="s">
        <v>9</v>
      </c>
      <c r="E366" s="66">
        <v>26930</v>
      </c>
      <c r="F366" s="66">
        <v>21126</v>
      </c>
      <c r="G366" s="66">
        <v>32161</v>
      </c>
      <c r="H366" s="66">
        <v>42268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70">
        <v>0</v>
      </c>
      <c r="O366" s="70">
        <v>0</v>
      </c>
    </row>
    <row r="367" spans="4:16" ht="15" x14ac:dyDescent="0.15">
      <c r="D367" s="5" t="s">
        <v>8</v>
      </c>
      <c r="E367" s="66">
        <v>161</v>
      </c>
      <c r="F367" s="66">
        <v>260</v>
      </c>
      <c r="G367" s="66">
        <v>425</v>
      </c>
      <c r="H367" s="66">
        <v>673</v>
      </c>
      <c r="I367" s="66">
        <v>8122</v>
      </c>
      <c r="J367" s="66">
        <v>704</v>
      </c>
      <c r="K367" s="66">
        <v>452</v>
      </c>
      <c r="L367" s="66">
        <v>2545</v>
      </c>
      <c r="M367" s="66">
        <v>1027</v>
      </c>
      <c r="N367" s="71">
        <v>1027</v>
      </c>
      <c r="O367" s="70">
        <v>0</v>
      </c>
    </row>
    <row r="368" spans="4:16" ht="15" x14ac:dyDescent="0.15">
      <c r="D368" s="5" t="s">
        <v>7</v>
      </c>
      <c r="E368" s="66">
        <v>373.69773896129567</v>
      </c>
      <c r="F368" s="66">
        <v>375.21510802602472</v>
      </c>
      <c r="G368" s="66">
        <v>813.3795899404106</v>
      </c>
      <c r="H368" s="66">
        <v>843.3669019494339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70">
        <v>0</v>
      </c>
      <c r="O368" s="70">
        <v>0</v>
      </c>
    </row>
    <row r="369" spans="4:15" ht="15" x14ac:dyDescent="0.15">
      <c r="D369" s="5" t="s">
        <v>6</v>
      </c>
      <c r="E369" s="66">
        <v>5.0378292</v>
      </c>
      <c r="F369" s="66">
        <v>5.23</v>
      </c>
      <c r="G369" s="66">
        <v>15.72089424</v>
      </c>
      <c r="H369" s="67">
        <f>(G369+($G$369*($J$369/$G$369-1)/3))</f>
        <v>35.480596160000005</v>
      </c>
      <c r="I369" s="67">
        <f>(H369+($G$369*($J$369/$G$369-1)/3))</f>
        <v>55.240298080000002</v>
      </c>
      <c r="J369" s="66">
        <v>75</v>
      </c>
      <c r="K369" s="4">
        <v>0</v>
      </c>
      <c r="L369" s="4">
        <v>0</v>
      </c>
      <c r="M369" s="4">
        <v>0</v>
      </c>
      <c r="N369" s="70">
        <v>0</v>
      </c>
      <c r="O369" s="70">
        <v>0</v>
      </c>
    </row>
    <row r="370" spans="4:15" ht="15" x14ac:dyDescent="0.15">
      <c r="D370" s="5" t="s">
        <v>5</v>
      </c>
      <c r="E370" s="4">
        <v>9710</v>
      </c>
      <c r="F370" s="4">
        <v>7636</v>
      </c>
      <c r="G370" s="4">
        <v>28043</v>
      </c>
      <c r="H370" s="4">
        <v>23869</v>
      </c>
      <c r="I370" s="4">
        <v>62003</v>
      </c>
      <c r="J370" s="4">
        <v>53128</v>
      </c>
      <c r="K370" s="4">
        <v>19760</v>
      </c>
      <c r="L370" s="4">
        <v>12924</v>
      </c>
      <c r="M370" s="4">
        <v>14285</v>
      </c>
      <c r="N370" s="70">
        <v>14711</v>
      </c>
      <c r="O370" s="70">
        <v>0</v>
      </c>
    </row>
    <row r="371" spans="4:15" ht="15" x14ac:dyDescent="0.15">
      <c r="D371" s="5" t="s">
        <v>4</v>
      </c>
      <c r="E371" s="66">
        <v>4379</v>
      </c>
      <c r="F371" s="66">
        <v>12505</v>
      </c>
      <c r="G371" s="66">
        <v>7315</v>
      </c>
      <c r="H371" s="66">
        <v>11</v>
      </c>
      <c r="I371" s="66">
        <v>70</v>
      </c>
      <c r="J371" s="66">
        <v>22</v>
      </c>
      <c r="K371" s="66">
        <v>33</v>
      </c>
      <c r="L371" s="66">
        <v>66</v>
      </c>
      <c r="M371" s="66">
        <v>59</v>
      </c>
      <c r="N371" s="70">
        <v>77.8</v>
      </c>
      <c r="O371" s="70">
        <v>0</v>
      </c>
    </row>
    <row r="372" spans="4:15" ht="15" x14ac:dyDescent="0.15">
      <c r="D372" s="5" t="s">
        <v>3</v>
      </c>
      <c r="E372" s="66">
        <v>8682</v>
      </c>
      <c r="F372" s="66">
        <v>7144</v>
      </c>
      <c r="G372" s="66">
        <v>9374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70">
        <v>0</v>
      </c>
      <c r="O372" s="70">
        <v>0</v>
      </c>
    </row>
    <row r="373" spans="4:15" ht="15" x14ac:dyDescent="0.15">
      <c r="D373" s="5" t="s">
        <v>2</v>
      </c>
      <c r="E373" s="66">
        <v>0</v>
      </c>
      <c r="F373" s="66">
        <v>40</v>
      </c>
      <c r="G373" s="4">
        <v>143</v>
      </c>
      <c r="H373" s="4">
        <v>146</v>
      </c>
      <c r="I373" s="4">
        <v>94</v>
      </c>
      <c r="J373" s="4">
        <v>98</v>
      </c>
      <c r="K373" s="4">
        <v>90</v>
      </c>
      <c r="L373" s="4">
        <v>60</v>
      </c>
      <c r="M373" s="4">
        <v>75</v>
      </c>
      <c r="N373" s="70">
        <v>70</v>
      </c>
      <c r="O373" s="70">
        <v>0</v>
      </c>
    </row>
    <row r="374" spans="4:15" ht="15" x14ac:dyDescent="0.15">
      <c r="D374" s="3" t="s">
        <v>1</v>
      </c>
      <c r="E374" s="2">
        <v>0</v>
      </c>
      <c r="F374" s="2">
        <v>0</v>
      </c>
      <c r="G374" s="2">
        <v>0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73">
        <v>0</v>
      </c>
      <c r="O374" s="73">
        <v>0</v>
      </c>
    </row>
    <row r="378" spans="4:15" ht="18.75" x14ac:dyDescent="0.2">
      <c r="D378" s="136" t="s">
        <v>47</v>
      </c>
      <c r="E378" s="137"/>
      <c r="F378" s="137"/>
      <c r="G378" s="137"/>
      <c r="H378" s="137"/>
      <c r="I378" s="137"/>
      <c r="J378" s="137"/>
      <c r="K378" s="137"/>
      <c r="L378" s="137"/>
      <c r="M378" s="137"/>
      <c r="N378" s="138"/>
      <c r="O378" s="87"/>
    </row>
    <row r="379" spans="4:15" ht="15" x14ac:dyDescent="0.15">
      <c r="D379" s="8">
        <v>257</v>
      </c>
      <c r="E379" s="7">
        <v>2004</v>
      </c>
      <c r="F379" s="7">
        <f t="shared" ref="F379:O379" si="10">E379+1</f>
        <v>2005</v>
      </c>
      <c r="G379" s="7">
        <f t="shared" si="10"/>
        <v>2006</v>
      </c>
      <c r="H379" s="7">
        <f t="shared" si="10"/>
        <v>2007</v>
      </c>
      <c r="I379" s="7">
        <f t="shared" si="10"/>
        <v>2008</v>
      </c>
      <c r="J379" s="7">
        <f t="shared" si="10"/>
        <v>2009</v>
      </c>
      <c r="K379" s="7">
        <f t="shared" si="10"/>
        <v>2010</v>
      </c>
      <c r="L379" s="7">
        <f t="shared" si="10"/>
        <v>2011</v>
      </c>
      <c r="M379" s="7">
        <f t="shared" si="10"/>
        <v>2012</v>
      </c>
      <c r="N379" s="69">
        <f t="shared" si="10"/>
        <v>2013</v>
      </c>
      <c r="O379" s="69">
        <f t="shared" si="10"/>
        <v>2014</v>
      </c>
    </row>
    <row r="380" spans="4:15" ht="15" x14ac:dyDescent="0.15">
      <c r="D380" s="5" t="s">
        <v>32</v>
      </c>
      <c r="E380" s="66">
        <v>317</v>
      </c>
      <c r="F380" s="66">
        <v>272</v>
      </c>
      <c r="G380" s="66">
        <v>308</v>
      </c>
      <c r="H380" s="66">
        <v>227</v>
      </c>
      <c r="I380" s="66">
        <v>-145</v>
      </c>
      <c r="J380" s="66">
        <v>157</v>
      </c>
      <c r="K380" s="66">
        <v>294</v>
      </c>
      <c r="L380" s="66">
        <v>193</v>
      </c>
      <c r="M380" s="66">
        <v>357</v>
      </c>
      <c r="N380" s="70">
        <v>366</v>
      </c>
      <c r="O380" s="70">
        <v>0</v>
      </c>
    </row>
    <row r="381" spans="4:15" ht="15" x14ac:dyDescent="0.15">
      <c r="D381" s="5" t="s">
        <v>31</v>
      </c>
      <c r="E381" s="4">
        <v>792.61489200000005</v>
      </c>
      <c r="F381" s="4">
        <v>1168.2009880000001</v>
      </c>
      <c r="G381" s="4">
        <v>961.04845599999999</v>
      </c>
      <c r="H381" s="4">
        <v>932.85433399999999</v>
      </c>
      <c r="I381" s="4">
        <v>-3603.2358789999998</v>
      </c>
      <c r="J381" s="4">
        <v>720.84438899999998</v>
      </c>
      <c r="K381" s="4">
        <v>738.14336400000002</v>
      </c>
      <c r="L381" s="4">
        <v>-742.087447</v>
      </c>
      <c r="M381" s="4">
        <v>1221.766558</v>
      </c>
      <c r="N381" s="70">
        <v>616.47310800000002</v>
      </c>
      <c r="O381" s="70">
        <v>659.53917300000001</v>
      </c>
    </row>
    <row r="382" spans="4:15" ht="15" x14ac:dyDescent="0.15">
      <c r="D382" s="5" t="s">
        <v>30</v>
      </c>
      <c r="E382" s="66">
        <v>0</v>
      </c>
      <c r="F382" s="66">
        <v>8.8000000000000007</v>
      </c>
      <c r="G382" s="66">
        <v>-15</v>
      </c>
      <c r="H382" s="66">
        <v>11.358823290849999</v>
      </c>
      <c r="I382" s="66">
        <v>-1.6420468043900001</v>
      </c>
      <c r="J382" s="66">
        <v>11.920999999999999</v>
      </c>
      <c r="K382" s="66">
        <v>14.757999999999999</v>
      </c>
      <c r="L382" s="66">
        <v>5.5911503199999952</v>
      </c>
      <c r="M382" s="66">
        <v>10</v>
      </c>
      <c r="N382" s="71">
        <v>10</v>
      </c>
      <c r="O382" s="70">
        <v>0</v>
      </c>
    </row>
    <row r="383" spans="4:15" ht="15" x14ac:dyDescent="0.15">
      <c r="D383" s="5" t="s">
        <v>29</v>
      </c>
      <c r="E383" s="4">
        <v>0</v>
      </c>
      <c r="F383" s="4">
        <v>0</v>
      </c>
      <c r="G383" s="4">
        <v>0</v>
      </c>
      <c r="H383" s="4">
        <v>0</v>
      </c>
      <c r="I383" s="4">
        <v>31.013688999999431</v>
      </c>
      <c r="J383" s="4">
        <v>1598.594681999999</v>
      </c>
      <c r="K383" s="4">
        <v>1073.9054769999966</v>
      </c>
      <c r="L383" s="4">
        <v>2487.1819190000024</v>
      </c>
      <c r="M383" s="4">
        <v>2963.4010490000055</v>
      </c>
      <c r="N383" s="70">
        <v>2018.5408719999978</v>
      </c>
      <c r="O383" s="70">
        <v>1285.0217339999999</v>
      </c>
    </row>
    <row r="384" spans="4:15" ht="15" x14ac:dyDescent="0.15">
      <c r="D384" s="5" t="s">
        <v>28</v>
      </c>
      <c r="E384" s="66">
        <v>11.2</v>
      </c>
      <c r="F384" s="66">
        <v>1.7</v>
      </c>
      <c r="G384" s="66">
        <v>13.4</v>
      </c>
      <c r="H384" s="66">
        <v>28.3</v>
      </c>
      <c r="I384" s="66">
        <v>46</v>
      </c>
      <c r="J384" s="66">
        <v>40</v>
      </c>
      <c r="K384" s="66">
        <v>33.6</v>
      </c>
      <c r="L384" s="4">
        <v>0</v>
      </c>
      <c r="M384" s="4">
        <v>0</v>
      </c>
      <c r="N384" s="70">
        <v>0</v>
      </c>
      <c r="O384" s="70">
        <v>0</v>
      </c>
    </row>
    <row r="385" spans="4:16" ht="15" x14ac:dyDescent="0.15">
      <c r="D385" s="5" t="s">
        <v>27</v>
      </c>
      <c r="E385" s="4">
        <v>5638</v>
      </c>
      <c r="F385" s="4">
        <v>4578</v>
      </c>
      <c r="G385" s="4">
        <v>8035</v>
      </c>
      <c r="H385" s="4">
        <v>5258</v>
      </c>
      <c r="I385" s="4">
        <v>-44</v>
      </c>
      <c r="J385" s="4">
        <v>11444</v>
      </c>
      <c r="K385" s="4">
        <v>16446</v>
      </c>
      <c r="L385" s="4">
        <v>5505</v>
      </c>
      <c r="M385" s="4">
        <v>6689</v>
      </c>
      <c r="N385" s="70">
        <v>6574</v>
      </c>
      <c r="O385" s="70">
        <v>5691</v>
      </c>
    </row>
    <row r="386" spans="4:16" ht="15" x14ac:dyDescent="0.15">
      <c r="D386" s="5" t="s">
        <v>26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70">
        <v>0</v>
      </c>
      <c r="O386" s="70">
        <v>0</v>
      </c>
    </row>
    <row r="387" spans="4:16" ht="15" x14ac:dyDescent="0.15">
      <c r="D387" s="5" t="s">
        <v>25</v>
      </c>
      <c r="E387" s="66">
        <v>10035</v>
      </c>
      <c r="F387" s="66">
        <v>5209</v>
      </c>
      <c r="G387" s="66">
        <v>9152</v>
      </c>
      <c r="H387" s="66">
        <v>-460</v>
      </c>
      <c r="I387" s="66">
        <v>-17851</v>
      </c>
      <c r="J387" s="66">
        <v>3483.1880000000001</v>
      </c>
      <c r="K387" s="66">
        <v>10468.092000000001</v>
      </c>
      <c r="L387" s="66">
        <v>4252</v>
      </c>
      <c r="M387" s="66">
        <v>12573.865</v>
      </c>
      <c r="N387" s="71">
        <v>12573.865</v>
      </c>
      <c r="O387" s="70">
        <v>0</v>
      </c>
    </row>
    <row r="388" spans="4:16" ht="15" x14ac:dyDescent="0.15">
      <c r="D388" s="5" t="s">
        <v>24</v>
      </c>
      <c r="E388" s="4">
        <v>113.9</v>
      </c>
      <c r="F388" s="4">
        <v>153.19999999999999</v>
      </c>
      <c r="G388" s="4">
        <v>147.80000000000001</v>
      </c>
      <c r="H388" s="4">
        <v>101.9</v>
      </c>
      <c r="I388" s="4">
        <v>-310.62099999999998</v>
      </c>
      <c r="J388" s="4">
        <v>443.19200000000001</v>
      </c>
      <c r="K388" s="4">
        <v>378.92700000000002</v>
      </c>
      <c r="L388" s="4">
        <v>10.51</v>
      </c>
      <c r="M388" s="4">
        <v>23.7</v>
      </c>
      <c r="N388" s="70">
        <v>15.582000000000001</v>
      </c>
      <c r="O388" s="70">
        <v>0</v>
      </c>
    </row>
    <row r="389" spans="4:16" ht="15" x14ac:dyDescent="0.15">
      <c r="D389" s="5" t="s">
        <v>23</v>
      </c>
      <c r="E389" s="4">
        <v>761.2112951900001</v>
      </c>
      <c r="F389" s="4">
        <v>826.60825691000002</v>
      </c>
      <c r="G389" s="4">
        <v>600.84728400999995</v>
      </c>
      <c r="H389" s="4">
        <v>2559.28246528</v>
      </c>
      <c r="I389" s="4">
        <v>1273.33653108</v>
      </c>
      <c r="J389" s="4">
        <v>1622.1859102581993</v>
      </c>
      <c r="K389" s="4">
        <v>1749.1622984483997</v>
      </c>
      <c r="L389" s="4">
        <v>1950.7307332155003</v>
      </c>
      <c r="M389" s="4">
        <v>3252.4253227331983</v>
      </c>
      <c r="N389" s="70">
        <v>2604.3643745343979</v>
      </c>
      <c r="O389" s="70">
        <v>2225.7294214765002</v>
      </c>
    </row>
    <row r="390" spans="4:16" ht="15" x14ac:dyDescent="0.15">
      <c r="D390" s="5" t="s">
        <v>22</v>
      </c>
      <c r="E390" s="4">
        <v>637</v>
      </c>
      <c r="F390" s="4">
        <v>366</v>
      </c>
      <c r="G390" s="4">
        <v>639</v>
      </c>
      <c r="H390" s="4">
        <v>645</v>
      </c>
      <c r="I390" s="4">
        <v>-1331</v>
      </c>
      <c r="J390" s="4">
        <v>440</v>
      </c>
      <c r="K390" s="4">
        <v>234</v>
      </c>
      <c r="L390" s="4">
        <v>-77</v>
      </c>
      <c r="M390" s="4">
        <v>659</v>
      </c>
      <c r="N390" s="70">
        <v>581</v>
      </c>
      <c r="O390" s="70">
        <v>125</v>
      </c>
    </row>
    <row r="391" spans="4:16" ht="15" x14ac:dyDescent="0.2">
      <c r="D391" s="5" t="s">
        <v>21</v>
      </c>
      <c r="E391" s="4">
        <v>3359</v>
      </c>
      <c r="F391" s="4">
        <v>3881</v>
      </c>
      <c r="G391" s="4">
        <v>5037</v>
      </c>
      <c r="H391" s="4">
        <v>5823</v>
      </c>
      <c r="I391" s="4">
        <v>1746</v>
      </c>
      <c r="J391" s="4">
        <v>4030</v>
      </c>
      <c r="K391" s="4">
        <v>4218</v>
      </c>
      <c r="L391" s="4">
        <v>1382</v>
      </c>
      <c r="M391" s="4">
        <v>5622</v>
      </c>
      <c r="N391" s="70">
        <v>6342</v>
      </c>
      <c r="O391" s="70"/>
      <c r="P391" s="119"/>
    </row>
    <row r="392" spans="4:16" ht="15" x14ac:dyDescent="0.15">
      <c r="D392" s="5" t="s">
        <v>20</v>
      </c>
      <c r="E392" s="66">
        <v>79</v>
      </c>
      <c r="F392" s="66">
        <v>465</v>
      </c>
      <c r="G392" s="66">
        <v>452</v>
      </c>
      <c r="H392" s="66">
        <v>672</v>
      </c>
      <c r="I392" s="66">
        <v>510</v>
      </c>
      <c r="J392" s="66">
        <v>808</v>
      </c>
      <c r="K392" s="66">
        <v>775</v>
      </c>
      <c r="L392" s="66">
        <v>851</v>
      </c>
      <c r="M392" s="4">
        <v>1042</v>
      </c>
      <c r="N392" s="70">
        <v>1120</v>
      </c>
      <c r="O392" s="70">
        <v>0</v>
      </c>
    </row>
    <row r="393" spans="4:16" ht="15" x14ac:dyDescent="0.15">
      <c r="D393" s="5" t="s">
        <v>19</v>
      </c>
      <c r="E393" s="66">
        <v>53.061999999999998</v>
      </c>
      <c r="F393" s="66">
        <v>87.466999999999999</v>
      </c>
      <c r="G393" s="66">
        <v>71.944000000000003</v>
      </c>
      <c r="H393" s="66">
        <v>82.114999999999995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70">
        <v>0</v>
      </c>
      <c r="O393" s="70">
        <v>0</v>
      </c>
    </row>
    <row r="394" spans="4:16" ht="15" x14ac:dyDescent="0.15">
      <c r="D394" s="5" t="s">
        <v>18</v>
      </c>
      <c r="E394" s="4">
        <v>16625</v>
      </c>
      <c r="F394" s="4">
        <v>17648</v>
      </c>
      <c r="G394" s="4">
        <v>19585</v>
      </c>
      <c r="H394" s="4">
        <v>19376</v>
      </c>
      <c r="I394" s="4">
        <v>16978</v>
      </c>
      <c r="J394" s="4">
        <v>16383</v>
      </c>
      <c r="K394" s="4">
        <v>13232</v>
      </c>
      <c r="L394" s="4">
        <v>9522</v>
      </c>
      <c r="M394" s="4">
        <v>16784</v>
      </c>
      <c r="N394" s="70">
        <v>15092</v>
      </c>
      <c r="O394" s="70">
        <v>0</v>
      </c>
    </row>
    <row r="395" spans="4:16" ht="15" x14ac:dyDescent="0.15">
      <c r="D395" s="5" t="s">
        <v>17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70">
        <v>0</v>
      </c>
      <c r="O395" s="70">
        <v>0</v>
      </c>
    </row>
    <row r="396" spans="4:16" ht="15" x14ac:dyDescent="0.15">
      <c r="D396" s="5" t="s">
        <v>16</v>
      </c>
      <c r="E396" s="4">
        <v>0</v>
      </c>
      <c r="F396" s="4">
        <v>0</v>
      </c>
      <c r="G396" s="4">
        <v>0</v>
      </c>
      <c r="H396" s="4">
        <v>1437</v>
      </c>
      <c r="I396" s="4">
        <v>1341</v>
      </c>
      <c r="J396" s="4">
        <v>1546</v>
      </c>
      <c r="K396" s="4">
        <v>1498</v>
      </c>
      <c r="L396" s="4">
        <v>1417</v>
      </c>
      <c r="M396" s="4">
        <v>1307</v>
      </c>
      <c r="N396" s="70">
        <v>1242</v>
      </c>
      <c r="O396" s="70">
        <v>0</v>
      </c>
    </row>
    <row r="397" spans="4:16" ht="15" x14ac:dyDescent="0.15">
      <c r="D397" s="5" t="s">
        <v>15</v>
      </c>
      <c r="E397" s="4">
        <v>2069</v>
      </c>
      <c r="F397" s="4">
        <v>2490</v>
      </c>
      <c r="G397" s="4">
        <v>1994</v>
      </c>
      <c r="H397" s="4">
        <v>1672</v>
      </c>
      <c r="I397" s="4">
        <v>-2948</v>
      </c>
      <c r="J397" s="4">
        <v>3242</v>
      </c>
      <c r="K397" s="4">
        <v>-266</v>
      </c>
      <c r="L397" s="4">
        <v>-3316</v>
      </c>
      <c r="M397" s="4">
        <v>6931</v>
      </c>
      <c r="N397" s="70">
        <v>3344</v>
      </c>
      <c r="O397" s="70">
        <v>2864</v>
      </c>
    </row>
    <row r="398" spans="4:16" ht="15" x14ac:dyDescent="0.15">
      <c r="D398" s="5" t="s">
        <v>14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70">
        <v>0</v>
      </c>
      <c r="O398" s="70">
        <v>0</v>
      </c>
    </row>
    <row r="399" spans="4:16" ht="15" x14ac:dyDescent="0.15">
      <c r="D399" s="5" t="s">
        <v>13</v>
      </c>
      <c r="E399" s="66">
        <v>57.151000000000003</v>
      </c>
      <c r="F399" s="66">
        <v>125.634</v>
      </c>
      <c r="G399" s="66">
        <v>155.05000000000001</v>
      </c>
      <c r="H399" s="66">
        <v>201.03899999999999</v>
      </c>
      <c r="I399" s="66">
        <v>51.301000000000002</v>
      </c>
      <c r="J399" s="66">
        <v>85</v>
      </c>
      <c r="K399" s="66">
        <v>130</v>
      </c>
      <c r="L399" s="66">
        <v>75</v>
      </c>
      <c r="M399" s="66">
        <v>176</v>
      </c>
      <c r="N399" s="71">
        <v>176</v>
      </c>
      <c r="O399" s="70">
        <v>0</v>
      </c>
    </row>
    <row r="400" spans="4:16" ht="15" x14ac:dyDescent="0.15">
      <c r="D400" s="5" t="s">
        <v>12</v>
      </c>
      <c r="E400" s="4">
        <v>-1.07</v>
      </c>
      <c r="F400" s="4">
        <v>-2.11</v>
      </c>
      <c r="G400" s="4">
        <v>0.05</v>
      </c>
      <c r="H400" s="4">
        <v>-0.28999999999999998</v>
      </c>
      <c r="I400" s="4">
        <v>-1.92</v>
      </c>
      <c r="J400" s="4">
        <v>-0.56999999999999995</v>
      </c>
      <c r="K400" s="4">
        <v>1.8460000000000001</v>
      </c>
      <c r="L400" s="4">
        <v>-2.4900000000000002</v>
      </c>
      <c r="M400" s="4">
        <v>2.23</v>
      </c>
      <c r="N400" s="70">
        <v>-0.51</v>
      </c>
      <c r="O400" s="70">
        <v>0</v>
      </c>
    </row>
    <row r="401" spans="4:15" ht="15" x14ac:dyDescent="0.15">
      <c r="D401" s="5" t="s">
        <v>11</v>
      </c>
      <c r="E401" s="66">
        <v>0</v>
      </c>
      <c r="F401" s="66">
        <v>13.39</v>
      </c>
      <c r="G401" s="66">
        <v>13.79</v>
      </c>
      <c r="H401" s="66">
        <v>17.22</v>
      </c>
      <c r="I401" s="66">
        <v>14</v>
      </c>
      <c r="J401" s="66">
        <v>29.6</v>
      </c>
      <c r="K401" s="66">
        <v>26.7</v>
      </c>
      <c r="L401" s="66">
        <v>33.9</v>
      </c>
      <c r="M401" s="66">
        <v>57.152919207082462</v>
      </c>
      <c r="N401" s="70">
        <v>20.132549000000001</v>
      </c>
      <c r="O401" s="70">
        <v>0</v>
      </c>
    </row>
    <row r="402" spans="4:15" ht="15" x14ac:dyDescent="0.15">
      <c r="D402" s="5" t="s">
        <v>10</v>
      </c>
      <c r="E402" s="66">
        <v>1874</v>
      </c>
      <c r="F402" s="66">
        <v>2711</v>
      </c>
      <c r="G402" s="66">
        <v>2863</v>
      </c>
      <c r="H402" s="66">
        <v>4263</v>
      </c>
      <c r="I402" s="66">
        <v>-6098</v>
      </c>
      <c r="J402" s="66">
        <v>1904</v>
      </c>
      <c r="K402" s="66">
        <v>-1069</v>
      </c>
      <c r="L402" s="66">
        <v>-2209</v>
      </c>
      <c r="M402" s="66">
        <v>-1084</v>
      </c>
      <c r="N402" s="70">
        <v>2108</v>
      </c>
      <c r="O402" s="70">
        <v>-6230</v>
      </c>
    </row>
    <row r="403" spans="4:15" ht="15" x14ac:dyDescent="0.15">
      <c r="D403" s="5" t="s">
        <v>9</v>
      </c>
      <c r="E403" s="4">
        <v>3081</v>
      </c>
      <c r="F403" s="4">
        <v>3205</v>
      </c>
      <c r="G403" s="4">
        <v>3763</v>
      </c>
      <c r="H403" s="4">
        <v>4833</v>
      </c>
      <c r="I403" s="4">
        <v>49</v>
      </c>
      <c r="J403" s="4">
        <v>1896</v>
      </c>
      <c r="K403" s="4">
        <v>3032</v>
      </c>
      <c r="L403" s="4">
        <v>2275</v>
      </c>
      <c r="M403" s="4">
        <v>2902</v>
      </c>
      <c r="N403" s="70">
        <v>4530</v>
      </c>
      <c r="O403" s="70">
        <v>3068</v>
      </c>
    </row>
    <row r="404" spans="4:15" ht="15" x14ac:dyDescent="0.15">
      <c r="D404" s="5" t="s">
        <v>8</v>
      </c>
      <c r="E404" s="66">
        <v>1456</v>
      </c>
      <c r="F404" s="66">
        <v>2433</v>
      </c>
      <c r="G404" s="66">
        <v>3226</v>
      </c>
      <c r="H404" s="66">
        <v>3453</v>
      </c>
      <c r="I404" s="66">
        <v>3448</v>
      </c>
      <c r="J404" s="66">
        <v>4239</v>
      </c>
      <c r="K404" s="66">
        <v>3568</v>
      </c>
      <c r="L404" s="66">
        <v>3350</v>
      </c>
      <c r="M404" s="66">
        <v>3493</v>
      </c>
      <c r="N404" s="71">
        <v>3493</v>
      </c>
      <c r="O404" s="70">
        <v>0</v>
      </c>
    </row>
    <row r="405" spans="4:15" ht="15" x14ac:dyDescent="0.15">
      <c r="D405" s="5" t="s">
        <v>7</v>
      </c>
      <c r="E405" s="4">
        <v>289.79199999999997</v>
      </c>
      <c r="F405" s="4">
        <v>280.62700000000001</v>
      </c>
      <c r="G405" s="4">
        <v>323.26</v>
      </c>
      <c r="H405" s="4">
        <v>388.15800000000002</v>
      </c>
      <c r="I405" s="4">
        <v>-28.257000000000001</v>
      </c>
      <c r="J405" s="4">
        <v>227.60499999999999</v>
      </c>
      <c r="K405" s="4">
        <v>401.72800000000001</v>
      </c>
      <c r="L405" s="4">
        <v>-65.03</v>
      </c>
      <c r="M405" s="4">
        <v>740.79100000000005</v>
      </c>
      <c r="N405" s="70">
        <v>842.04182068491775</v>
      </c>
      <c r="O405" s="70">
        <v>404.340810031768</v>
      </c>
    </row>
    <row r="406" spans="4:15" ht="15" x14ac:dyDescent="0.15">
      <c r="D406" s="5" t="s">
        <v>6</v>
      </c>
      <c r="E406" s="66">
        <v>486.97765700000002</v>
      </c>
      <c r="F406" s="66">
        <v>36.700000000000003</v>
      </c>
      <c r="G406" s="66">
        <v>50.283624480000086</v>
      </c>
      <c r="H406" s="67">
        <f>(G406+($G$406*($J$406/$G$406-1)/3))</f>
        <v>32.85574965333339</v>
      </c>
      <c r="I406" s="67">
        <f>(H406+($G$406*($J$406/$G$406-1)/3))</f>
        <v>15.427874826666695</v>
      </c>
      <c r="J406" s="66">
        <v>-2</v>
      </c>
      <c r="K406" s="4">
        <v>0</v>
      </c>
      <c r="L406" s="4">
        <v>0</v>
      </c>
      <c r="M406" s="4">
        <v>0</v>
      </c>
      <c r="N406" s="70">
        <v>0</v>
      </c>
      <c r="O406" s="70">
        <v>0</v>
      </c>
    </row>
    <row r="407" spans="4:15" ht="15" x14ac:dyDescent="0.15">
      <c r="D407" s="5" t="s">
        <v>5</v>
      </c>
      <c r="E407" s="4">
        <v>95456</v>
      </c>
      <c r="F407" s="4">
        <v>25753</v>
      </c>
      <c r="G407" s="4">
        <v>131654</v>
      </c>
      <c r="H407" s="4">
        <v>109820</v>
      </c>
      <c r="I407" s="4">
        <v>-313351</v>
      </c>
      <c r="J407" s="4">
        <v>295198</v>
      </c>
      <c r="K407" s="4">
        <v>130344</v>
      </c>
      <c r="L407" s="4">
        <v>-193224</v>
      </c>
      <c r="M407" s="4">
        <v>159053</v>
      </c>
      <c r="N407" s="70">
        <v>232681</v>
      </c>
      <c r="O407" s="70">
        <v>0</v>
      </c>
    </row>
    <row r="408" spans="4:15" ht="15" x14ac:dyDescent="0.15">
      <c r="D408" s="5" t="s">
        <v>4</v>
      </c>
      <c r="E408" s="66">
        <v>28157</v>
      </c>
      <c r="F408" s="66">
        <v>22218</v>
      </c>
      <c r="G408" s="66">
        <v>25008</v>
      </c>
      <c r="H408" s="66">
        <v>88</v>
      </c>
      <c r="I408" s="66">
        <v>-71</v>
      </c>
      <c r="J408" s="66">
        <v>42</v>
      </c>
      <c r="K408" s="66">
        <v>33</v>
      </c>
      <c r="L408" s="66">
        <v>11</v>
      </c>
      <c r="M408" s="66">
        <v>32</v>
      </c>
      <c r="N408" s="70">
        <v>49.6</v>
      </c>
      <c r="O408" s="70">
        <v>0</v>
      </c>
    </row>
    <row r="409" spans="4:15" ht="15" x14ac:dyDescent="0.15">
      <c r="D409" s="5" t="s">
        <v>3</v>
      </c>
      <c r="E409" s="66">
        <v>1407</v>
      </c>
      <c r="F409" s="66">
        <v>1471</v>
      </c>
      <c r="G409" s="66">
        <v>2894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70">
        <v>0</v>
      </c>
      <c r="O409" s="70">
        <v>0</v>
      </c>
    </row>
    <row r="410" spans="4:15" ht="15" x14ac:dyDescent="0.15">
      <c r="D410" s="5" t="s">
        <v>2</v>
      </c>
      <c r="E410" s="66">
        <v>-3002.47</v>
      </c>
      <c r="F410" s="66">
        <v>-3789</v>
      </c>
      <c r="G410" s="66">
        <v>152</v>
      </c>
      <c r="H410" s="4">
        <v>221</v>
      </c>
      <c r="I410" s="4">
        <v>78</v>
      </c>
      <c r="J410" s="4">
        <v>108</v>
      </c>
      <c r="K410" s="4">
        <v>144</v>
      </c>
      <c r="L410" s="4">
        <v>198</v>
      </c>
      <c r="M410" s="4">
        <v>247</v>
      </c>
      <c r="N410" s="70">
        <v>428</v>
      </c>
      <c r="O410" s="70">
        <v>0</v>
      </c>
    </row>
    <row r="411" spans="4:15" ht="15" x14ac:dyDescent="0.15">
      <c r="D411" s="3" t="s">
        <v>1</v>
      </c>
      <c r="E411" s="68">
        <v>5033.9059999999999</v>
      </c>
      <c r="F411" s="68">
        <v>14436.483</v>
      </c>
      <c r="G411" s="68">
        <v>-6002.0929999999998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73">
        <v>0</v>
      </c>
      <c r="O411" s="73">
        <v>0</v>
      </c>
    </row>
  </sheetData>
  <mergeCells count="11">
    <mergeCell ref="D192:N192"/>
    <mergeCell ref="D5:N5"/>
    <mergeCell ref="D43:N43"/>
    <mergeCell ref="D80:N80"/>
    <mergeCell ref="D117:N117"/>
    <mergeCell ref="D154:N154"/>
    <mergeCell ref="D230:N230"/>
    <mergeCell ref="D267:N267"/>
    <mergeCell ref="D304:N304"/>
    <mergeCell ref="D341:N341"/>
    <mergeCell ref="D378:N378"/>
  </mergeCells>
  <conditionalFormatting sqref="E82:O113 E119:O150 E156:O187 E194:O225 E232:O263 E269:O300 E306:O337 E343:O374 E380:O411">
    <cfRule type="cellIs" dxfId="231" priority="16" operator="equal">
      <formula>0</formula>
    </cfRule>
  </conditionalFormatting>
  <conditionalFormatting sqref="E10:N10 E12:N12 M19:N19 N23:O23 E27:N27 E32:N32 E34:N34 G37:N37 N35:N36 M9:N9 L11:N11 N13:O14 I20:N20 N28:N29 N31 K33:N33 H36:M36 H38:N38 E15:N18 E7:N8 E21:N22 O7:O23 E24:O25 N26:O26 O27:O38">
    <cfRule type="cellIs" dxfId="230" priority="13" operator="equal">
      <formula>0</formula>
    </cfRule>
  </conditionalFormatting>
  <conditionalFormatting sqref="E9:L9 E11:K11 E13:M14 E19:L19 E26:M26 E28:M31 E37:F38 E23:M23 E33:J33 E35:M35 E20:H20 G38 E36:G36">
    <cfRule type="cellIs" dxfId="229" priority="14" operator="equal">
      <formula>0</formula>
    </cfRule>
  </conditionalFormatting>
  <conditionalFormatting sqref="E46:O76">
    <cfRule type="cellIs" dxfId="228" priority="5" operator="equal">
      <formula>0</formula>
    </cfRule>
  </conditionalFormatting>
  <conditionalFormatting sqref="E45:O45">
    <cfRule type="cellIs" dxfId="227" priority="4" operator="equal">
      <formula>0</formula>
    </cfRule>
  </conditionalFormatting>
  <conditionalFormatting sqref="N30">
    <cfRule type="cellIs" dxfId="226" priority="1" operator="equal">
      <formula>0</formula>
    </cfRule>
  </conditionalFormatting>
  <pageMargins left="0.70866141732283472" right="0.70866141732283472" top="0.55118110236220474" bottom="0.35433070866141736" header="0.31496062992125984" footer="0.31496062992125984"/>
  <pageSetup paperSize="9" scale="53" fitToHeight="8" orientation="landscape" r:id="rId1"/>
  <headerFooter>
    <oddHeader>&amp;L&amp;F&amp;R&amp;A</oddHeader>
    <oddFooter>&amp;R&amp;P</oddFooter>
  </headerFooter>
  <rowBreaks count="2" manualBreakCount="2">
    <brk id="7" max="16383" man="1"/>
    <brk id="8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C2:V211"/>
  <sheetViews>
    <sheetView topLeftCell="A133" workbookViewId="0">
      <selection activeCell="F164" sqref="F164"/>
    </sheetView>
  </sheetViews>
  <sheetFormatPr defaultRowHeight="10.5" x14ac:dyDescent="0.15"/>
  <cols>
    <col min="3" max="3" width="20.28515625" customWidth="1"/>
    <col min="4" max="13" width="12.5703125" bestFit="1" customWidth="1"/>
  </cols>
  <sheetData>
    <row r="2" spans="3:14" ht="18.75" x14ac:dyDescent="0.15">
      <c r="C2" s="155" t="s">
        <v>113</v>
      </c>
      <c r="D2" s="156"/>
      <c r="E2" s="156"/>
      <c r="F2" s="156"/>
      <c r="G2" s="156"/>
      <c r="H2" s="156"/>
      <c r="I2" s="156"/>
      <c r="J2" s="156"/>
      <c r="K2" s="156"/>
      <c r="L2" s="156"/>
      <c r="M2" s="157" t="s">
        <v>58</v>
      </c>
    </row>
    <row r="3" spans="3:14" ht="15" x14ac:dyDescent="0.15">
      <c r="C3" s="35">
        <v>1</v>
      </c>
      <c r="D3" s="36">
        <v>2004</v>
      </c>
      <c r="E3" s="36">
        <f t="shared" ref="E3:N3" si="0">D3+1</f>
        <v>2005</v>
      </c>
      <c r="F3" s="36">
        <f t="shared" si="0"/>
        <v>2006</v>
      </c>
      <c r="G3" s="36">
        <f t="shared" si="0"/>
        <v>2007</v>
      </c>
      <c r="H3" s="36">
        <f t="shared" si="0"/>
        <v>2008</v>
      </c>
      <c r="I3" s="36">
        <f t="shared" si="0"/>
        <v>2009</v>
      </c>
      <c r="J3" s="36">
        <f t="shared" si="0"/>
        <v>2010</v>
      </c>
      <c r="K3" s="36">
        <f t="shared" si="0"/>
        <v>2011</v>
      </c>
      <c r="L3" s="36">
        <f t="shared" si="0"/>
        <v>2012</v>
      </c>
      <c r="M3" s="37">
        <f t="shared" si="0"/>
        <v>2013</v>
      </c>
      <c r="N3" s="37">
        <f t="shared" si="0"/>
        <v>2014</v>
      </c>
    </row>
    <row r="4" spans="3:14" ht="15" x14ac:dyDescent="0.15">
      <c r="C4" s="39" t="s">
        <v>32</v>
      </c>
      <c r="D4" s="40">
        <f>'Technical Account_Life'!F8</f>
        <v>5667</v>
      </c>
      <c r="E4" s="40">
        <f>'Technical Account_Life'!G8</f>
        <v>6650</v>
      </c>
      <c r="F4" s="40">
        <f>'Technical Account_Life'!H8</f>
        <v>6697</v>
      </c>
      <c r="G4" s="40">
        <f>'Technical Account_Life'!I8</f>
        <v>6753</v>
      </c>
      <c r="H4" s="40">
        <f>'Technical Account_Life'!J8</f>
        <v>6921</v>
      </c>
      <c r="I4" s="40">
        <f>'Technical Account_Life'!K8</f>
        <v>7040</v>
      </c>
      <c r="J4" s="40">
        <f>'Technical Account_Life'!L8</f>
        <v>7125</v>
      </c>
      <c r="K4" s="40">
        <f>'Technical Account_Life'!M8</f>
        <v>6560</v>
      </c>
      <c r="L4" s="40">
        <f>'Technical Account_Life'!N8</f>
        <v>6128</v>
      </c>
      <c r="M4" s="90">
        <f>'Technical Account_Life'!O8</f>
        <v>6284</v>
      </c>
      <c r="N4" s="90">
        <f>'Technical Account_Life'!P8</f>
        <v>0</v>
      </c>
    </row>
    <row r="5" spans="3:14" ht="15" x14ac:dyDescent="0.15">
      <c r="C5" s="39" t="s">
        <v>31</v>
      </c>
      <c r="D5" s="42">
        <f>'Technical Account_Life'!F9</f>
        <v>19590.447924</v>
      </c>
      <c r="E5" s="42">
        <f>'Technical Account_Life'!G9</f>
        <v>24828.391541000001</v>
      </c>
      <c r="F5" s="42">
        <f>'Technical Account_Life'!H9</f>
        <v>20085.694800000001</v>
      </c>
      <c r="G5" s="42">
        <f>'Technical Account_Life'!I9</f>
        <v>21544.579195999999</v>
      </c>
      <c r="H5" s="42">
        <f>'Technical Account_Life'!J9</f>
        <v>19134.943796</v>
      </c>
      <c r="I5" s="42">
        <f>'Technical Account_Life'!K9</f>
        <v>18014.509610000001</v>
      </c>
      <c r="J5" s="42">
        <f>'Technical Account_Life'!L9</f>
        <v>18731.29033</v>
      </c>
      <c r="K5" s="42">
        <f>'Technical Account_Life'!M9</f>
        <v>18052.264951000001</v>
      </c>
      <c r="L5" s="42">
        <f>'Technical Account_Life'!N9</f>
        <v>20507.822845999999</v>
      </c>
      <c r="M5" s="91">
        <f>'Technical Account_Life'!O9</f>
        <v>15697.889641</v>
      </c>
      <c r="N5" s="91">
        <f>'Technical Account_Life'!P9</f>
        <v>15823.661092</v>
      </c>
    </row>
    <row r="6" spans="3:14" ht="15" x14ac:dyDescent="0.15">
      <c r="C6" s="39" t="s">
        <v>30</v>
      </c>
      <c r="D6" s="42">
        <f>'Technical Account_Life'!F10</f>
        <v>0</v>
      </c>
      <c r="E6" s="42">
        <f>'Technical Account_Life'!G10</f>
        <v>72.093261069639027</v>
      </c>
      <c r="F6" s="42">
        <f>'Technical Account_Life'!H10</f>
        <v>91.011350853870539</v>
      </c>
      <c r="G6" s="42">
        <f>'Technical Account_Life'!I10</f>
        <v>113.62517827487473</v>
      </c>
      <c r="H6" s="42">
        <f>'Technical Account_Life'!J10</f>
        <v>128.71868289191124</v>
      </c>
      <c r="I6" s="42">
        <f>'Technical Account_Life'!K10</f>
        <v>109.58469561816136</v>
      </c>
      <c r="J6" s="42">
        <f>'Technical Account_Life'!L10</f>
        <v>116.91993046323755</v>
      </c>
      <c r="K6" s="42">
        <f>'Technical Account_Life'!M10</f>
        <v>120.39947289088863</v>
      </c>
      <c r="L6" s="42">
        <f>'Technical Account_Life'!N10</f>
        <v>0</v>
      </c>
      <c r="M6" s="92">
        <f>'Technical Account_Life'!O10</f>
        <v>0</v>
      </c>
      <c r="N6" s="92">
        <f>'Technical Account_Life'!P10</f>
        <v>0</v>
      </c>
    </row>
    <row r="7" spans="3:14" ht="15" x14ac:dyDescent="0.15">
      <c r="C7" s="39" t="s">
        <v>29</v>
      </c>
      <c r="D7" s="42">
        <f>'Technical Account_Life'!F11</f>
        <v>30761.243346640058</v>
      </c>
      <c r="E7" s="42">
        <f>'Technical Account_Life'!G11</f>
        <v>29787.058383233536</v>
      </c>
      <c r="F7" s="42">
        <f>'Technical Account_Life'!H11</f>
        <v>28322.393546240852</v>
      </c>
      <c r="G7" s="42">
        <f>'Technical Account_Life'!I11</f>
        <v>29496.972721224221</v>
      </c>
      <c r="H7" s="42">
        <f>'Technical Account_Life'!J11</f>
        <v>26361.253674318032</v>
      </c>
      <c r="I7" s="42">
        <f>'Technical Account_Life'!K11</f>
        <v>25790.487470059885</v>
      </c>
      <c r="J7" s="42">
        <f>'Technical Account_Life'!L11</f>
        <v>25955.401718230209</v>
      </c>
      <c r="K7" s="42">
        <f>'Technical Account_Life'!M11</f>
        <v>26629.031086161012</v>
      </c>
      <c r="L7" s="42">
        <f>'Technical Account_Life'!N11</f>
        <v>27110.023515469064</v>
      </c>
      <c r="M7" s="91">
        <f>'Technical Account_Life'!O11</f>
        <v>28557.325681137725</v>
      </c>
      <c r="N7" s="91">
        <f>'Technical Account_Life'!P11</f>
        <v>28797.348025615436</v>
      </c>
    </row>
    <row r="8" spans="3:14" ht="15" x14ac:dyDescent="0.15">
      <c r="C8" s="39" t="s">
        <v>28</v>
      </c>
      <c r="D8" s="42">
        <f>'Technical Account_Life'!F12</f>
        <v>233.05482939498012</v>
      </c>
      <c r="E8" s="42">
        <f>'Technical Account_Life'!G12</f>
        <v>234.93430382558478</v>
      </c>
      <c r="F8" s="42">
        <f>'Technical Account_Life'!H12</f>
        <v>248.603208775437</v>
      </c>
      <c r="G8" s="42">
        <f>'Technical Account_Life'!I12</f>
        <v>275.59929605139513</v>
      </c>
      <c r="H8" s="42">
        <f>'Technical Account_Life'!J12</f>
        <v>305</v>
      </c>
      <c r="I8" s="42">
        <f>'Technical Account_Life'!K12</f>
        <v>297</v>
      </c>
      <c r="J8" s="42">
        <f>'Technical Account_Life'!L12</f>
        <v>312</v>
      </c>
      <c r="K8" s="42">
        <f>'Technical Account_Life'!M12</f>
        <v>0</v>
      </c>
      <c r="L8" s="42">
        <f>'Technical Account_Life'!N12</f>
        <v>0</v>
      </c>
      <c r="M8" s="91">
        <f>'Technical Account_Life'!O12</f>
        <v>0</v>
      </c>
      <c r="N8" s="91">
        <f>'Technical Account_Life'!P12</f>
        <v>0</v>
      </c>
    </row>
    <row r="9" spans="3:14" ht="15" x14ac:dyDescent="0.15">
      <c r="C9" s="39" t="s">
        <v>27</v>
      </c>
      <c r="D9" s="42">
        <f>'Technical Account_Life'!F13</f>
        <v>1328.8263926446728</v>
      </c>
      <c r="E9" s="42">
        <f>'Technical Account_Life'!G13</f>
        <v>1336.1817198485669</v>
      </c>
      <c r="F9" s="42">
        <f>'Technical Account_Life'!H13</f>
        <v>1441.4638543356771</v>
      </c>
      <c r="G9" s="42">
        <f>'Technical Account_Life'!I13</f>
        <v>1639.9855777897963</v>
      </c>
      <c r="H9" s="42">
        <f>'Technical Account_Life'!J13</f>
        <v>1713.8633495583199</v>
      </c>
      <c r="I9" s="42">
        <f>'Technical Account_Life'!K13</f>
        <v>1893.9246439516855</v>
      </c>
      <c r="J9" s="42">
        <f>'Technical Account_Life'!L13</f>
        <v>2313.5749053542454</v>
      </c>
      <c r="K9" s="42">
        <f>'Technical Account_Life'!M13</f>
        <v>2278.2765458806562</v>
      </c>
      <c r="L9" s="42">
        <f>'Technical Account_Life'!N13</f>
        <v>2259.2031728862448</v>
      </c>
      <c r="M9" s="91">
        <f>'Technical Account_Life'!O13</f>
        <v>2229.9621416982154</v>
      </c>
      <c r="N9" s="91">
        <f>'Technical Account_Life'!P13</f>
        <v>2203.569497025419</v>
      </c>
    </row>
    <row r="10" spans="3:14" ht="15" x14ac:dyDescent="0.15">
      <c r="C10" s="39" t="s">
        <v>26</v>
      </c>
      <c r="D10" s="42">
        <f>'Technical Account_Life'!F14</f>
        <v>0</v>
      </c>
      <c r="E10" s="42">
        <f>'Technical Account_Life'!G14</f>
        <v>0</v>
      </c>
      <c r="F10" s="42">
        <f>'Technical Account_Life'!H14</f>
        <v>0</v>
      </c>
      <c r="G10" s="42">
        <f>'Technical Account_Life'!I14</f>
        <v>0</v>
      </c>
      <c r="H10" s="42">
        <f>'Technical Account_Life'!J14</f>
        <v>0</v>
      </c>
      <c r="I10" s="42">
        <f>'Technical Account_Life'!K14</f>
        <v>0</v>
      </c>
      <c r="J10" s="42">
        <f>'Technical Account_Life'!L14</f>
        <v>0</v>
      </c>
      <c r="K10" s="42">
        <f>'Technical Account_Life'!M14</f>
        <v>0</v>
      </c>
      <c r="L10" s="42">
        <f>'Technical Account_Life'!N14</f>
        <v>0</v>
      </c>
      <c r="M10" s="91">
        <f>'Technical Account_Life'!O14</f>
        <v>0</v>
      </c>
      <c r="N10" s="91">
        <f>'Technical Account_Life'!P14</f>
        <v>0</v>
      </c>
    </row>
    <row r="11" spans="3:14" ht="15" x14ac:dyDescent="0.15">
      <c r="C11" s="39" t="s">
        <v>25</v>
      </c>
      <c r="D11" s="42">
        <f>'Technical Account_Life'!F15</f>
        <v>10096.839616939546</v>
      </c>
      <c r="E11" s="42">
        <f>'Technical Account_Life'!G15</f>
        <v>10815.010812190241</v>
      </c>
      <c r="F11" s="42">
        <f>'Technical Account_Life'!H15</f>
        <v>12069.224880125717</v>
      </c>
      <c r="G11" s="42">
        <f>'Technical Account_Life'!I15</f>
        <v>13177.843740346259</v>
      </c>
      <c r="H11" s="42">
        <f>'Technical Account_Life'!J15</f>
        <v>14516.674949296872</v>
      </c>
      <c r="I11" s="42">
        <f>'Technical Account_Life'!K15</f>
        <v>14294.061354142883</v>
      </c>
      <c r="J11" s="42">
        <f>'Technical Account_Life'!L15</f>
        <v>15509.111922958107</v>
      </c>
      <c r="K11" s="42">
        <f>'Technical Account_Life'!M15</f>
        <v>15887.472633742093</v>
      </c>
      <c r="L11" s="42">
        <f>'Technical Account_Life'!N15</f>
        <v>16617.514002122145</v>
      </c>
      <c r="M11" s="92">
        <f>'Technical Account_Life'!O15</f>
        <v>16617.514002122145</v>
      </c>
      <c r="N11" s="92">
        <f>'Technical Account_Life'!P15</f>
        <v>0</v>
      </c>
    </row>
    <row r="12" spans="3:14" ht="15" x14ac:dyDescent="0.15">
      <c r="C12" s="39" t="s">
        <v>24</v>
      </c>
      <c r="D12" s="42">
        <f>'Technical Account_Life'!F16</f>
        <v>50.394334871473674</v>
      </c>
      <c r="E12" s="42">
        <f>'Technical Account_Life'!G16</f>
        <v>80.381680365063346</v>
      </c>
      <c r="F12" s="42">
        <f>'Technical Account_Life'!H16</f>
        <v>34.787110298723043</v>
      </c>
      <c r="G12" s="42">
        <f>'Technical Account_Life'!I16</f>
        <v>41.779044648677676</v>
      </c>
      <c r="H12" s="42">
        <f>'Technical Account_Life'!J16</f>
        <v>44.678716142804191</v>
      </c>
      <c r="I12" s="42">
        <f>'Technical Account_Life'!K16</f>
        <v>70.518003911392896</v>
      </c>
      <c r="J12" s="42">
        <f>'Technical Account_Life'!L16</f>
        <v>67.930604732018466</v>
      </c>
      <c r="K12" s="42">
        <f>'Technical Account_Life'!M16</f>
        <v>67.44</v>
      </c>
      <c r="L12" s="42">
        <f>'Technical Account_Life'!N16</f>
        <v>70.674000000000007</v>
      </c>
      <c r="M12" s="91">
        <f>'Technical Account_Life'!O16</f>
        <v>76.072999999999993</v>
      </c>
      <c r="N12" s="91">
        <f>'Technical Account_Life'!P16</f>
        <v>0</v>
      </c>
    </row>
    <row r="13" spans="3:14" ht="15" x14ac:dyDescent="0.15">
      <c r="C13" s="39" t="s">
        <v>23</v>
      </c>
      <c r="D13" s="42">
        <f>'Technical Account_Life'!F17</f>
        <v>19110.503276010004</v>
      </c>
      <c r="E13" s="42">
        <f>'Technical Account_Life'!G17</f>
        <v>20253.137752030005</v>
      </c>
      <c r="F13" s="42">
        <f>'Technical Account_Life'!H17</f>
        <v>22842.35430431</v>
      </c>
      <c r="G13" s="42">
        <f>'Technical Account_Life'!I17</f>
        <v>23121.768065859993</v>
      </c>
      <c r="H13" s="42">
        <f>'Technical Account_Life'!J17</f>
        <v>26842.452592060006</v>
      </c>
      <c r="I13" s="42">
        <f>'Technical Account_Life'!K17</f>
        <v>28668.851772985508</v>
      </c>
      <c r="J13" s="42">
        <f>'Technical Account_Life'!L17</f>
        <v>26883.039333640005</v>
      </c>
      <c r="K13" s="42">
        <f>'Technical Account_Life'!M17</f>
        <v>29294.187992689993</v>
      </c>
      <c r="L13" s="42">
        <f>'Technical Account_Life'!N17</f>
        <v>25339.919980059996</v>
      </c>
      <c r="M13" s="91">
        <f>'Technical Account_Life'!O17</f>
        <v>24402.133248020004</v>
      </c>
      <c r="N13" s="91">
        <f>'Technical Account_Life'!P17</f>
        <v>24381.929953968996</v>
      </c>
    </row>
    <row r="14" spans="3:14" ht="15" x14ac:dyDescent="0.15">
      <c r="C14" s="39" t="s">
        <v>22</v>
      </c>
      <c r="D14" s="42">
        <f>'Technical Account_Life'!F18</f>
        <v>10321</v>
      </c>
      <c r="E14" s="42">
        <f>'Technical Account_Life'!G18</f>
        <v>11261</v>
      </c>
      <c r="F14" s="42">
        <f>'Technical Account_Life'!H18</f>
        <v>11797</v>
      </c>
      <c r="G14" s="42">
        <f>'Technical Account_Life'!I18</f>
        <v>11895</v>
      </c>
      <c r="H14" s="42">
        <f>'Technical Account_Life'!J18</f>
        <v>12510</v>
      </c>
      <c r="I14" s="42">
        <f>'Technical Account_Life'!K18</f>
        <v>12818</v>
      </c>
      <c r="J14" s="42">
        <f>'Technical Account_Life'!L18</f>
        <v>15185</v>
      </c>
      <c r="K14" s="42">
        <f>'Technical Account_Life'!M18</f>
        <v>14499</v>
      </c>
      <c r="L14" s="42">
        <f>'Technical Account_Life'!N18</f>
        <v>16003</v>
      </c>
      <c r="M14" s="91">
        <f>'Technical Account_Life'!O18</f>
        <v>17671</v>
      </c>
      <c r="N14" s="91">
        <f>'Technical Account_Life'!P18</f>
        <v>18507</v>
      </c>
    </row>
    <row r="15" spans="3:14" ht="15" x14ac:dyDescent="0.15">
      <c r="C15" s="39" t="s">
        <v>21</v>
      </c>
      <c r="D15" s="42">
        <f>'Technical Account_Life'!F19</f>
        <v>102746</v>
      </c>
      <c r="E15" s="42">
        <f>'Technical Account_Life'!G19</f>
        <v>117176</v>
      </c>
      <c r="F15" s="42">
        <f>'Technical Account_Life'!H19</f>
        <v>139782</v>
      </c>
      <c r="G15" s="42">
        <f>'Technical Account_Life'!I19</f>
        <v>132896</v>
      </c>
      <c r="H15" s="42">
        <f>'Technical Account_Life'!J19</f>
        <v>121985</v>
      </c>
      <c r="I15" s="42">
        <f>'Technical Account_Life'!K19</f>
        <v>140743</v>
      </c>
      <c r="J15" s="42">
        <f>'Technical Account_Life'!L19</f>
        <v>147807</v>
      </c>
      <c r="K15" s="42">
        <f>'Technical Account_Life'!M19</f>
        <v>124551</v>
      </c>
      <c r="L15" s="42">
        <f>'Technical Account_Life'!N19</f>
        <v>117869</v>
      </c>
      <c r="M15" s="91">
        <f>'Technical Account_Life'!O19</f>
        <v>122044</v>
      </c>
      <c r="N15" s="91">
        <f>'Technical Account_Life'!P19</f>
        <v>0</v>
      </c>
    </row>
    <row r="16" spans="3:14" ht="15" x14ac:dyDescent="0.15">
      <c r="C16" s="39" t="s">
        <v>20</v>
      </c>
      <c r="D16" s="42">
        <f>'Technical Account_Life'!F20</f>
        <v>1184</v>
      </c>
      <c r="E16" s="42">
        <f>'Technical Account_Life'!G20</f>
        <v>1061</v>
      </c>
      <c r="F16" s="42">
        <f>'Technical Account_Life'!H20</f>
        <v>1153</v>
      </c>
      <c r="G16" s="42">
        <f>'Technical Account_Life'!I20</f>
        <v>1502</v>
      </c>
      <c r="H16" s="42">
        <f>'Technical Account_Life'!J20</f>
        <v>2175</v>
      </c>
      <c r="I16" s="42">
        <f>'Technical Account_Life'!K20</f>
        <v>1712</v>
      </c>
      <c r="J16" s="42">
        <f>'Technical Account_Life'!L20</f>
        <v>1961</v>
      </c>
      <c r="K16" s="42">
        <f>'Technical Account_Life'!M20</f>
        <v>2375</v>
      </c>
      <c r="L16" s="42">
        <f>'Technical Account_Life'!N20</f>
        <v>1835</v>
      </c>
      <c r="M16" s="91">
        <f>'Technical Account_Life'!O20</f>
        <v>1587</v>
      </c>
      <c r="N16" s="91">
        <f>'Technical Account_Life'!P20</f>
        <v>0</v>
      </c>
    </row>
    <row r="17" spans="3:14" ht="15" x14ac:dyDescent="0.15">
      <c r="C17" s="39" t="s">
        <v>19</v>
      </c>
      <c r="D17" s="42">
        <f>'Technical Account_Life'!F21</f>
        <v>196.07195090101854</v>
      </c>
      <c r="E17" s="42">
        <f>'Technical Account_Life'!G21</f>
        <v>234.67706973100024</v>
      </c>
      <c r="F17" s="42">
        <f>'Technical Account_Life'!H21</f>
        <v>264.5886654478976</v>
      </c>
      <c r="G17" s="42">
        <f>'Technical Account_Life'!I21</f>
        <v>304.52494123792115</v>
      </c>
      <c r="H17" s="42">
        <f>'Technical Account_Life'!J21</f>
        <v>0</v>
      </c>
      <c r="I17" s="42">
        <f>'Technical Account_Life'!K21</f>
        <v>0</v>
      </c>
      <c r="J17" s="42">
        <f>'Technical Account_Life'!L21</f>
        <v>0</v>
      </c>
      <c r="K17" s="42">
        <f>'Technical Account_Life'!M21</f>
        <v>0</v>
      </c>
      <c r="L17" s="42">
        <f>'Technical Account_Life'!N21</f>
        <v>0</v>
      </c>
      <c r="M17" s="91">
        <f>'Technical Account_Life'!O21</f>
        <v>0</v>
      </c>
      <c r="N17" s="91">
        <f>'Technical Account_Life'!P21</f>
        <v>0</v>
      </c>
    </row>
    <row r="18" spans="3:14" ht="15" x14ac:dyDescent="0.15">
      <c r="C18" s="39" t="s">
        <v>18</v>
      </c>
      <c r="D18" s="42">
        <f>'Technical Account_Life'!F22</f>
        <v>699.53096279394049</v>
      </c>
      <c r="E18" s="42">
        <f>'Technical Account_Life'!G22</f>
        <v>869.96260379032765</v>
      </c>
      <c r="F18" s="42">
        <f>'Technical Account_Life'!H22</f>
        <v>1212.2551815934587</v>
      </c>
      <c r="G18" s="42">
        <f>'Technical Account_Life'!I22</f>
        <v>1488.3184382328704</v>
      </c>
      <c r="H18" s="42">
        <f>'Technical Account_Life'!J22</f>
        <v>1349.9017557203524</v>
      </c>
      <c r="I18" s="42">
        <f>'Technical Account_Life'!K22</f>
        <v>1189.7223806807376</v>
      </c>
      <c r="J18" s="42">
        <f>'Technical Account_Life'!L22</f>
        <v>1299.6387145845217</v>
      </c>
      <c r="K18" s="42">
        <f>'Technical Account_Life'!M22</f>
        <v>1286.1507257400012</v>
      </c>
      <c r="L18" s="42">
        <f>'Technical Account_Life'!N22</f>
        <v>1230.8518729796538</v>
      </c>
      <c r="M18" s="91">
        <f>'Technical Account_Life'!O22</f>
        <v>1309.6976611523103</v>
      </c>
      <c r="N18" s="91">
        <f>'Technical Account_Life'!P22</f>
        <v>0</v>
      </c>
    </row>
    <row r="19" spans="3:14" ht="15" x14ac:dyDescent="0.15">
      <c r="C19" s="39" t="s">
        <v>17</v>
      </c>
      <c r="D19" s="42">
        <f>'Technical Account_Life'!F23</f>
        <v>0</v>
      </c>
      <c r="E19" s="42">
        <f>'Technical Account_Life'!G23</f>
        <v>0</v>
      </c>
      <c r="F19" s="42">
        <f>'Technical Account_Life'!H23</f>
        <v>0</v>
      </c>
      <c r="G19" s="42">
        <f>'Technical Account_Life'!I23</f>
        <v>0</v>
      </c>
      <c r="H19" s="42">
        <f>'Technical Account_Life'!J23</f>
        <v>0</v>
      </c>
      <c r="I19" s="42">
        <f>'Technical Account_Life'!K23</f>
        <v>0</v>
      </c>
      <c r="J19" s="42">
        <f>'Technical Account_Life'!L23</f>
        <v>0</v>
      </c>
      <c r="K19" s="42">
        <f>'Technical Account_Life'!M23</f>
        <v>0</v>
      </c>
      <c r="L19" s="42">
        <f>'Technical Account_Life'!N23</f>
        <v>0</v>
      </c>
      <c r="M19" s="91">
        <f>'Technical Account_Life'!O23</f>
        <v>0</v>
      </c>
      <c r="N19" s="91">
        <f>'Technical Account_Life'!P23</f>
        <v>0</v>
      </c>
    </row>
    <row r="20" spans="3:14" ht="15" x14ac:dyDescent="0.15">
      <c r="C20" s="39" t="s">
        <v>16</v>
      </c>
      <c r="D20" s="42">
        <f>'Technical Account_Life'!F24</f>
        <v>0</v>
      </c>
      <c r="E20" s="42">
        <f>'Technical Account_Life'!G24</f>
        <v>0</v>
      </c>
      <c r="F20" s="42">
        <f>'Technical Account_Life'!H24</f>
        <v>0</v>
      </c>
      <c r="G20" s="42">
        <f>'Technical Account_Life'!I24</f>
        <v>16.640706126687434</v>
      </c>
      <c r="H20" s="42">
        <f>'Technical Account_Life'!J24</f>
        <v>16.458982346832812</v>
      </c>
      <c r="I20" s="42">
        <f>'Technical Account_Life'!K24</f>
        <v>17.244288681204569</v>
      </c>
      <c r="J20" s="42">
        <f>'Technical Account_Life'!L24</f>
        <v>18.477414330218068</v>
      </c>
      <c r="K20" s="42">
        <f>'Technical Account_Life'!M24</f>
        <v>18.075025960539978</v>
      </c>
      <c r="L20" s="42">
        <f>'Technical Account_Life'!N24</f>
        <v>18.431983385254412</v>
      </c>
      <c r="M20" s="91">
        <f>'Technical Account_Life'!O24</f>
        <v>18.431983385254412</v>
      </c>
      <c r="N20" s="91">
        <f>'Technical Account_Life'!P24</f>
        <v>0</v>
      </c>
    </row>
    <row r="21" spans="3:14" ht="15" x14ac:dyDescent="0.15">
      <c r="C21" s="39" t="s">
        <v>15</v>
      </c>
      <c r="D21" s="42">
        <f>'Technical Account_Life'!F25</f>
        <v>63863</v>
      </c>
      <c r="E21" s="42">
        <f>'Technical Account_Life'!G25</f>
        <v>71682</v>
      </c>
      <c r="F21" s="42">
        <f>'Technical Account_Life'!H25</f>
        <v>67407</v>
      </c>
      <c r="G21" s="42">
        <f>'Technical Account_Life'!I25</f>
        <v>59604</v>
      </c>
      <c r="H21" s="42">
        <f>'Technical Account_Life'!J25</f>
        <v>52944</v>
      </c>
      <c r="I21" s="42">
        <f>'Technical Account_Life'!K25</f>
        <v>79594</v>
      </c>
      <c r="J21" s="42">
        <f>'Technical Account_Life'!L25</f>
        <v>88645</v>
      </c>
      <c r="K21" s="42">
        <f>'Technical Account_Life'!M25</f>
        <v>72470</v>
      </c>
      <c r="L21" s="42">
        <f>'Technical Account_Life'!N25</f>
        <v>68467</v>
      </c>
      <c r="M21" s="91">
        <f>'Technical Account_Life'!O25</f>
        <v>84002</v>
      </c>
      <c r="N21" s="91">
        <f>'Technical Account_Life'!P25</f>
        <v>109417</v>
      </c>
    </row>
    <row r="22" spans="3:14" ht="15" x14ac:dyDescent="0.15">
      <c r="C22" s="39" t="s">
        <v>14</v>
      </c>
      <c r="D22" s="42">
        <f>'Technical Account_Life'!F26</f>
        <v>0</v>
      </c>
      <c r="E22" s="42">
        <f>'Technical Account_Life'!G26</f>
        <v>0</v>
      </c>
      <c r="F22" s="42">
        <f>'Technical Account_Life'!H26</f>
        <v>0</v>
      </c>
      <c r="G22" s="42">
        <f>'Technical Account_Life'!I26</f>
        <v>0</v>
      </c>
      <c r="H22" s="42">
        <f>'Technical Account_Life'!J26</f>
        <v>0</v>
      </c>
      <c r="I22" s="42">
        <f>'Technical Account_Life'!K26</f>
        <v>0</v>
      </c>
      <c r="J22" s="42">
        <f>'Technical Account_Life'!L26</f>
        <v>0</v>
      </c>
      <c r="K22" s="42">
        <f>'Technical Account_Life'!M26</f>
        <v>0</v>
      </c>
      <c r="L22" s="42">
        <f>'Technical Account_Life'!N26</f>
        <v>0</v>
      </c>
      <c r="M22" s="91">
        <f>'Technical Account_Life'!O26</f>
        <v>0</v>
      </c>
      <c r="N22" s="91">
        <f>'Technical Account_Life'!P26</f>
        <v>0</v>
      </c>
    </row>
    <row r="23" spans="3:14" ht="15" x14ac:dyDescent="0.15">
      <c r="C23" s="39" t="s">
        <v>13</v>
      </c>
      <c r="D23" s="42">
        <f>'Technical Account_Life'!F27</f>
        <v>6649.0240000000003</v>
      </c>
      <c r="E23" s="42">
        <f>'Technical Account_Life'!G27</f>
        <v>8712.4979999999996</v>
      </c>
      <c r="F23" s="42">
        <f>'Technical Account_Life'!H27</f>
        <v>9181.2350000000006</v>
      </c>
      <c r="G23" s="42">
        <f>'Technical Account_Life'!I27</f>
        <v>10148</v>
      </c>
      <c r="H23" s="42">
        <f>'Technical Account_Life'!J27</f>
        <v>8510</v>
      </c>
      <c r="I23" s="42">
        <f>'Technical Account_Life'!K27</f>
        <v>12802</v>
      </c>
      <c r="J23" s="42">
        <f>'Technical Account_Life'!L27</f>
        <v>16612</v>
      </c>
      <c r="K23" s="42">
        <f>'Technical Account_Life'!M27</f>
        <v>11428</v>
      </c>
      <c r="L23" s="42">
        <f>'Technical Account_Life'!N27</f>
        <v>14468</v>
      </c>
      <c r="M23" s="92">
        <f>'Technical Account_Life'!O27</f>
        <v>14468</v>
      </c>
      <c r="N23" s="92">
        <f>'Technical Account_Life'!P27</f>
        <v>0</v>
      </c>
    </row>
    <row r="24" spans="3:14" ht="15" x14ac:dyDescent="0.15">
      <c r="C24" s="39" t="s">
        <v>12</v>
      </c>
      <c r="D24" s="42">
        <f>'Technical Account_Life'!F28</f>
        <v>12.122936824132044</v>
      </c>
      <c r="E24" s="42">
        <f>'Technical Account_Life'!G28</f>
        <v>22.026180990324416</v>
      </c>
      <c r="F24" s="42">
        <f>'Technical Account_Life'!H28</f>
        <v>31.346044393853163</v>
      </c>
      <c r="G24" s="42">
        <f>'Technical Account_Life'!I28</f>
        <v>48.520204894706893</v>
      </c>
      <c r="H24" s="42">
        <f>'Technical Account_Life'!J28</f>
        <v>39.428002276607856</v>
      </c>
      <c r="I24" s="42">
        <f>'Technical Account_Life'!K28</f>
        <v>37.2367672168469</v>
      </c>
      <c r="J24" s="42">
        <f>'Technical Account_Life'!L28</f>
        <v>46.485486624928861</v>
      </c>
      <c r="K24" s="42">
        <f>'Technical Account_Life'!M28</f>
        <v>35.102447353443374</v>
      </c>
      <c r="L24" s="42">
        <f>'Technical Account_Life'!N28</f>
        <v>34.590210586226519</v>
      </c>
      <c r="M24" s="91">
        <f>'Technical Account_Life'!O28</f>
        <v>38.844621513944226</v>
      </c>
      <c r="N24" s="91">
        <f>'Technical Account_Life'!P28</f>
        <v>0</v>
      </c>
    </row>
    <row r="25" spans="3:14" ht="15" x14ac:dyDescent="0.15">
      <c r="C25" s="39" t="s">
        <v>11</v>
      </c>
      <c r="D25" s="42">
        <f>'Technical Account_Life'!F29</f>
        <v>287.56114605171206</v>
      </c>
      <c r="E25" s="42">
        <f>'Technical Account_Life'!G29</f>
        <v>288.65595154903332</v>
      </c>
      <c r="F25" s="42">
        <f>'Technical Account_Life'!H29</f>
        <v>326.04239459585369</v>
      </c>
      <c r="G25" s="42">
        <f>'Technical Account_Life'!I29</f>
        <v>467.20242254833448</v>
      </c>
      <c r="H25" s="42">
        <f>'Technical Account_Life'!J29</f>
        <v>174.56</v>
      </c>
      <c r="I25" s="42">
        <f>'Technical Account_Life'!K29</f>
        <v>202.8</v>
      </c>
      <c r="J25" s="42">
        <f>'Technical Account_Life'!L29</f>
        <v>241.1</v>
      </c>
      <c r="K25" s="42">
        <f>'Technical Account_Life'!M29</f>
        <v>267.10000000000002</v>
      </c>
      <c r="L25" s="42">
        <f>'Technical Account_Life'!N29</f>
        <v>254.58524502242372</v>
      </c>
      <c r="M25" s="91">
        <f>'Technical Account_Life'!O29</f>
        <v>178.05826300000001</v>
      </c>
      <c r="N25" s="91">
        <f>'Technical Account_Life'!P29</f>
        <v>0</v>
      </c>
    </row>
    <row r="26" spans="3:14" ht="15" x14ac:dyDescent="0.15">
      <c r="C26" s="39" t="s">
        <v>10</v>
      </c>
      <c r="D26" s="42">
        <f>'Technical Account_Life'!F30</f>
        <v>24466</v>
      </c>
      <c r="E26" s="42">
        <f>'Technical Account_Life'!G30</f>
        <v>24161</v>
      </c>
      <c r="F26" s="42">
        <f>'Technical Account_Life'!H30</f>
        <v>25098</v>
      </c>
      <c r="G26" s="42">
        <f>'Technical Account_Life'!I30</f>
        <v>25762</v>
      </c>
      <c r="H26" s="42">
        <f>'Technical Account_Life'!J30</f>
        <v>25698</v>
      </c>
      <c r="I26" s="42">
        <f>'Technical Account_Life'!K30</f>
        <v>23360</v>
      </c>
      <c r="J26" s="42">
        <f>'Technical Account_Life'!L30</f>
        <v>20083</v>
      </c>
      <c r="K26" s="42">
        <f>'Technical Account_Life'!M30</f>
        <v>20081</v>
      </c>
      <c r="L26" s="42">
        <f>'Technical Account_Life'!N30</f>
        <v>18024</v>
      </c>
      <c r="M26" s="91">
        <f>'Technical Account_Life'!O30</f>
        <v>17421</v>
      </c>
      <c r="N26" s="91">
        <f>'Technical Account_Life'!P30</f>
        <v>15644</v>
      </c>
    </row>
    <row r="27" spans="3:14" ht="15" x14ac:dyDescent="0.15">
      <c r="C27" s="39" t="s">
        <v>9</v>
      </c>
      <c r="D27" s="42">
        <f>'Technical Account_Life'!F31</f>
        <v>6633.8199513381996</v>
      </c>
      <c r="E27" s="42">
        <f>'Technical Account_Life'!G31</f>
        <v>7229.9270072992704</v>
      </c>
      <c r="F27" s="42">
        <f>'Technical Account_Life'!H31</f>
        <v>7593.1209909312101</v>
      </c>
      <c r="G27" s="42">
        <f>'Technical Account_Life'!I31</f>
        <v>8217.650962176509</v>
      </c>
      <c r="H27" s="42">
        <f>'Technical Account_Life'!J31</f>
        <v>8303.3620880336202</v>
      </c>
      <c r="I27" s="42">
        <f>'Technical Account_Life'!K31</f>
        <v>7770.957752709578</v>
      </c>
      <c r="J27" s="42">
        <f>'Technical Account_Life'!L31</f>
        <v>8612.8069011280695</v>
      </c>
      <c r="K27" s="42">
        <f>'Technical Account_Life'!M31</f>
        <v>9401.6810440168101</v>
      </c>
      <c r="L27" s="42">
        <f>'Technical Account_Life'!N31</f>
        <v>10056.29285556293</v>
      </c>
      <c r="M27" s="92">
        <f>'Technical Account_Life'!O31</f>
        <v>10056.29285556293</v>
      </c>
      <c r="N27" s="92">
        <f>'Technical Account_Life'!P31</f>
        <v>0</v>
      </c>
    </row>
    <row r="28" spans="3:14" ht="15" x14ac:dyDescent="0.15">
      <c r="C28" s="39" t="s">
        <v>8</v>
      </c>
      <c r="D28" s="42">
        <f>'Technical Account_Life'!F32</f>
        <v>2949.5460076757463</v>
      </c>
      <c r="E28" s="42">
        <f>'Technical Account_Life'!G32</f>
        <v>3556.1171955443228</v>
      </c>
      <c r="F28" s="42">
        <f>'Technical Account_Life'!H32</f>
        <v>4834.550219975662</v>
      </c>
      <c r="G28" s="42">
        <f>'Technical Account_Life'!I32</f>
        <v>5861.181316109707</v>
      </c>
      <c r="H28" s="42">
        <f>'Technical Account_Life'!J32</f>
        <v>8735.3739586258544</v>
      </c>
      <c r="I28" s="42">
        <f>'Technical Account_Life'!K32</f>
        <v>6855.2840962276514</v>
      </c>
      <c r="J28" s="42">
        <f>'Technical Account_Life'!L32</f>
        <v>7251.0062716465409</v>
      </c>
      <c r="K28" s="42">
        <f>'Technical Account_Life'!M32</f>
        <v>7384.6297856407373</v>
      </c>
      <c r="L28" s="42">
        <f>'Technical Account_Life'!N32</f>
        <v>8272.2549845549001</v>
      </c>
      <c r="M28" s="92">
        <f>'Technical Account_Life'!O32</f>
        <v>8272.2549845549001</v>
      </c>
      <c r="N28" s="92">
        <f>'Technical Account_Life'!P32</f>
        <v>0</v>
      </c>
    </row>
    <row r="29" spans="3:14" ht="15" x14ac:dyDescent="0.15">
      <c r="C29" s="39" t="s">
        <v>7</v>
      </c>
      <c r="D29" s="42">
        <f>'Technical Account_Life'!F33</f>
        <v>6141.9138256715942</v>
      </c>
      <c r="E29" s="42">
        <f>'Technical Account_Life'!G33</f>
        <v>9013.228990331163</v>
      </c>
      <c r="F29" s="42">
        <f>'Technical Account_Life'!H33</f>
        <v>8637.7807287123942</v>
      </c>
      <c r="G29" s="42">
        <f>'Technical Account_Life'!I33</f>
        <v>9221.9381878063105</v>
      </c>
      <c r="H29" s="42">
        <f>'Technical Account_Life'!J33</f>
        <v>4133.6660730250669</v>
      </c>
      <c r="I29" s="42">
        <f>'Technical Account_Life'!K33</f>
        <v>4140.8782791653557</v>
      </c>
      <c r="J29" s="42">
        <f>'Technical Account_Life'!L33</f>
        <v>5038.8871091121937</v>
      </c>
      <c r="K29" s="42">
        <f>'Technical Account_Life'!M33</f>
        <v>2476.5593755703771</v>
      </c>
      <c r="L29" s="42">
        <f>'Technical Account_Life'!N33</f>
        <v>1925.5908380560484</v>
      </c>
      <c r="M29" s="91">
        <f>'Technical Account_Life'!O33</f>
        <v>2974.4646809052306</v>
      </c>
      <c r="N29" s="91">
        <f>'Technical Account_Life'!P33</f>
        <v>4253.4354686137776</v>
      </c>
    </row>
    <row r="30" spans="3:14" ht="15" x14ac:dyDescent="0.15">
      <c r="C30" s="39" t="s">
        <v>6</v>
      </c>
      <c r="D30" s="42">
        <f>'Technical Account_Life'!F34</f>
        <v>119.4921645142045</v>
      </c>
      <c r="E30" s="42">
        <f>'Technical Account_Life'!G34</f>
        <v>116.05692870527348</v>
      </c>
      <c r="F30" s="42">
        <f>'Technical Account_Life'!H34</f>
        <v>134.49601125189614</v>
      </c>
      <c r="G30" s="88">
        <f>'Technical Account_Life'!I34</f>
        <v>145.20964861842299</v>
      </c>
      <c r="H30" s="88">
        <f>'Technical Account_Life'!J34</f>
        <v>155.92328598494987</v>
      </c>
      <c r="I30" s="42">
        <f>'Technical Account_Life'!K34</f>
        <v>166.63692335147675</v>
      </c>
      <c r="J30" s="42">
        <f>'Technical Account_Life'!L34</f>
        <v>0</v>
      </c>
      <c r="K30" s="42">
        <f>'Technical Account_Life'!M34</f>
        <v>0</v>
      </c>
      <c r="L30" s="42">
        <f>'Technical Account_Life'!N34</f>
        <v>0</v>
      </c>
      <c r="M30" s="91">
        <f>'Technical Account_Life'!O34</f>
        <v>0</v>
      </c>
      <c r="N30" s="91">
        <f>'Technical Account_Life'!P34</f>
        <v>0</v>
      </c>
    </row>
    <row r="31" spans="3:14" ht="15" x14ac:dyDescent="0.15">
      <c r="C31" s="39" t="s">
        <v>5</v>
      </c>
      <c r="D31" s="42">
        <f>'Technical Account_Life'!F35</f>
        <v>12185.350793143829</v>
      </c>
      <c r="E31" s="42">
        <f>'Technical Account_Life'!G35</f>
        <v>12765.250718620247</v>
      </c>
      <c r="F31" s="42">
        <f>'Technical Account_Life'!H35</f>
        <v>17982.007878207176</v>
      </c>
      <c r="G31" s="42">
        <f>'Technical Account_Life'!I35</f>
        <v>9220.3768763973167</v>
      </c>
      <c r="H31" s="42">
        <f>'Technical Account_Life'!J35</f>
        <v>9688.917278824656</v>
      </c>
      <c r="I31" s="42">
        <f>'Technical Account_Life'!K35</f>
        <v>10396.7848397743</v>
      </c>
      <c r="J31" s="42">
        <f>'Technical Account_Life'!L35</f>
        <v>9550.9421909932917</v>
      </c>
      <c r="K31" s="42">
        <f>'Technical Account_Life'!M35</f>
        <v>9339.8275311402103</v>
      </c>
      <c r="L31" s="42">
        <f>'Technical Account_Life'!N35</f>
        <v>9456.6166294048744</v>
      </c>
      <c r="M31" s="91">
        <f>'Technical Account_Life'!O35</f>
        <v>9709.9968061322252</v>
      </c>
      <c r="N31" s="91">
        <f>'Technical Account_Life'!P35</f>
        <v>0</v>
      </c>
    </row>
    <row r="32" spans="3:14" ht="15" x14ac:dyDescent="0.15">
      <c r="C32" s="39" t="s">
        <v>4</v>
      </c>
      <c r="D32" s="42">
        <f>'Technical Account_Life'!F36</f>
        <v>315.77783341679185</v>
      </c>
      <c r="E32" s="42">
        <f>'Technical Account_Life'!G36</f>
        <v>357.14822233350026</v>
      </c>
      <c r="F32" s="42">
        <f>'Technical Account_Life'!H36</f>
        <v>426.99048572859289</v>
      </c>
      <c r="G32" s="42">
        <f>'Technical Account_Life'!I36</f>
        <v>488.3</v>
      </c>
      <c r="H32" s="42">
        <f>'Technical Account_Life'!J36</f>
        <v>509</v>
      </c>
      <c r="I32" s="42">
        <f>'Technical Account_Life'!K36</f>
        <v>491</v>
      </c>
      <c r="J32" s="42">
        <f>'Technical Account_Life'!L36</f>
        <v>510</v>
      </c>
      <c r="K32" s="42">
        <f>'Technical Account_Life'!M36</f>
        <v>486</v>
      </c>
      <c r="L32" s="42">
        <f>'Technical Account_Life'!N36</f>
        <v>486</v>
      </c>
      <c r="M32" s="91">
        <f>'Technical Account_Life'!O36</f>
        <v>522</v>
      </c>
      <c r="N32" s="91">
        <f>'Technical Account_Life'!P36</f>
        <v>0</v>
      </c>
    </row>
    <row r="33" spans="3:22" ht="15" x14ac:dyDescent="0.15">
      <c r="C33" s="39" t="s">
        <v>3</v>
      </c>
      <c r="D33" s="42">
        <f>'Technical Account_Life'!F37</f>
        <v>606.45289782911766</v>
      </c>
      <c r="E33" s="42">
        <f>'Technical Account_Life'!G37</f>
        <v>682.26780853747596</v>
      </c>
      <c r="F33" s="42">
        <f>'Technical Account_Life'!H37</f>
        <v>800.86968067450039</v>
      </c>
      <c r="G33" s="42">
        <f>'Technical Account_Life'!I37</f>
        <v>0</v>
      </c>
      <c r="H33" s="42">
        <f>'Technical Account_Life'!J37</f>
        <v>0</v>
      </c>
      <c r="I33" s="42">
        <f>'Technical Account_Life'!K37</f>
        <v>0</v>
      </c>
      <c r="J33" s="42">
        <f>'Technical Account_Life'!L37</f>
        <v>0</v>
      </c>
      <c r="K33" s="42">
        <f>'Technical Account_Life'!M37</f>
        <v>0</v>
      </c>
      <c r="L33" s="42">
        <f>'Technical Account_Life'!N37</f>
        <v>0</v>
      </c>
      <c r="M33" s="91">
        <f>'Technical Account_Life'!O37</f>
        <v>0</v>
      </c>
      <c r="N33" s="91">
        <f>'Technical Account_Life'!P37</f>
        <v>0</v>
      </c>
    </row>
    <row r="34" spans="3:22" ht="15" x14ac:dyDescent="0.15">
      <c r="C34" s="39" t="s">
        <v>2</v>
      </c>
      <c r="D34" s="42">
        <f>'Technical Account_Life'!F38</f>
        <v>420.67761299435028</v>
      </c>
      <c r="E34" s="42">
        <f>'Technical Account_Life'!G38</f>
        <v>426.55367231638422</v>
      </c>
      <c r="F34" s="42">
        <f>'Technical Account_Life'!H38</f>
        <v>473.16384180790965</v>
      </c>
      <c r="G34" s="42">
        <f>'Technical Account_Life'!I38</f>
        <v>452.33050847457628</v>
      </c>
      <c r="H34" s="42">
        <f>'Technical Account_Life'!J38</f>
        <v>533.54519774011305</v>
      </c>
      <c r="I34" s="42">
        <f>'Technical Account_Life'!K38</f>
        <v>596.04519774011305</v>
      </c>
      <c r="J34" s="42">
        <f>'Technical Account_Life'!L38</f>
        <v>715.04237288135596</v>
      </c>
      <c r="K34" s="42">
        <f>'Technical Account_Life'!M38</f>
        <v>886.29943502824858</v>
      </c>
      <c r="L34" s="42">
        <f>'Technical Account_Life'!N38</f>
        <v>913.84180790960454</v>
      </c>
      <c r="M34" s="91">
        <f>'Technical Account_Life'!O38</f>
        <v>1146.8926553672318</v>
      </c>
      <c r="N34" s="91">
        <f>'Technical Account_Life'!P38</f>
        <v>0</v>
      </c>
    </row>
    <row r="35" spans="3:22" ht="15" x14ac:dyDescent="0.15">
      <c r="C35" s="39" t="s">
        <v>57</v>
      </c>
      <c r="D35" s="43">
        <f>'Technical Account_Life'!F39</f>
        <v>259562.26601617664</v>
      </c>
      <c r="E35" s="43">
        <f>'Technical Account_Life'!G39</f>
        <v>213700.12119655922</v>
      </c>
      <c r="F35" s="43">
        <f>'Technical Account_Life'!H39</f>
        <v>109411.00911541918</v>
      </c>
      <c r="G35" s="43">
        <f>'Technical Account_Life'!I39</f>
        <v>0</v>
      </c>
      <c r="H35" s="43">
        <f>'Technical Account_Life'!J39</f>
        <v>0</v>
      </c>
      <c r="I35" s="43">
        <f>'Technical Account_Life'!K39</f>
        <v>0</v>
      </c>
      <c r="J35" s="43">
        <f>'Technical Account_Life'!L39</f>
        <v>0</v>
      </c>
      <c r="K35" s="43">
        <f>'Technical Account_Life'!M39</f>
        <v>0</v>
      </c>
      <c r="L35" s="43">
        <f>'Technical Account_Life'!N39</f>
        <v>0</v>
      </c>
      <c r="M35" s="93">
        <f>'Technical Account_Life'!O39</f>
        <v>0</v>
      </c>
      <c r="N35" s="93">
        <f>'Technical Account_Life'!P39</f>
        <v>0</v>
      </c>
    </row>
    <row r="36" spans="3:22" ht="15" x14ac:dyDescent="0.15">
      <c r="C36" s="124" t="s">
        <v>97</v>
      </c>
      <c r="D36" s="122">
        <f>SUM(D4:D35)</f>
        <v>586197.91781983199</v>
      </c>
      <c r="E36" s="122">
        <f t="shared" ref="E36:M36" si="1">SUM(E4:E35)</f>
        <v>577372.68099987018</v>
      </c>
      <c r="F36" s="122">
        <f t="shared" si="1"/>
        <v>498378.98929367989</v>
      </c>
      <c r="G36" s="122">
        <f t="shared" si="1"/>
        <v>373904.34703281854</v>
      </c>
      <c r="H36" s="122">
        <f t="shared" si="1"/>
        <v>353430.72238284606</v>
      </c>
      <c r="I36" s="122">
        <f t="shared" si="1"/>
        <v>399072.52807621681</v>
      </c>
      <c r="J36" s="122">
        <f t="shared" si="1"/>
        <v>420591.6552066789</v>
      </c>
      <c r="K36" s="122">
        <f t="shared" si="1"/>
        <v>375874.49805281498</v>
      </c>
      <c r="L36" s="122">
        <f t="shared" si="1"/>
        <v>367348.21394399938</v>
      </c>
      <c r="M36" s="122">
        <f t="shared" si="1"/>
        <v>385284.83222555206</v>
      </c>
    </row>
    <row r="37" spans="3:22" ht="15" x14ac:dyDescent="0.15">
      <c r="C37" s="124" t="s">
        <v>183</v>
      </c>
      <c r="D37" s="122">
        <f>D36-D26</f>
        <v>561731.91781983199</v>
      </c>
      <c r="E37" s="122">
        <f t="shared" ref="E37:M37" si="2">E36-E26</f>
        <v>553211.68099987018</v>
      </c>
      <c r="F37" s="122">
        <f t="shared" si="2"/>
        <v>473280.98929367989</v>
      </c>
      <c r="G37" s="122">
        <f t="shared" si="2"/>
        <v>348142.34703281854</v>
      </c>
      <c r="H37" s="122">
        <f t="shared" si="2"/>
        <v>327732.72238284606</v>
      </c>
      <c r="I37" s="122">
        <f t="shared" si="2"/>
        <v>375712.52807621681</v>
      </c>
      <c r="J37" s="122">
        <f t="shared" si="2"/>
        <v>400508.6552066789</v>
      </c>
      <c r="K37" s="122">
        <f t="shared" si="2"/>
        <v>355793.49805281498</v>
      </c>
      <c r="L37" s="122">
        <f t="shared" si="2"/>
        <v>349324.21394399938</v>
      </c>
      <c r="M37" s="122">
        <f t="shared" si="2"/>
        <v>367863.83222555206</v>
      </c>
    </row>
    <row r="38" spans="3:22" ht="15" x14ac:dyDescent="0.15">
      <c r="C38" s="124" t="s">
        <v>191</v>
      </c>
      <c r="D38" s="122">
        <f>D36-D10-D26</f>
        <v>561731.91781983199</v>
      </c>
      <c r="E38" s="122">
        <f t="shared" ref="E38:M38" si="3">E36-E10-E26</f>
        <v>553211.68099987018</v>
      </c>
      <c r="F38" s="122">
        <f t="shared" si="3"/>
        <v>473280.98929367989</v>
      </c>
      <c r="G38" s="122">
        <f t="shared" si="3"/>
        <v>348142.34703281854</v>
      </c>
      <c r="H38" s="122">
        <f t="shared" si="3"/>
        <v>327732.72238284606</v>
      </c>
      <c r="I38" s="122">
        <f t="shared" si="3"/>
        <v>375712.52807621681</v>
      </c>
      <c r="J38" s="122">
        <f t="shared" si="3"/>
        <v>400508.6552066789</v>
      </c>
      <c r="K38" s="122">
        <f t="shared" si="3"/>
        <v>355793.49805281498</v>
      </c>
      <c r="L38" s="122">
        <f t="shared" si="3"/>
        <v>349324.21394399938</v>
      </c>
      <c r="M38" s="122">
        <f t="shared" si="3"/>
        <v>367863.83222555206</v>
      </c>
    </row>
    <row r="39" spans="3:22" ht="15.75" thickBot="1" x14ac:dyDescent="0.3">
      <c r="C39" s="45" t="s">
        <v>157</v>
      </c>
      <c r="D39" s="52">
        <v>393879.5625</v>
      </c>
      <c r="E39" s="52">
        <v>434968.5625</v>
      </c>
      <c r="F39" s="52">
        <v>462300.40625</v>
      </c>
      <c r="G39" s="52">
        <v>448482.78125</v>
      </c>
      <c r="H39" s="52">
        <v>429130.625</v>
      </c>
      <c r="I39" s="52">
        <v>479853.0625</v>
      </c>
      <c r="J39" s="52">
        <v>507303.21875</v>
      </c>
      <c r="K39" s="52">
        <v>458927.03125</v>
      </c>
      <c r="L39" s="52">
        <v>451411.78125</v>
      </c>
      <c r="M39" s="52">
        <v>469348.40625</v>
      </c>
      <c r="O39" t="s">
        <v>159</v>
      </c>
    </row>
    <row r="40" spans="3:22" ht="15.75" thickTop="1" x14ac:dyDescent="0.15">
      <c r="C40" s="112" t="s">
        <v>173</v>
      </c>
      <c r="D40" s="113">
        <f>D39-D10-D7</f>
        <v>363118.31915335992</v>
      </c>
      <c r="E40" s="113">
        <f t="shared" ref="E40:M40" si="4">E39-E10-E7</f>
        <v>405181.50411676645</v>
      </c>
      <c r="F40" s="113">
        <f t="shared" si="4"/>
        <v>433978.01270375913</v>
      </c>
      <c r="G40" s="113">
        <f t="shared" si="4"/>
        <v>418985.80852877576</v>
      </c>
      <c r="H40" s="113">
        <f t="shared" si="4"/>
        <v>402769.37132568198</v>
      </c>
      <c r="I40" s="113">
        <f t="shared" si="4"/>
        <v>454062.57502994011</v>
      </c>
      <c r="J40" s="113">
        <f t="shared" si="4"/>
        <v>481347.81703176978</v>
      </c>
      <c r="K40" s="113">
        <f t="shared" si="4"/>
        <v>432298.00016383897</v>
      </c>
      <c r="L40" s="113">
        <f t="shared" si="4"/>
        <v>424301.75773453095</v>
      </c>
      <c r="M40" s="113">
        <f t="shared" si="4"/>
        <v>440791.08056886226</v>
      </c>
    </row>
    <row r="41" spans="3:22" ht="15" x14ac:dyDescent="0.15">
      <c r="C41" s="112" t="s">
        <v>182</v>
      </c>
      <c r="D41" s="113">
        <f>D39-D10-D25-D26</f>
        <v>369126.00135394826</v>
      </c>
      <c r="E41" s="113">
        <f t="shared" ref="E41:M41" si="5">E39-E10-E25-E26</f>
        <v>410518.90654845099</v>
      </c>
      <c r="F41" s="113">
        <f t="shared" si="5"/>
        <v>436876.36385540414</v>
      </c>
      <c r="G41" s="113">
        <f t="shared" si="5"/>
        <v>422253.57882745168</v>
      </c>
      <c r="H41" s="113">
        <f t="shared" si="5"/>
        <v>403258.065</v>
      </c>
      <c r="I41" s="113">
        <f t="shared" si="5"/>
        <v>456290.26250000001</v>
      </c>
      <c r="J41" s="113">
        <f t="shared" si="5"/>
        <v>486979.11875000002</v>
      </c>
      <c r="K41" s="113">
        <f t="shared" si="5"/>
        <v>438578.93125000002</v>
      </c>
      <c r="L41" s="113">
        <f t="shared" si="5"/>
        <v>433133.19600497757</v>
      </c>
      <c r="M41" s="113">
        <f t="shared" si="5"/>
        <v>451749.34798700002</v>
      </c>
      <c r="O41" t="s">
        <v>181</v>
      </c>
      <c r="V41" t="s">
        <v>199</v>
      </c>
    </row>
    <row r="44" spans="3:22" ht="18.75" x14ac:dyDescent="0.15">
      <c r="C44" s="155" t="s">
        <v>114</v>
      </c>
      <c r="D44" s="156"/>
      <c r="E44" s="156"/>
      <c r="F44" s="156"/>
      <c r="G44" s="156"/>
      <c r="H44" s="156"/>
      <c r="I44" s="156"/>
      <c r="J44" s="156"/>
      <c r="K44" s="156"/>
      <c r="L44" s="156"/>
      <c r="M44" s="157"/>
    </row>
    <row r="45" spans="3:22" ht="15" x14ac:dyDescent="0.15">
      <c r="C45" s="35">
        <v>2</v>
      </c>
      <c r="D45" s="36">
        <v>2004</v>
      </c>
      <c r="E45" s="36">
        <f t="shared" ref="E45:N45" si="6">D45+1</f>
        <v>2005</v>
      </c>
      <c r="F45" s="36">
        <f t="shared" si="6"/>
        <v>2006</v>
      </c>
      <c r="G45" s="36">
        <f t="shared" si="6"/>
        <v>2007</v>
      </c>
      <c r="H45" s="36">
        <f t="shared" si="6"/>
        <v>2008</v>
      </c>
      <c r="I45" s="36">
        <f t="shared" si="6"/>
        <v>2009</v>
      </c>
      <c r="J45" s="36">
        <f t="shared" si="6"/>
        <v>2010</v>
      </c>
      <c r="K45" s="36">
        <f t="shared" si="6"/>
        <v>2011</v>
      </c>
      <c r="L45" s="36">
        <f t="shared" si="6"/>
        <v>2012</v>
      </c>
      <c r="M45" s="37">
        <f t="shared" si="6"/>
        <v>2013</v>
      </c>
      <c r="N45" s="37">
        <f t="shared" si="6"/>
        <v>2014</v>
      </c>
    </row>
    <row r="46" spans="3:22" ht="15" x14ac:dyDescent="0.15">
      <c r="C46" s="39" t="s">
        <v>32</v>
      </c>
      <c r="D46" s="40">
        <f>'Technical Account_Life'!F47</f>
        <v>6165</v>
      </c>
      <c r="E46" s="40">
        <f>'Technical Account_Life'!G47</f>
        <v>7124</v>
      </c>
      <c r="F46" s="40">
        <f>'Technical Account_Life'!H47</f>
        <v>7183</v>
      </c>
      <c r="G46" s="40">
        <f>'Technical Account_Life'!I47</f>
        <v>7206</v>
      </c>
      <c r="H46" s="40">
        <f>'Technical Account_Life'!J47</f>
        <v>7362</v>
      </c>
      <c r="I46" s="40">
        <f>'Technical Account_Life'!K47</f>
        <v>7416</v>
      </c>
      <c r="J46" s="40">
        <f>'Technical Account_Life'!L47</f>
        <v>7552</v>
      </c>
      <c r="K46" s="40">
        <f>'Technical Account_Life'!M47</f>
        <v>6988</v>
      </c>
      <c r="L46" s="40">
        <f>'Technical Account_Life'!N47</f>
        <v>6516</v>
      </c>
      <c r="M46" s="90">
        <f>'Technical Account_Life'!O47</f>
        <v>6499</v>
      </c>
      <c r="N46" s="90">
        <f>'Technical Account_Life'!P47</f>
        <v>0</v>
      </c>
    </row>
    <row r="47" spans="3:22" ht="15" x14ac:dyDescent="0.15">
      <c r="C47" s="39" t="s">
        <v>31</v>
      </c>
      <c r="D47" s="42">
        <f>'Technical Account_Life'!F48</f>
        <v>19929</v>
      </c>
      <c r="E47" s="42">
        <f>'Technical Account_Life'!G48</f>
        <v>25255</v>
      </c>
      <c r="F47" s="42">
        <f>'Technical Account_Life'!H48</f>
        <v>20488</v>
      </c>
      <c r="G47" s="42">
        <f>'Technical Account_Life'!I48</f>
        <v>21916.163044019999</v>
      </c>
      <c r="H47" s="42">
        <f>'Technical Account_Life'!J48</f>
        <v>19450</v>
      </c>
      <c r="I47" s="42">
        <f>'Technical Account_Life'!K48</f>
        <v>18404</v>
      </c>
      <c r="J47" s="42">
        <f>'Technical Account_Life'!L48</f>
        <v>19141.226578999998</v>
      </c>
      <c r="K47" s="42">
        <f>'Technical Account_Life'!M48</f>
        <v>18466.992639</v>
      </c>
      <c r="L47" s="42">
        <f>'Technical Account_Life'!N48</f>
        <v>20970.834524950002</v>
      </c>
      <c r="M47" s="91">
        <f>'Technical Account_Life'!O48</f>
        <v>16165.799173429999</v>
      </c>
      <c r="N47" s="91">
        <f>'Technical Account_Life'!P48</f>
        <v>16192.893385360001</v>
      </c>
    </row>
    <row r="48" spans="3:22" ht="15" x14ac:dyDescent="0.15">
      <c r="C48" s="39" t="s">
        <v>30</v>
      </c>
      <c r="D48" s="42">
        <f>'Technical Account_Life'!F49</f>
        <v>0</v>
      </c>
      <c r="E48" s="42">
        <f>'Technical Account_Life'!G49</f>
        <v>0</v>
      </c>
      <c r="F48" s="42">
        <f>'Technical Account_Life'!H49</f>
        <v>0</v>
      </c>
      <c r="G48" s="42">
        <f>'Technical Account_Life'!I49</f>
        <v>120.42317031393802</v>
      </c>
      <c r="H48" s="42">
        <f>'Technical Account_Life'!J49</f>
        <v>138.1772164843031</v>
      </c>
      <c r="I48" s="42">
        <f>'Technical Account_Life'!K49</f>
        <v>113.61582446569179</v>
      </c>
      <c r="J48" s="42">
        <f>'Technical Account_Life'!L49</f>
        <v>125.68207383168013</v>
      </c>
      <c r="K48" s="42">
        <f>'Technical Account_Life'!M49</f>
        <v>125.09440064935065</v>
      </c>
      <c r="L48" s="42">
        <f>'Technical Account_Life'!N49</f>
        <v>133.96052766131507</v>
      </c>
      <c r="M48" s="92">
        <f>'Technical Account_Life'!O49</f>
        <v>133.96052766131507</v>
      </c>
      <c r="N48" s="92">
        <f>'Technical Account_Life'!P49</f>
        <v>0</v>
      </c>
    </row>
    <row r="49" spans="3:14" ht="15" x14ac:dyDescent="0.15">
      <c r="C49" s="39" t="s">
        <v>29</v>
      </c>
      <c r="D49" s="42">
        <f>'Technical Account_Life'!F50</f>
        <v>31394.846972721225</v>
      </c>
      <c r="E49" s="42">
        <f>'Technical Account_Life'!G50</f>
        <v>30430.744344644048</v>
      </c>
      <c r="F49" s="42">
        <f>'Technical Account_Life'!H50</f>
        <v>28737.304557551564</v>
      </c>
      <c r="G49" s="42">
        <f>'Technical Account_Life'!I50</f>
        <v>29893.987025948107</v>
      </c>
      <c r="H49" s="42">
        <f>'Technical Account_Life'!J50</f>
        <v>26625.750018296741</v>
      </c>
      <c r="I49" s="42">
        <f>'Technical Account_Life'!K50</f>
        <v>26012.83529524285</v>
      </c>
      <c r="J49" s="42">
        <f>'Technical Account_Life'!L50</f>
        <v>26169.623391550234</v>
      </c>
      <c r="K49" s="42">
        <f>'Technical Account_Life'!M50</f>
        <v>26839.812975715238</v>
      </c>
      <c r="L49" s="42">
        <f>'Technical Account_Life'!N50</f>
        <v>27324.877205588826</v>
      </c>
      <c r="M49" s="91">
        <f>'Technical Account_Life'!O50</f>
        <v>28811.339389554225</v>
      </c>
      <c r="N49" s="91">
        <f>'Technical Account_Life'!P50</f>
        <v>29023.925326014636</v>
      </c>
    </row>
    <row r="50" spans="3:14" ht="15" x14ac:dyDescent="0.15">
      <c r="C50" s="39" t="s">
        <v>28</v>
      </c>
      <c r="D50" s="42">
        <f>'Technical Account_Life'!F51</f>
        <v>257.31713568096779</v>
      </c>
      <c r="E50" s="42">
        <f>'Technical Account_Life'!G51</f>
        <v>260.90522323030399</v>
      </c>
      <c r="F50" s="42">
        <f>'Technical Account_Life'!H51</f>
        <v>277.30790917012666</v>
      </c>
      <c r="G50" s="42">
        <f>'Technical Account_Life'!I51</f>
        <v>309.60069711415247</v>
      </c>
      <c r="H50" s="42">
        <f>'Technical Account_Life'!J51</f>
        <v>353</v>
      </c>
      <c r="I50" s="42">
        <f>'Technical Account_Life'!K51</f>
        <v>341</v>
      </c>
      <c r="J50" s="42">
        <f>'Technical Account_Life'!L51</f>
        <v>359</v>
      </c>
      <c r="K50" s="42">
        <f>'Technical Account_Life'!M51</f>
        <v>0</v>
      </c>
      <c r="L50" s="42">
        <f>'Technical Account_Life'!N51</f>
        <v>0</v>
      </c>
      <c r="M50" s="91">
        <f>'Technical Account_Life'!O51</f>
        <v>0</v>
      </c>
      <c r="N50" s="91">
        <f>'Technical Account_Life'!P51</f>
        <v>0</v>
      </c>
    </row>
    <row r="51" spans="3:14" ht="15" x14ac:dyDescent="0.15">
      <c r="C51" s="39" t="s">
        <v>27</v>
      </c>
      <c r="D51" s="42">
        <f>'Technical Account_Life'!F52</f>
        <v>1401.6946096989363</v>
      </c>
      <c r="E51" s="42">
        <f>'Technical Account_Life'!G52</f>
        <v>1415.3596538669551</v>
      </c>
      <c r="F51" s="42">
        <f>'Technical Account_Life'!H52</f>
        <v>1488.8768703803858</v>
      </c>
      <c r="G51" s="42">
        <f>'Technical Account_Life'!I52</f>
        <v>1689.3095366864973</v>
      </c>
      <c r="H51" s="42">
        <f>'Technical Account_Life'!J52</f>
        <v>1766.2159725978006</v>
      </c>
      <c r="I51" s="42">
        <f>'Technical Account_Life'!K52</f>
        <v>1948.4766540472328</v>
      </c>
      <c r="J51" s="42">
        <f>'Technical Account_Life'!L52</f>
        <v>2370.9031909140076</v>
      </c>
      <c r="K51" s="42">
        <f>'Technical Account_Life'!M52</f>
        <v>2380.1694609698939</v>
      </c>
      <c r="L51" s="42">
        <f>'Technical Account_Life'!N52</f>
        <v>2387.5968992248063</v>
      </c>
      <c r="M51" s="91">
        <f>'Technical Account_Life'!O52</f>
        <v>2386.4791779340185</v>
      </c>
      <c r="N51" s="91">
        <f>'Technical Account_Life'!P52</f>
        <v>2381.828015143321</v>
      </c>
    </row>
    <row r="52" spans="3:14" ht="15" x14ac:dyDescent="0.15">
      <c r="C52" s="39" t="s">
        <v>26</v>
      </c>
      <c r="D52" s="42">
        <f>'Technical Account_Life'!F53</f>
        <v>70343</v>
      </c>
      <c r="E52" s="42">
        <f>'Technical Account_Life'!G53</f>
        <v>75244</v>
      </c>
      <c r="F52" s="42">
        <f>'Technical Account_Life'!H53</f>
        <v>78455</v>
      </c>
      <c r="G52" s="42">
        <f>'Technical Account_Life'!I53</f>
        <v>78967</v>
      </c>
      <c r="H52" s="42">
        <f>'Technical Account_Life'!J53</f>
        <v>79585</v>
      </c>
      <c r="I52" s="42">
        <f>'Technical Account_Life'!K53</f>
        <v>85248</v>
      </c>
      <c r="J52" s="42">
        <f>'Technical Account_Life'!L53</f>
        <v>90355</v>
      </c>
      <c r="K52" s="42">
        <f>'Technical Account_Life'!M53</f>
        <v>86801</v>
      </c>
      <c r="L52" s="42">
        <f>'Technical Account_Life'!N53</f>
        <v>87340</v>
      </c>
      <c r="M52" s="91">
        <f>'Technical Account_Life'!O53</f>
        <v>90826</v>
      </c>
      <c r="N52" s="91">
        <f>'Technical Account_Life'!P53</f>
        <v>93673</v>
      </c>
    </row>
    <row r="53" spans="3:14" ht="15" x14ac:dyDescent="0.15">
      <c r="C53" s="39" t="s">
        <v>25</v>
      </c>
      <c r="D53" s="42">
        <f>'Technical Account_Life'!F54</f>
        <v>10147.878527393121</v>
      </c>
      <c r="E53" s="42">
        <f>'Technical Account_Life'!G54</f>
        <v>10877.466321034748</v>
      </c>
      <c r="F53" s="42">
        <f>'Technical Account_Life'!H54</f>
        <v>12123.218674868709</v>
      </c>
      <c r="G53" s="42">
        <f>'Technical Account_Life'!I54</f>
        <v>13214.242542274993</v>
      </c>
      <c r="H53" s="42">
        <f>'Technical Account_Life'!J54</f>
        <v>14561.132526560381</v>
      </c>
      <c r="I53" s="42">
        <f>'Technical Account_Life'!K54</f>
        <v>14403.376089613583</v>
      </c>
      <c r="J53" s="42">
        <f>'Technical Account_Life'!L54</f>
        <v>15563.873853303428</v>
      </c>
      <c r="K53" s="42">
        <f>'Technical Account_Life'!M54</f>
        <v>15842.07486602286</v>
      </c>
      <c r="L53" s="42">
        <f>'Technical Account_Life'!N54</f>
        <v>16669.638966865004</v>
      </c>
      <c r="M53" s="92">
        <f>'Technical Account_Life'!O54</f>
        <v>16669.638966865004</v>
      </c>
      <c r="N53" s="92">
        <f>'Technical Account_Life'!P54</f>
        <v>0</v>
      </c>
    </row>
    <row r="54" spans="3:14" ht="15" x14ac:dyDescent="0.15">
      <c r="C54" s="39" t="s">
        <v>24</v>
      </c>
      <c r="D54" s="42">
        <f>'Technical Account_Life'!F55</f>
        <v>51.531962215433381</v>
      </c>
      <c r="E54" s="42">
        <f>'Technical Account_Life'!G55</f>
        <v>81.449004895632285</v>
      </c>
      <c r="F54" s="42">
        <f>'Technical Account_Life'!H55</f>
        <v>36.16760190712359</v>
      </c>
      <c r="G54" s="42">
        <f>'Technical Account_Life'!I55</f>
        <v>43.856173226132199</v>
      </c>
      <c r="H54" s="42">
        <f>'Technical Account_Life'!J55</f>
        <v>46.860468088913883</v>
      </c>
      <c r="I54" s="42">
        <f>'Technical Account_Life'!K55</f>
        <v>73.033055104623372</v>
      </c>
      <c r="J54" s="42">
        <f>'Technical Account_Life'!L55</f>
        <v>70.200682576406379</v>
      </c>
      <c r="K54" s="42">
        <f>'Technical Account_Life'!M55</f>
        <v>53.77</v>
      </c>
      <c r="L54" s="42">
        <f>'Technical Account_Life'!N55</f>
        <v>73.177000000000007</v>
      </c>
      <c r="M54" s="91">
        <f>'Technical Account_Life'!O55</f>
        <v>78.772999999999996</v>
      </c>
      <c r="N54" s="91">
        <f>'Technical Account_Life'!P55</f>
        <v>0</v>
      </c>
    </row>
    <row r="55" spans="3:14" ht="15" x14ac:dyDescent="0.15">
      <c r="C55" s="39" t="s">
        <v>23</v>
      </c>
      <c r="D55" s="42">
        <f>'Technical Account_Life'!F56</f>
        <v>19469.205487110004</v>
      </c>
      <c r="E55" s="42">
        <f>'Technical Account_Life'!G56</f>
        <v>20659.944689000004</v>
      </c>
      <c r="F55" s="42">
        <f>'Technical Account_Life'!H56</f>
        <v>23298.28684475</v>
      </c>
      <c r="G55" s="42">
        <f>'Technical Account_Life'!I56</f>
        <v>23597.158975669994</v>
      </c>
      <c r="H55" s="42">
        <f>'Technical Account_Life'!J56</f>
        <v>27317.514289570005</v>
      </c>
      <c r="I55" s="42">
        <f>'Technical Account_Life'!K56</f>
        <v>29156.50363393551</v>
      </c>
      <c r="J55" s="42">
        <f>'Technical Account_Life'!L56</f>
        <v>27399.731635720003</v>
      </c>
      <c r="K55" s="42">
        <f>'Technical Account_Life'!M56</f>
        <v>29781.278533989993</v>
      </c>
      <c r="L55" s="42">
        <f>'Technical Account_Life'!N56</f>
        <v>26656.467950099996</v>
      </c>
      <c r="M55" s="91">
        <f>'Technical Account_Life'!O56</f>
        <v>25907.714207550001</v>
      </c>
      <c r="N55" s="91">
        <f>'Technical Account_Life'!P56</f>
        <v>25234.578910074997</v>
      </c>
    </row>
    <row r="56" spans="3:14" ht="15" x14ac:dyDescent="0.15">
      <c r="C56" s="39" t="s">
        <v>22</v>
      </c>
      <c r="D56" s="42">
        <f>'Technical Account_Life'!F57</f>
        <v>10357</v>
      </c>
      <c r="E56" s="42">
        <f>'Technical Account_Life'!G57</f>
        <v>11251</v>
      </c>
      <c r="F56" s="42">
        <f>'Technical Account_Life'!H57</f>
        <v>11806</v>
      </c>
      <c r="G56" s="42">
        <f>'Technical Account_Life'!I57</f>
        <v>11918</v>
      </c>
      <c r="H56" s="42">
        <f>'Technical Account_Life'!J57</f>
        <v>12548</v>
      </c>
      <c r="I56" s="42">
        <f>'Technical Account_Life'!K57</f>
        <v>12853</v>
      </c>
      <c r="J56" s="42">
        <f>'Technical Account_Life'!L57</f>
        <v>15222</v>
      </c>
      <c r="K56" s="42">
        <f>'Technical Account_Life'!M57</f>
        <v>14535</v>
      </c>
      <c r="L56" s="42">
        <f>'Technical Account_Life'!N57</f>
        <v>16039</v>
      </c>
      <c r="M56" s="91">
        <f>'Technical Account_Life'!O57</f>
        <v>17705</v>
      </c>
      <c r="N56" s="91">
        <f>'Technical Account_Life'!P57</f>
        <v>18540</v>
      </c>
    </row>
    <row r="57" spans="3:14" ht="15" x14ac:dyDescent="0.15">
      <c r="C57" s="39" t="s">
        <v>21</v>
      </c>
      <c r="D57" s="42">
        <f>'Technical Account_Life'!F58</f>
        <v>105116</v>
      </c>
      <c r="E57" s="42">
        <f>'Technical Account_Life'!G58</f>
        <v>120247</v>
      </c>
      <c r="F57" s="42">
        <f>'Technical Account_Life'!H58</f>
        <v>139594</v>
      </c>
      <c r="G57" s="42">
        <f>'Technical Account_Life'!I58</f>
        <v>136472</v>
      </c>
      <c r="H57" s="42">
        <f>'Technical Account_Life'!J58</f>
        <v>121919</v>
      </c>
      <c r="I57" s="42">
        <f>'Technical Account_Life'!K58</f>
        <v>137582</v>
      </c>
      <c r="J57" s="42">
        <f>'Technical Account_Life'!L58</f>
        <v>143420</v>
      </c>
      <c r="K57" s="42">
        <f>'Technical Account_Life'!M58</f>
        <v>124109</v>
      </c>
      <c r="L57" s="42">
        <f>'Technical Account_Life'!N58</f>
        <v>113251</v>
      </c>
      <c r="M57" s="91">
        <f>'Technical Account_Life'!O58</f>
        <v>118834</v>
      </c>
      <c r="N57" s="91">
        <f>'Technical Account_Life'!P58</f>
        <v>0</v>
      </c>
    </row>
    <row r="58" spans="3:14" ht="15" x14ac:dyDescent="0.15">
      <c r="C58" s="39" t="s">
        <v>20</v>
      </c>
      <c r="D58" s="42">
        <f>'Technical Account_Life'!F59</f>
        <v>1735</v>
      </c>
      <c r="E58" s="42">
        <f>'Technical Account_Life'!G59</f>
        <v>1911</v>
      </c>
      <c r="F58" s="42">
        <f>'Technical Account_Life'!H59</f>
        <v>2264</v>
      </c>
      <c r="G58" s="42">
        <f>'Technical Account_Life'!I59</f>
        <v>2459</v>
      </c>
      <c r="H58" s="42">
        <f>'Technical Account_Life'!J59</f>
        <v>2425</v>
      </c>
      <c r="I58" s="42">
        <f>'Technical Account_Life'!K59</f>
        <v>2456</v>
      </c>
      <c r="J58" s="42">
        <f>'Technical Account_Life'!L59</f>
        <v>2252</v>
      </c>
      <c r="K58" s="42">
        <f>'Technical Account_Life'!M59</f>
        <v>2189</v>
      </c>
      <c r="L58" s="42">
        <f>'Technical Account_Life'!N59</f>
        <v>1931</v>
      </c>
      <c r="M58" s="91">
        <f>'Technical Account_Life'!O59</f>
        <v>1675</v>
      </c>
      <c r="N58" s="91">
        <f>'Technical Account_Life'!P59</f>
        <v>0</v>
      </c>
    </row>
    <row r="59" spans="3:14" ht="15" x14ac:dyDescent="0.15">
      <c r="C59" s="39" t="s">
        <v>19</v>
      </c>
      <c r="D59" s="42">
        <f>'Technical Account_Life'!F60</f>
        <v>204.88378166623139</v>
      </c>
      <c r="E59" s="42">
        <f>'Technical Account_Life'!G60</f>
        <v>247.45364324889005</v>
      </c>
      <c r="F59" s="42">
        <f>'Technical Account_Life'!H60</f>
        <v>282.71089057195087</v>
      </c>
      <c r="G59" s="42">
        <f>'Technical Account_Life'!I60</f>
        <v>324.10551057717419</v>
      </c>
      <c r="H59" s="42">
        <f>'Technical Account_Life'!J60</f>
        <v>332.33220161922173</v>
      </c>
      <c r="I59" s="42">
        <f>'Technical Account_Life'!K60</f>
        <v>324.88900496213108</v>
      </c>
      <c r="J59" s="42">
        <f>'Technical Account_Life'!L60</f>
        <v>320.84095063985376</v>
      </c>
      <c r="K59" s="42">
        <f>'Technical Account_Life'!M60</f>
        <v>317.44580830504049</v>
      </c>
      <c r="L59" s="42">
        <f>'Technical Account_Life'!N60</f>
        <v>321.36328022982502</v>
      </c>
      <c r="M59" s="91">
        <f>'Technical Account_Life'!O60</f>
        <v>331.41812483677199</v>
      </c>
      <c r="N59" s="91">
        <f>'Technical Account_Life'!P60</f>
        <v>0</v>
      </c>
    </row>
    <row r="60" spans="3:14" ht="15" x14ac:dyDescent="0.15">
      <c r="C60" s="39" t="s">
        <v>18</v>
      </c>
      <c r="D60" s="42">
        <f>'Technical Account_Life'!F61</f>
        <v>772.37434239716038</v>
      </c>
      <c r="E60" s="42">
        <f>'Technical Account_Life'!G61</f>
        <v>957.45388857197179</v>
      </c>
      <c r="F60" s="42">
        <f>'Technical Account_Life'!H61</f>
        <v>1333.1114914115483</v>
      </c>
      <c r="G60" s="42">
        <f>'Technical Account_Life'!I61</f>
        <v>1612.093553907587</v>
      </c>
      <c r="H60" s="42">
        <f>'Technical Account_Life'!J61</f>
        <v>1463.1520567915318</v>
      </c>
      <c r="I60" s="42">
        <f>'Technical Account_Life'!K61</f>
        <v>1302.7064714457754</v>
      </c>
      <c r="J60" s="42">
        <f>'Technical Account_Life'!L61</f>
        <v>1402.2754642834504</v>
      </c>
      <c r="K60" s="42">
        <f>'Technical Account_Life'!M61</f>
        <v>1392.9897952715978</v>
      </c>
      <c r="L60" s="42">
        <f>'Technical Account_Life'!N61</f>
        <v>1264.6225518159345</v>
      </c>
      <c r="M60" s="91">
        <f>'Technical Account_Life'!O61</f>
        <v>1371.3538695569498</v>
      </c>
      <c r="N60" s="91">
        <f>'Technical Account_Life'!P61</f>
        <v>0</v>
      </c>
    </row>
    <row r="61" spans="3:14" ht="15" x14ac:dyDescent="0.15">
      <c r="C61" s="39" t="s">
        <v>17</v>
      </c>
      <c r="D61" s="42">
        <f>'Technical Account_Life'!F62</f>
        <v>0</v>
      </c>
      <c r="E61" s="42">
        <f>'Technical Account_Life'!G62</f>
        <v>0</v>
      </c>
      <c r="F61" s="42">
        <f>'Technical Account_Life'!H62</f>
        <v>0</v>
      </c>
      <c r="G61" s="42">
        <f>'Technical Account_Life'!I62</f>
        <v>0</v>
      </c>
      <c r="H61" s="42">
        <f>'Technical Account_Life'!J62</f>
        <v>0</v>
      </c>
      <c r="I61" s="42">
        <f>'Technical Account_Life'!K62</f>
        <v>0</v>
      </c>
      <c r="J61" s="42">
        <f>'Technical Account_Life'!L62</f>
        <v>0</v>
      </c>
      <c r="K61" s="42">
        <f>'Technical Account_Life'!M62</f>
        <v>0</v>
      </c>
      <c r="L61" s="42">
        <f>'Technical Account_Life'!N62</f>
        <v>0</v>
      </c>
      <c r="M61" s="91">
        <f>'Technical Account_Life'!O62</f>
        <v>0</v>
      </c>
      <c r="N61" s="91">
        <f>'Technical Account_Life'!P62</f>
        <v>0</v>
      </c>
    </row>
    <row r="62" spans="3:14" ht="15" x14ac:dyDescent="0.15">
      <c r="C62" s="39" t="s">
        <v>16</v>
      </c>
      <c r="D62" s="42">
        <f>'Technical Account_Life'!F63</f>
        <v>16.634215991692624</v>
      </c>
      <c r="E62" s="42">
        <f>'Technical Account_Life'!G63</f>
        <v>16.939252336448597</v>
      </c>
      <c r="F62" s="42">
        <f>'Technical Account_Life'!H63</f>
        <v>17.880321910695741</v>
      </c>
      <c r="G62" s="42">
        <f>'Technical Account_Life'!I63</f>
        <v>19.457424714434058</v>
      </c>
      <c r="H62" s="42">
        <f>'Technical Account_Life'!J63</f>
        <v>19.807892004153686</v>
      </c>
      <c r="I62" s="42">
        <f>'Technical Account_Life'!K63</f>
        <v>17.224818276220144</v>
      </c>
      <c r="J62" s="42">
        <f>'Technical Account_Life'!L63</f>
        <v>18.483904465212873</v>
      </c>
      <c r="K62" s="42">
        <f>'Technical Account_Life'!M63</f>
        <v>18.075025960539978</v>
      </c>
      <c r="L62" s="42">
        <f>'Technical Account_Life'!N63</f>
        <v>18.431983385254412</v>
      </c>
      <c r="M62" s="91">
        <f>'Technical Account_Life'!O63</f>
        <v>20.768431983385252</v>
      </c>
      <c r="N62" s="91">
        <f>'Technical Account_Life'!P63</f>
        <v>0</v>
      </c>
    </row>
    <row r="63" spans="3:14" ht="15" x14ac:dyDescent="0.15">
      <c r="C63" s="39" t="s">
        <v>15</v>
      </c>
      <c r="D63" s="42">
        <f>'Technical Account_Life'!F64</f>
        <v>65627</v>
      </c>
      <c r="E63" s="42">
        <f>'Technical Account_Life'!G64</f>
        <v>73471</v>
      </c>
      <c r="F63" s="42">
        <f>'Technical Account_Life'!H64</f>
        <v>69377</v>
      </c>
      <c r="G63" s="42">
        <f>'Technical Account_Life'!I64</f>
        <v>61439</v>
      </c>
      <c r="H63" s="42">
        <f>'Technical Account_Life'!J64</f>
        <v>54565</v>
      </c>
      <c r="I63" s="42">
        <f>'Technical Account_Life'!K64</f>
        <v>81116</v>
      </c>
      <c r="J63" s="42">
        <f>'Technical Account_Life'!L64</f>
        <v>90114</v>
      </c>
      <c r="K63" s="42">
        <f>'Technical Account_Life'!M64</f>
        <v>73869</v>
      </c>
      <c r="L63" s="42">
        <f>'Technical Account_Life'!N64</f>
        <v>69715</v>
      </c>
      <c r="M63" s="91">
        <f>'Technical Account_Life'!O64</f>
        <v>85100</v>
      </c>
      <c r="N63" s="91">
        <f>'Technical Account_Life'!P64</f>
        <v>110518</v>
      </c>
    </row>
    <row r="64" spans="3:14" ht="15" x14ac:dyDescent="0.15">
      <c r="C64" s="39" t="s">
        <v>14</v>
      </c>
      <c r="D64" s="42">
        <f>'Technical Account_Life'!F65</f>
        <v>0</v>
      </c>
      <c r="E64" s="42">
        <f>'Technical Account_Life'!G65</f>
        <v>0</v>
      </c>
      <c r="F64" s="42">
        <f>'Technical Account_Life'!H65</f>
        <v>0</v>
      </c>
      <c r="G64" s="42">
        <f>'Technical Account_Life'!I65</f>
        <v>0</v>
      </c>
      <c r="H64" s="42">
        <f>'Technical Account_Life'!J65</f>
        <v>0</v>
      </c>
      <c r="I64" s="42">
        <f>'Technical Account_Life'!K65</f>
        <v>0</v>
      </c>
      <c r="J64" s="42">
        <f>'Technical Account_Life'!L65</f>
        <v>0</v>
      </c>
      <c r="K64" s="42">
        <f>'Technical Account_Life'!M65</f>
        <v>44.078509647371924</v>
      </c>
      <c r="L64" s="42">
        <f>'Technical Account_Life'!N65</f>
        <v>33.266799733865604</v>
      </c>
      <c r="M64" s="91">
        <f>'Technical Account_Life'!O65</f>
        <v>11.643379906852962</v>
      </c>
      <c r="N64" s="91">
        <f>'Technical Account_Life'!P65</f>
        <v>0</v>
      </c>
    </row>
    <row r="65" spans="3:15" ht="15" x14ac:dyDescent="0.15">
      <c r="C65" s="39" t="s">
        <v>13</v>
      </c>
      <c r="D65" s="42">
        <f>'Technical Account_Life'!F66</f>
        <v>7845.0410000000002</v>
      </c>
      <c r="E65" s="42">
        <f>'Technical Account_Life'!G66</f>
        <v>9831.2479999999996</v>
      </c>
      <c r="F65" s="42">
        <f>'Technical Account_Life'!H66</f>
        <v>11609.563</v>
      </c>
      <c r="G65" s="42">
        <f>'Technical Account_Life'!I66</f>
        <v>10988.986999999999</v>
      </c>
      <c r="H65" s="42">
        <f>'Technical Account_Life'!J66</f>
        <v>10814.85</v>
      </c>
      <c r="I65" s="42">
        <f>'Technical Account_Life'!K66</f>
        <v>17918</v>
      </c>
      <c r="J65" s="42">
        <f>'Technical Account_Life'!L66</f>
        <v>22384</v>
      </c>
      <c r="K65" s="42">
        <f>'Technical Account_Life'!M66</f>
        <v>14657</v>
      </c>
      <c r="L65" s="42">
        <f>'Technical Account_Life'!N66</f>
        <v>20972</v>
      </c>
      <c r="M65" s="92">
        <f>'Technical Account_Life'!O66</f>
        <v>20972</v>
      </c>
      <c r="N65" s="92">
        <f>'Technical Account_Life'!P66</f>
        <v>0</v>
      </c>
    </row>
    <row r="66" spans="3:15" ht="15" x14ac:dyDescent="0.15">
      <c r="C66" s="39" t="s">
        <v>12</v>
      </c>
      <c r="D66" s="42">
        <f>'Technical Account_Life'!F67</f>
        <v>12.777461582242459</v>
      </c>
      <c r="E66" s="42">
        <f>'Technical Account_Life'!G67</f>
        <v>23.321001707455892</v>
      </c>
      <c r="F66" s="42">
        <f>'Technical Account_Life'!H67</f>
        <v>33.181559476380194</v>
      </c>
      <c r="G66" s="42">
        <f>'Technical Account_Life'!I67</f>
        <v>52.191235059760956</v>
      </c>
      <c r="H66" s="42">
        <f>'Technical Account_Life'!J67</f>
        <v>47.951052931132615</v>
      </c>
      <c r="I66" s="42">
        <f>'Technical Account_Life'!K67</f>
        <v>39.612976664769498</v>
      </c>
      <c r="J66" s="42">
        <f>'Technical Account_Life'!L67</f>
        <v>46.713147410358566</v>
      </c>
      <c r="K66" s="42">
        <f>'Technical Account_Life'!M67</f>
        <v>35.37279453614115</v>
      </c>
      <c r="L66" s="42">
        <f>'Technical Account_Life'!N67</f>
        <v>34.803642572566879</v>
      </c>
      <c r="M66" s="91">
        <f>'Technical Account_Life'!O67</f>
        <v>39.015367103016509</v>
      </c>
      <c r="N66" s="91">
        <f>'Technical Account_Life'!P67</f>
        <v>0</v>
      </c>
    </row>
    <row r="67" spans="3:15" ht="15" x14ac:dyDescent="0.15">
      <c r="C67" s="39" t="s">
        <v>11</v>
      </c>
      <c r="D67" s="42">
        <f>'Technical Account_Life'!F68</f>
        <v>299.81365012811557</v>
      </c>
      <c r="E67" s="42">
        <f>'Technical Account_Life'!G68</f>
        <v>330.53808525506639</v>
      </c>
      <c r="F67" s="42">
        <f>'Technical Account_Life'!H68</f>
        <v>396.22641509433959</v>
      </c>
      <c r="G67" s="42">
        <f>'Technical Account_Life'!I68</f>
        <v>530.8641975308642</v>
      </c>
      <c r="H67" s="42">
        <f>'Technical Account_Life'!J68</f>
        <v>181.3</v>
      </c>
      <c r="I67" s="42">
        <f>'Technical Account_Life'!K68</f>
        <v>192.7</v>
      </c>
      <c r="J67" s="42">
        <f>'Technical Account_Life'!L68</f>
        <v>224.1</v>
      </c>
      <c r="K67" s="42">
        <f>'Technical Account_Life'!M68</f>
        <v>209.2</v>
      </c>
      <c r="L67" s="42">
        <f>'Technical Account_Life'!N68</f>
        <v>169.8</v>
      </c>
      <c r="M67" s="91">
        <f>'Technical Account_Life'!O68</f>
        <v>187.81210300000001</v>
      </c>
      <c r="N67" s="91">
        <f>'Technical Account_Life'!P68</f>
        <v>0</v>
      </c>
    </row>
    <row r="68" spans="3:15" ht="15" x14ac:dyDescent="0.15">
      <c r="C68" s="39" t="s">
        <v>10</v>
      </c>
      <c r="D68" s="42">
        <f>'Technical Account_Life'!F69</f>
        <v>25136</v>
      </c>
      <c r="E68" s="42">
        <f>'Technical Account_Life'!G69</f>
        <v>24824</v>
      </c>
      <c r="F68" s="42">
        <f>'Technical Account_Life'!H69</f>
        <v>25730</v>
      </c>
      <c r="G68" s="42">
        <f>'Technical Account_Life'!I69</f>
        <v>26464</v>
      </c>
      <c r="H68" s="42">
        <f>'Technical Account_Life'!J69</f>
        <v>26446</v>
      </c>
      <c r="I68" s="42">
        <f>'Technical Account_Life'!K69</f>
        <v>24401</v>
      </c>
      <c r="J68" s="42">
        <f>'Technical Account_Life'!L69</f>
        <v>21586</v>
      </c>
      <c r="K68" s="42">
        <f>'Technical Account_Life'!M69</f>
        <v>21910</v>
      </c>
      <c r="L68" s="42">
        <f>'Technical Account_Life'!N69</f>
        <v>18985</v>
      </c>
      <c r="M68" s="91">
        <f>'Technical Account_Life'!O69</f>
        <v>18269</v>
      </c>
      <c r="N68" s="91">
        <f>'Technical Account_Life'!P69</f>
        <v>17465</v>
      </c>
    </row>
    <row r="69" spans="3:15" ht="15" x14ac:dyDescent="0.15">
      <c r="C69" s="39" t="s">
        <v>9</v>
      </c>
      <c r="D69" s="42">
        <f>'Technical Account_Life'!F70</f>
        <v>5689.4492368944921</v>
      </c>
      <c r="E69" s="42">
        <f>'Technical Account_Life'!G70</f>
        <v>6471.4664897146649</v>
      </c>
      <c r="F69" s="42">
        <f>'Technical Account_Life'!H70</f>
        <v>6406.1048440610484</v>
      </c>
      <c r="G69" s="42">
        <f>'Technical Account_Life'!I70</f>
        <v>7221.521787215218</v>
      </c>
      <c r="H69" s="42">
        <f>'Technical Account_Life'!J70</f>
        <v>7136.5848263658481</v>
      </c>
      <c r="I69" s="42">
        <f>'Technical Account_Life'!K70</f>
        <v>6759.6770625967711</v>
      </c>
      <c r="J69" s="42">
        <f>'Technical Account_Life'!L70</f>
        <v>7267.9716876797174</v>
      </c>
      <c r="K69" s="42">
        <f>'Technical Account_Life'!M70</f>
        <v>7826.9188232691886</v>
      </c>
      <c r="L69" s="42">
        <f>'Technical Account_Life'!N70</f>
        <v>8958.4162795841621</v>
      </c>
      <c r="M69" s="92">
        <f>'Technical Account_Life'!O70</f>
        <v>8958.4162795841621</v>
      </c>
      <c r="N69" s="92">
        <f>'Technical Account_Life'!P70</f>
        <v>0</v>
      </c>
    </row>
    <row r="70" spans="3:15" ht="15" x14ac:dyDescent="0.15">
      <c r="C70" s="39" t="s">
        <v>8</v>
      </c>
      <c r="D70" s="42">
        <f>'Technical Account_Life'!F71</f>
        <v>2988.1587569034914</v>
      </c>
      <c r="E70" s="42">
        <f>'Technical Account_Life'!G71</f>
        <v>3585.8373116165872</v>
      </c>
      <c r="F70" s="42">
        <f>'Technical Account_Life'!H71</f>
        <v>4939.8577178695123</v>
      </c>
      <c r="G70" s="42">
        <f>'Technical Account_Life'!I71</f>
        <v>5969.5310306093788</v>
      </c>
      <c r="H70" s="42">
        <f>'Technical Account_Life'!J71</f>
        <v>9123.3735841991947</v>
      </c>
      <c r="I70" s="42">
        <f>'Technical Account_Life'!K71</f>
        <v>7086.258541608162</v>
      </c>
      <c r="J70" s="42">
        <f>'Technical Account_Life'!L71</f>
        <v>7353.2715529345687</v>
      </c>
      <c r="K70" s="42">
        <f>'Technical Account_Life'!M71</f>
        <v>7453.1966676027332</v>
      </c>
      <c r="L70" s="42">
        <f>'Technical Account_Life'!N71</f>
        <v>8512.8241130768511</v>
      </c>
      <c r="M70" s="92">
        <f>'Technical Account_Life'!O71</f>
        <v>8512.8241130768511</v>
      </c>
      <c r="N70" s="92">
        <f>'Technical Account_Life'!P71</f>
        <v>0</v>
      </c>
    </row>
    <row r="71" spans="3:15" ht="15" x14ac:dyDescent="0.15">
      <c r="C71" s="39" t="s">
        <v>7</v>
      </c>
      <c r="D71" s="42">
        <f>'Technical Account_Life'!F72</f>
        <v>6268.6903890840376</v>
      </c>
      <c r="E71" s="42">
        <f>'Technical Account_Life'!G72</f>
        <v>9132.0025202821216</v>
      </c>
      <c r="F71" s="42">
        <f>'Technical Account_Life'!H72</f>
        <v>8776.1059153135284</v>
      </c>
      <c r="G71" s="42">
        <f>'Technical Account_Life'!I72</f>
        <v>9386.6534235272102</v>
      </c>
      <c r="H71" s="42">
        <f>'Technical Account_Life'!J72</f>
        <v>4287.4132669586388</v>
      </c>
      <c r="I71" s="42">
        <f>'Technical Account_Life'!K72</f>
        <v>4316.8801416108226</v>
      </c>
      <c r="J71" s="42">
        <f>'Technical Account_Life'!L72</f>
        <v>5221.2701060570153</v>
      </c>
      <c r="K71" s="42">
        <f>'Technical Account_Life'!M72</f>
        <v>2639.0736251906628</v>
      </c>
      <c r="L71" s="42">
        <f>'Technical Account_Life'!N72</f>
        <v>2165.1487753229248</v>
      </c>
      <c r="M71" s="91">
        <f>'Technical Account_Life'!O72</f>
        <v>3264.0360583476986</v>
      </c>
      <c r="N71" s="91">
        <f>'Technical Account_Life'!P72</f>
        <v>4532.1524169855029</v>
      </c>
    </row>
    <row r="72" spans="3:15" ht="15" x14ac:dyDescent="0.15">
      <c r="C72" s="39" t="s">
        <v>6</v>
      </c>
      <c r="D72" s="42">
        <f>'Technical Account_Life'!F73</f>
        <v>128.02738536182744</v>
      </c>
      <c r="E72" s="42">
        <f>'Technical Account_Life'!G73</f>
        <v>120.11242973141788</v>
      </c>
      <c r="F72" s="42">
        <f>'Technical Account_Life'!H73</f>
        <v>138.43800156821627</v>
      </c>
      <c r="G72" s="88">
        <f>'Technical Account_Life'!I73</f>
        <v>149.99403251390501</v>
      </c>
      <c r="H72" s="88">
        <f>'Technical Account_Life'!J73</f>
        <v>161.55006345959373</v>
      </c>
      <c r="I72" s="42">
        <f>'Technical Account_Life'!K73</f>
        <v>173.10609440528242</v>
      </c>
      <c r="J72" s="42">
        <f>'Technical Account_Life'!L73</f>
        <v>0</v>
      </c>
      <c r="K72" s="42">
        <f>'Technical Account_Life'!M73</f>
        <v>0</v>
      </c>
      <c r="L72" s="42">
        <f>'Technical Account_Life'!N73</f>
        <v>0</v>
      </c>
      <c r="M72" s="91">
        <f>'Technical Account_Life'!O73</f>
        <v>0</v>
      </c>
      <c r="N72" s="91">
        <f>'Technical Account_Life'!P73</f>
        <v>0</v>
      </c>
    </row>
    <row r="73" spans="3:15" ht="15" x14ac:dyDescent="0.15">
      <c r="C73" s="39" t="s">
        <v>5</v>
      </c>
      <c r="D73" s="42">
        <f>'Technical Account_Life'!F74</f>
        <v>11961.780048972638</v>
      </c>
      <c r="E73" s="42">
        <f>'Technical Account_Life'!G74</f>
        <v>14880.975194293622</v>
      </c>
      <c r="F73" s="42">
        <f>'Technical Account_Life'!H74</f>
        <v>15223.890130948577</v>
      </c>
      <c r="G73" s="42">
        <f>'Technical Account_Life'!I74</f>
        <v>17241.988715000531</v>
      </c>
      <c r="H73" s="42">
        <f>'Technical Account_Life'!J74</f>
        <v>18142.446502714785</v>
      </c>
      <c r="I73" s="42">
        <f>'Technical Account_Life'!K74</f>
        <v>20585.54242521026</v>
      </c>
      <c r="J73" s="42">
        <f>'Technical Account_Life'!L74</f>
        <v>22547.109549664641</v>
      </c>
      <c r="K73" s="42">
        <f>'Technical Account_Life'!M74</f>
        <v>22327.690833599489</v>
      </c>
      <c r="L73" s="42">
        <f>'Technical Account_Life'!N74</f>
        <v>19571.276482486956</v>
      </c>
      <c r="M73" s="91">
        <f>'Technical Account_Life'!O74</f>
        <v>21395.933141701265</v>
      </c>
      <c r="N73" s="91">
        <f>'Technical Account_Life'!P74</f>
        <v>0</v>
      </c>
    </row>
    <row r="74" spans="3:15" ht="15" x14ac:dyDescent="0.15">
      <c r="C74" s="39" t="s">
        <v>4</v>
      </c>
      <c r="D74" s="42">
        <f>'Technical Account_Life'!F75</f>
        <v>322.29177098981808</v>
      </c>
      <c r="E74" s="42">
        <f>'Technical Account_Life'!G75</f>
        <v>365.9113670505759</v>
      </c>
      <c r="F74" s="42">
        <f>'Technical Account_Life'!H75</f>
        <v>435.98314137873479</v>
      </c>
      <c r="G74" s="42">
        <f>'Technical Account_Life'!I75</f>
        <v>497</v>
      </c>
      <c r="H74" s="42">
        <f>'Technical Account_Life'!J75</f>
        <v>519</v>
      </c>
      <c r="I74" s="42">
        <f>'Technical Account_Life'!K75</f>
        <v>501</v>
      </c>
      <c r="J74" s="42">
        <f>'Technical Account_Life'!L75</f>
        <v>520</v>
      </c>
      <c r="K74" s="42">
        <f>'Technical Account_Life'!M75</f>
        <v>497</v>
      </c>
      <c r="L74" s="42">
        <f>'Technical Account_Life'!N75</f>
        <v>498</v>
      </c>
      <c r="M74" s="91">
        <f>'Technical Account_Life'!O75</f>
        <v>535</v>
      </c>
      <c r="N74" s="91">
        <f>'Technical Account_Life'!P75</f>
        <v>0</v>
      </c>
    </row>
    <row r="75" spans="3:15" ht="15" x14ac:dyDescent="0.15">
      <c r="C75" s="39" t="s">
        <v>3</v>
      </c>
      <c r="D75" s="42">
        <f>'Technical Account_Life'!F76</f>
        <v>645.0906193985262</v>
      </c>
      <c r="E75" s="42">
        <f>'Technical Account_Life'!G76</f>
        <v>731.29522671446591</v>
      </c>
      <c r="F75" s="42">
        <f>'Technical Account_Life'!H76</f>
        <v>846.5777069640842</v>
      </c>
      <c r="G75" s="42">
        <f>'Technical Account_Life'!I76</f>
        <v>956.01805749186747</v>
      </c>
      <c r="H75" s="42">
        <f>'Technical Account_Life'!J76</f>
        <v>0</v>
      </c>
      <c r="I75" s="42">
        <f>'Technical Account_Life'!K76</f>
        <v>0</v>
      </c>
      <c r="J75" s="42">
        <f>'Technical Account_Life'!L76</f>
        <v>0</v>
      </c>
      <c r="K75" s="42">
        <f>'Technical Account_Life'!M76</f>
        <v>0</v>
      </c>
      <c r="L75" s="42">
        <f>'Technical Account_Life'!N76</f>
        <v>0</v>
      </c>
      <c r="M75" s="91">
        <f>'Technical Account_Life'!O76</f>
        <v>0</v>
      </c>
      <c r="N75" s="91">
        <f>'Technical Account_Life'!P76</f>
        <v>0</v>
      </c>
    </row>
    <row r="76" spans="3:15" ht="15" x14ac:dyDescent="0.15">
      <c r="C76" s="39" t="s">
        <v>2</v>
      </c>
      <c r="D76" s="42">
        <f>'Technical Account_Life'!F77</f>
        <v>432.18608757062151</v>
      </c>
      <c r="E76" s="42">
        <f>'Technical Account_Life'!G77</f>
        <v>438.55932203389835</v>
      </c>
      <c r="F76" s="42">
        <f>'Technical Account_Life'!H77</f>
        <v>489.40677966101697</v>
      </c>
      <c r="G76" s="42">
        <f>'Technical Account_Life'!I77</f>
        <v>469.9858757062147</v>
      </c>
      <c r="H76" s="42">
        <f>'Technical Account_Life'!J77</f>
        <v>556.49717514124302</v>
      </c>
      <c r="I76" s="42">
        <f>'Technical Account_Life'!K77</f>
        <v>638.06497175141249</v>
      </c>
      <c r="J76" s="42">
        <f>'Technical Account_Life'!L77</f>
        <v>770.12711864406788</v>
      </c>
      <c r="K76" s="42">
        <f>'Technical Account_Life'!M77</f>
        <v>948.44632768361589</v>
      </c>
      <c r="L76" s="42">
        <f>'Technical Account_Life'!N77</f>
        <v>957.27401129943507</v>
      </c>
      <c r="M76" s="91">
        <f>'Technical Account_Life'!O77</f>
        <v>1198.7994350282486</v>
      </c>
      <c r="N76" s="91">
        <f>'Technical Account_Life'!P77</f>
        <v>0</v>
      </c>
    </row>
    <row r="77" spans="3:15" ht="15" x14ac:dyDescent="0.15">
      <c r="C77" s="39" t="s">
        <v>57</v>
      </c>
      <c r="D77" s="43">
        <f>'Technical Account_Life'!F78</f>
        <v>153837.7968930543</v>
      </c>
      <c r="E77" s="43">
        <f>'Technical Account_Life'!G78</f>
        <v>170294.74900500706</v>
      </c>
      <c r="F77" s="43">
        <f>'Technical Account_Life'!H78</f>
        <v>195108.73667993324</v>
      </c>
      <c r="G77" s="43">
        <f>'Technical Account_Life'!I78</f>
        <v>259406.02773141611</v>
      </c>
      <c r="H77" s="43">
        <f>'Technical Account_Life'!J78</f>
        <v>190469.48902298111</v>
      </c>
      <c r="I77" s="43">
        <f>'Technical Account_Life'!K78</f>
        <v>170668.75455015659</v>
      </c>
      <c r="J77" s="43">
        <f>'Technical Account_Life'!L78</f>
        <v>159494.86583643599</v>
      </c>
      <c r="K77" s="43">
        <f>'Technical Account_Life'!M78</f>
        <v>166662.72156887449</v>
      </c>
      <c r="L77" s="43">
        <f>'Technical Account_Life'!N78</f>
        <v>173096.18325031069</v>
      </c>
      <c r="M77" s="93">
        <f>'Technical Account_Life'!O78</f>
        <v>173163.71551259002</v>
      </c>
      <c r="N77" s="93">
        <f>'Technical Account_Life'!P78</f>
        <v>0</v>
      </c>
    </row>
    <row r="78" spans="3:15" ht="15.75" thickBot="1" x14ac:dyDescent="0.3">
      <c r="C78" s="45" t="s">
        <v>158</v>
      </c>
      <c r="D78" s="52">
        <f>SUM(D46:D77)</f>
        <v>558555.47033481498</v>
      </c>
      <c r="E78" s="52">
        <f t="shared" ref="E78:M78" si="7">SUM(E46:E77)</f>
        <v>620480.73197423597</v>
      </c>
      <c r="F78" s="52">
        <f t="shared" si="7"/>
        <v>666895.93705479091</v>
      </c>
      <c r="G78" s="52">
        <f t="shared" si="7"/>
        <v>730536.16074052406</v>
      </c>
      <c r="H78" s="52">
        <f t="shared" si="7"/>
        <v>638364.39813676453</v>
      </c>
      <c r="I78" s="52">
        <f t="shared" si="7"/>
        <v>672049.25761109777</v>
      </c>
      <c r="J78" s="52">
        <f t="shared" si="7"/>
        <v>689272.27072511055</v>
      </c>
      <c r="K78" s="52">
        <f t="shared" si="7"/>
        <v>648919.40265628824</v>
      </c>
      <c r="L78" s="52">
        <f t="shared" si="7"/>
        <v>644566.96424420842</v>
      </c>
      <c r="M78" s="52">
        <f t="shared" si="7"/>
        <v>669024.44025970972</v>
      </c>
    </row>
    <row r="79" spans="3:15" ht="16.5" thickTop="1" thickBot="1" x14ac:dyDescent="0.3">
      <c r="C79" s="45" t="s">
        <v>184</v>
      </c>
      <c r="D79" s="52">
        <f>D78-D68</f>
        <v>533419.47033481498</v>
      </c>
      <c r="E79" s="52">
        <f t="shared" ref="E79:M79" si="8">E78-E68</f>
        <v>595656.73197423597</v>
      </c>
      <c r="F79" s="52">
        <f t="shared" si="8"/>
        <v>641165.93705479091</v>
      </c>
      <c r="G79" s="52">
        <f t="shared" si="8"/>
        <v>704072.16074052406</v>
      </c>
      <c r="H79" s="52">
        <f t="shared" si="8"/>
        <v>611918.39813676453</v>
      </c>
      <c r="I79" s="52">
        <f t="shared" si="8"/>
        <v>647648.25761109777</v>
      </c>
      <c r="J79" s="52">
        <f t="shared" si="8"/>
        <v>667686.27072511055</v>
      </c>
      <c r="K79" s="52">
        <f t="shared" si="8"/>
        <v>627009.40265628824</v>
      </c>
      <c r="L79" s="52">
        <f t="shared" si="8"/>
        <v>625581.96424420842</v>
      </c>
      <c r="M79" s="52">
        <f t="shared" si="8"/>
        <v>650755.44025970972</v>
      </c>
    </row>
    <row r="80" spans="3:15" ht="16.5" thickTop="1" thickBot="1" x14ac:dyDescent="0.3">
      <c r="C80" s="45" t="s">
        <v>191</v>
      </c>
      <c r="D80" s="52">
        <f>D78-D52-D68</f>
        <v>463076.47033481498</v>
      </c>
      <c r="E80" s="52">
        <f t="shared" ref="E80:M80" si="9">E78-E52-E68</f>
        <v>520412.73197423597</v>
      </c>
      <c r="F80" s="52">
        <f t="shared" si="9"/>
        <v>562710.93705479091</v>
      </c>
      <c r="G80" s="52">
        <f t="shared" si="9"/>
        <v>625105.16074052406</v>
      </c>
      <c r="H80" s="52">
        <f t="shared" si="9"/>
        <v>532333.39813676453</v>
      </c>
      <c r="I80" s="52">
        <f t="shared" si="9"/>
        <v>562400.25761109777</v>
      </c>
      <c r="J80" s="52">
        <f t="shared" si="9"/>
        <v>577331.27072511055</v>
      </c>
      <c r="K80" s="52">
        <f t="shared" si="9"/>
        <v>540208.40265628824</v>
      </c>
      <c r="L80" s="52">
        <f t="shared" si="9"/>
        <v>538241.96424420842</v>
      </c>
      <c r="M80" s="52">
        <f t="shared" si="9"/>
        <v>559929.44025970972</v>
      </c>
      <c r="O80" t="s">
        <v>198</v>
      </c>
    </row>
    <row r="81" spans="3:15" ht="16.5" thickTop="1" thickBot="1" x14ac:dyDescent="0.3">
      <c r="C81" s="45" t="s">
        <v>98</v>
      </c>
      <c r="D81" s="52">
        <f>D78-D48-D50-D59-D61-D62-D64-D72-D75-D77</f>
        <v>403465.72030366142</v>
      </c>
      <c r="E81" s="52">
        <f t="shared" ref="E81:M81" si="10">E78-E48-E50-E59-E61-E62-E64-E72-E75-E77</f>
        <v>448809.27719396749</v>
      </c>
      <c r="F81" s="52">
        <f t="shared" si="10"/>
        <v>470224.28554467252</v>
      </c>
      <c r="G81" s="52">
        <f t="shared" si="10"/>
        <v>469250.53411638242</v>
      </c>
      <c r="H81" s="52">
        <f t="shared" si="10"/>
        <v>446890.0417402162</v>
      </c>
      <c r="I81" s="52">
        <f t="shared" si="10"/>
        <v>500410.66731883184</v>
      </c>
      <c r="J81" s="52">
        <f t="shared" si="10"/>
        <v>528953.39795973781</v>
      </c>
      <c r="K81" s="52">
        <f t="shared" si="10"/>
        <v>481751.98734285141</v>
      </c>
      <c r="L81" s="52">
        <f t="shared" si="10"/>
        <v>470963.75840288738</v>
      </c>
      <c r="M81" s="52">
        <f t="shared" si="10"/>
        <v>495362.93428273126</v>
      </c>
      <c r="O81" t="s">
        <v>159</v>
      </c>
    </row>
    <row r="82" spans="3:15" ht="15.75" thickTop="1" x14ac:dyDescent="0.15">
      <c r="C82" s="112" t="s">
        <v>180</v>
      </c>
      <c r="D82" s="113">
        <f t="shared" ref="D82:M82" si="11">D81-D52-D67-D68</f>
        <v>307686.90665353328</v>
      </c>
      <c r="E82" s="113">
        <f t="shared" si="11"/>
        <v>348410.73910871241</v>
      </c>
      <c r="F82" s="113">
        <f t="shared" si="11"/>
        <v>365643.05912957818</v>
      </c>
      <c r="G82" s="113">
        <f t="shared" si="11"/>
        <v>363288.66991885158</v>
      </c>
      <c r="H82" s="113">
        <f t="shared" si="11"/>
        <v>340677.74174021621</v>
      </c>
      <c r="I82" s="113">
        <f t="shared" si="11"/>
        <v>390568.96731883183</v>
      </c>
      <c r="J82" s="113">
        <f t="shared" si="11"/>
        <v>416788.29795973783</v>
      </c>
      <c r="K82" s="113">
        <f t="shared" si="11"/>
        <v>372831.7873428514</v>
      </c>
      <c r="L82" s="113">
        <f t="shared" si="11"/>
        <v>364468.95840288739</v>
      </c>
      <c r="M82" s="113">
        <f t="shared" si="11"/>
        <v>386080.12217973126</v>
      </c>
      <c r="O82" t="s">
        <v>200</v>
      </c>
    </row>
    <row r="85" spans="3:15" ht="18.75" x14ac:dyDescent="0.15">
      <c r="C85" s="158" t="s">
        <v>160</v>
      </c>
      <c r="D85" s="159"/>
      <c r="E85" s="159"/>
      <c r="F85" s="159"/>
      <c r="G85" s="159"/>
      <c r="H85" s="159"/>
      <c r="I85" s="159"/>
      <c r="J85" s="159"/>
      <c r="K85" s="159"/>
      <c r="L85" s="159"/>
      <c r="M85" s="159"/>
    </row>
    <row r="86" spans="3:15" ht="15" x14ac:dyDescent="0.15">
      <c r="C86" s="94">
        <v>1</v>
      </c>
      <c r="D86" s="95">
        <v>2004</v>
      </c>
      <c r="E86" s="95">
        <f t="shared" ref="E86:N86" si="12">D86+1</f>
        <v>2005</v>
      </c>
      <c r="F86" s="95">
        <f t="shared" si="12"/>
        <v>2006</v>
      </c>
      <c r="G86" s="95">
        <f t="shared" si="12"/>
        <v>2007</v>
      </c>
      <c r="H86" s="95">
        <f t="shared" si="12"/>
        <v>2008</v>
      </c>
      <c r="I86" s="95">
        <f t="shared" si="12"/>
        <v>2009</v>
      </c>
      <c r="J86" s="95">
        <f t="shared" si="12"/>
        <v>2010</v>
      </c>
      <c r="K86" s="95">
        <f t="shared" si="12"/>
        <v>2011</v>
      </c>
      <c r="L86" s="95">
        <f t="shared" si="12"/>
        <v>2012</v>
      </c>
      <c r="M86" s="36">
        <f t="shared" si="12"/>
        <v>2013</v>
      </c>
      <c r="N86" s="36">
        <f t="shared" si="12"/>
        <v>2014</v>
      </c>
    </row>
    <row r="87" spans="3:15" ht="15" x14ac:dyDescent="0.15">
      <c r="C87" s="39" t="s">
        <v>32</v>
      </c>
      <c r="D87" s="40">
        <v>3323</v>
      </c>
      <c r="E87" s="40">
        <v>3435</v>
      </c>
      <c r="F87" s="40">
        <v>3970</v>
      </c>
      <c r="G87" s="40">
        <v>4937</v>
      </c>
      <c r="H87" s="40">
        <v>5460</v>
      </c>
      <c r="I87" s="40">
        <v>5758</v>
      </c>
      <c r="J87" s="40">
        <v>5781</v>
      </c>
      <c r="K87" s="40">
        <v>6618</v>
      </c>
      <c r="L87" s="40">
        <v>6346</v>
      </c>
      <c r="M87" s="40">
        <v>6341</v>
      </c>
      <c r="N87" s="40">
        <v>7155</v>
      </c>
    </row>
    <row r="88" spans="3:15" ht="15" x14ac:dyDescent="0.15">
      <c r="C88" s="39" t="s">
        <v>31</v>
      </c>
      <c r="D88" s="40">
        <v>8349</v>
      </c>
      <c r="E88" s="40">
        <v>9954</v>
      </c>
      <c r="F88" s="40">
        <v>12865.911714060001</v>
      </c>
      <c r="G88" s="40">
        <v>12817.525283540001</v>
      </c>
      <c r="H88" s="40">
        <v>15238.978276649999</v>
      </c>
      <c r="I88" s="40">
        <v>13282.71156446</v>
      </c>
      <c r="J88" s="40">
        <v>12462.960868329999</v>
      </c>
      <c r="K88" s="40">
        <v>15572.090869529999</v>
      </c>
      <c r="L88" s="40">
        <v>17720.873586959999</v>
      </c>
      <c r="M88" s="40">
        <v>17866.304674629999</v>
      </c>
      <c r="N88" s="40">
        <v>17478.224762369999</v>
      </c>
    </row>
    <row r="89" spans="3:15" ht="15" x14ac:dyDescent="0.15">
      <c r="C89" s="39" t="s">
        <v>30</v>
      </c>
      <c r="D89" s="40">
        <v>0</v>
      </c>
      <c r="E89" s="40">
        <v>0</v>
      </c>
      <c r="F89" s="40">
        <v>0</v>
      </c>
      <c r="G89" s="40">
        <v>37.655996103896101</v>
      </c>
      <c r="H89" s="40">
        <v>44.573517685857446</v>
      </c>
      <c r="I89" s="40">
        <v>43.804033187365782</v>
      </c>
      <c r="J89" s="40">
        <v>48.711901375991403</v>
      </c>
      <c r="K89" s="40">
        <v>50.618672665916762</v>
      </c>
      <c r="L89" s="40">
        <v>54.709070457101951</v>
      </c>
      <c r="M89" s="40">
        <v>60.84466714387974</v>
      </c>
      <c r="N89" s="40">
        <v>72.093261069639027</v>
      </c>
    </row>
    <row r="90" spans="3:15" ht="15" x14ac:dyDescent="0.15">
      <c r="C90" s="39" t="s">
        <v>29</v>
      </c>
      <c r="D90" s="40">
        <v>30297.607285429145</v>
      </c>
      <c r="E90" s="40">
        <v>25197.485029940119</v>
      </c>
      <c r="F90" s="40">
        <v>26851.642548236861</v>
      </c>
      <c r="G90" s="40">
        <v>25557.663007318697</v>
      </c>
      <c r="H90" s="40">
        <v>25880.459081836329</v>
      </c>
      <c r="I90" s="40">
        <v>23498.517964071856</v>
      </c>
      <c r="J90" s="40">
        <v>21177.783599467733</v>
      </c>
      <c r="K90" s="40">
        <v>22693.082168995345</v>
      </c>
      <c r="L90" s="40">
        <v>21447.190618762477</v>
      </c>
      <c r="M90" s="40">
        <v>22967.188123752498</v>
      </c>
      <c r="N90" s="40">
        <v>23017.123253493017</v>
      </c>
    </row>
    <row r="91" spans="3:15" ht="15" x14ac:dyDescent="0.15">
      <c r="C91" s="39" t="s">
        <v>28</v>
      </c>
      <c r="D91" s="40">
        <v>322.92787944025838</v>
      </c>
      <c r="E91" s="40">
        <v>316.09342696533224</v>
      </c>
      <c r="F91" s="40">
        <v>316.09342696533224</v>
      </c>
      <c r="G91" s="40">
        <v>357.1001418148889</v>
      </c>
      <c r="H91" s="40">
        <v>215</v>
      </c>
      <c r="I91" s="40">
        <v>240</v>
      </c>
      <c r="J91" s="40">
        <v>251</v>
      </c>
      <c r="K91" s="40">
        <v>285</v>
      </c>
      <c r="L91" s="40">
        <v>362</v>
      </c>
      <c r="M91" s="40">
        <v>399</v>
      </c>
      <c r="N91" s="40">
        <v>247</v>
      </c>
    </row>
    <row r="92" spans="3:15" ht="15" x14ac:dyDescent="0.15">
      <c r="C92" s="39" t="s">
        <v>90</v>
      </c>
      <c r="D92" s="40">
        <v>737.27640165855405</v>
      </c>
      <c r="E92" s="40">
        <v>586.82112853794843</v>
      </c>
      <c r="F92" s="40">
        <v>538.76333153055714</v>
      </c>
      <c r="G92" s="40">
        <v>744.24016585541733</v>
      </c>
      <c r="H92" s="40">
        <v>926.01406165494859</v>
      </c>
      <c r="I92" s="40">
        <v>998.01694609698939</v>
      </c>
      <c r="J92" s="40">
        <v>1085.8121507120966</v>
      </c>
      <c r="K92" s="40">
        <v>1396.2141698215253</v>
      </c>
      <c r="L92" s="40">
        <v>1657.94122949342</v>
      </c>
      <c r="M92" s="40">
        <v>1830.8274743104382</v>
      </c>
      <c r="N92" s="40">
        <v>2076.8343248602851</v>
      </c>
    </row>
    <row r="93" spans="3:15" ht="15" x14ac:dyDescent="0.15">
      <c r="C93" s="39" t="s">
        <v>26</v>
      </c>
      <c r="D93" s="40">
        <v>64563</v>
      </c>
      <c r="E93" s="40">
        <v>64185</v>
      </c>
      <c r="F93" s="40">
        <v>66677</v>
      </c>
      <c r="G93" s="40">
        <v>66416</v>
      </c>
      <c r="H93" s="40">
        <v>72172</v>
      </c>
      <c r="I93" s="40">
        <v>71693</v>
      </c>
      <c r="J93" s="40">
        <v>72445</v>
      </c>
      <c r="K93" s="40">
        <v>85599</v>
      </c>
      <c r="L93" s="40">
        <v>76471</v>
      </c>
      <c r="M93" s="40">
        <v>80213</v>
      </c>
      <c r="N93" s="40">
        <v>85399</v>
      </c>
    </row>
    <row r="94" spans="3:15" ht="15" x14ac:dyDescent="0.15">
      <c r="C94" s="39" t="s">
        <v>25</v>
      </c>
      <c r="D94" s="40">
        <v>6220.4343679905451</v>
      </c>
      <c r="E94" s="40">
        <v>6887.8352786321575</v>
      </c>
      <c r="F94" s="40">
        <v>8126.8201415658204</v>
      </c>
      <c r="G94" s="40">
        <v>9132.7606678038501</v>
      </c>
      <c r="H94" s="40">
        <v>9249.544007628976</v>
      </c>
      <c r="I94" s="40">
        <v>9213.0890628987418</v>
      </c>
      <c r="J94" s="40">
        <v>10147.96636804427</v>
      </c>
      <c r="K94" s="40">
        <v>11360.018400870347</v>
      </c>
      <c r="L94" s="40">
        <v>12002.373846587781</v>
      </c>
      <c r="M94" s="40">
        <v>14924.949296871853</v>
      </c>
      <c r="N94" s="40">
        <v>17094.360871959492</v>
      </c>
    </row>
    <row r="95" spans="3:15" ht="15" x14ac:dyDescent="0.15">
      <c r="C95" s="39" t="s">
        <v>24</v>
      </c>
      <c r="D95" s="40">
        <v>7.0878018227602171</v>
      </c>
      <c r="E95" s="40">
        <v>12.200733705725206</v>
      </c>
      <c r="F95" s="40">
        <v>20.317513069932126</v>
      </c>
      <c r="G95" s="40">
        <v>40.463551186839311</v>
      </c>
      <c r="H95" s="40">
        <v>70.694999999999993</v>
      </c>
      <c r="I95" s="40">
        <v>44.326999999999998</v>
      </c>
      <c r="J95" s="40">
        <v>44.7</v>
      </c>
      <c r="K95" s="40">
        <v>44.719000000000001</v>
      </c>
      <c r="L95" s="40">
        <v>41.015999999999998</v>
      </c>
      <c r="M95" s="40">
        <v>41.6</v>
      </c>
      <c r="N95" s="40">
        <v>40.96</v>
      </c>
    </row>
    <row r="96" spans="3:15" ht="15" x14ac:dyDescent="0.15">
      <c r="C96" s="39" t="s">
        <v>23</v>
      </c>
      <c r="D96" s="40">
        <v>16130.68033918</v>
      </c>
      <c r="E96" s="40">
        <v>16546.81132483</v>
      </c>
      <c r="F96" s="40">
        <v>20278.324535620002</v>
      </c>
      <c r="G96" s="40">
        <v>23080.218352529999</v>
      </c>
      <c r="H96" s="40">
        <v>25833.77732397</v>
      </c>
      <c r="I96" s="40">
        <v>24966.452037958908</v>
      </c>
      <c r="J96" s="40">
        <v>25972.463904935696</v>
      </c>
      <c r="K96" s="40">
        <v>24540.203698846421</v>
      </c>
      <c r="L96" s="40">
        <v>27450.804430476783</v>
      </c>
      <c r="M96" s="40">
        <v>23814.598247862992</v>
      </c>
      <c r="N96" s="40">
        <v>26935.507050738393</v>
      </c>
    </row>
    <row r="97" spans="3:14" ht="15" x14ac:dyDescent="0.15">
      <c r="C97" s="39" t="s">
        <v>22</v>
      </c>
      <c r="D97" s="40">
        <v>8490</v>
      </c>
      <c r="E97" s="40">
        <v>9152</v>
      </c>
      <c r="F97" s="40">
        <v>10289</v>
      </c>
      <c r="G97" s="40">
        <v>10983</v>
      </c>
      <c r="H97" s="40">
        <v>12265</v>
      </c>
      <c r="I97" s="40">
        <v>12506</v>
      </c>
      <c r="J97" s="40">
        <v>14331</v>
      </c>
      <c r="K97" s="40">
        <v>14829</v>
      </c>
      <c r="L97" s="40">
        <v>15931</v>
      </c>
      <c r="M97" s="40">
        <v>16730</v>
      </c>
      <c r="N97" s="40">
        <v>17273</v>
      </c>
    </row>
    <row r="98" spans="3:14" ht="15" x14ac:dyDescent="0.15">
      <c r="C98" s="39" t="s">
        <v>21</v>
      </c>
      <c r="D98" s="40">
        <v>62442</v>
      </c>
      <c r="E98" s="40">
        <v>68665</v>
      </c>
      <c r="F98" s="40">
        <v>75382</v>
      </c>
      <c r="G98" s="40">
        <v>83133</v>
      </c>
      <c r="H98" s="40">
        <v>93978</v>
      </c>
      <c r="I98" s="40">
        <v>87548</v>
      </c>
      <c r="J98" s="40">
        <v>92752</v>
      </c>
      <c r="K98" s="40">
        <v>116438</v>
      </c>
      <c r="L98" s="40">
        <v>119594</v>
      </c>
      <c r="M98" s="40">
        <v>108024</v>
      </c>
      <c r="N98" s="40">
        <v>106347</v>
      </c>
    </row>
    <row r="99" spans="3:14" ht="15" x14ac:dyDescent="0.15">
      <c r="C99" s="39" t="s">
        <v>20</v>
      </c>
      <c r="D99" s="40">
        <v>737</v>
      </c>
      <c r="E99" s="40">
        <v>732</v>
      </c>
      <c r="F99" s="40">
        <v>618</v>
      </c>
      <c r="G99" s="40">
        <v>867.33333333333337</v>
      </c>
      <c r="H99" s="40">
        <v>1116.6666666666667</v>
      </c>
      <c r="I99" s="40">
        <v>1366</v>
      </c>
      <c r="J99" s="40">
        <v>1615.3333333333333</v>
      </c>
      <c r="K99" s="40">
        <v>1864.6666666666665</v>
      </c>
      <c r="L99" s="40">
        <v>2114</v>
      </c>
      <c r="M99" s="40">
        <v>1750</v>
      </c>
      <c r="N99" s="40">
        <v>1517</v>
      </c>
    </row>
    <row r="100" spans="3:14" ht="15" x14ac:dyDescent="0.15">
      <c r="C100" s="39" t="s">
        <v>19</v>
      </c>
      <c r="D100" s="40">
        <v>165.97022721337163</v>
      </c>
      <c r="E100" s="40">
        <v>167.53721598328545</v>
      </c>
      <c r="F100" s="40">
        <v>221.7289109428049</v>
      </c>
      <c r="G100" s="40">
        <v>246.01723687646904</v>
      </c>
      <c r="H100" s="40">
        <v>250.84878558370332</v>
      </c>
      <c r="I100" s="40">
        <v>268.47740924523373</v>
      </c>
      <c r="J100" s="40">
        <v>282.18856098197961</v>
      </c>
      <c r="K100" s="40">
        <v>296.03029511621833</v>
      </c>
      <c r="L100" s="40">
        <v>283.36380255941498</v>
      </c>
      <c r="M100" s="40">
        <v>204.23086967876731</v>
      </c>
      <c r="N100" s="40">
        <v>199.66048576651866</v>
      </c>
    </row>
    <row r="101" spans="3:14" ht="15" x14ac:dyDescent="0.15">
      <c r="C101" s="39" t="s">
        <v>18</v>
      </c>
      <c r="D101" s="40">
        <v>554.11992140457619</v>
      </c>
      <c r="E101" s="40">
        <v>640.22310958990931</v>
      </c>
      <c r="F101" s="40">
        <v>767.71566203967791</v>
      </c>
      <c r="G101" s="40">
        <v>948.53901248653096</v>
      </c>
      <c r="H101" s="40">
        <v>758.33491791848894</v>
      </c>
      <c r="I101" s="40">
        <v>1059.6818153007541</v>
      </c>
      <c r="J101" s="40">
        <v>1183.7136337706788</v>
      </c>
      <c r="K101" s="40">
        <v>1150.7352475122013</v>
      </c>
      <c r="L101" s="40">
        <v>1213.7383532991062</v>
      </c>
      <c r="M101" s="40">
        <v>1169.8485136591239</v>
      </c>
      <c r="N101" s="40">
        <v>1059.7673828991569</v>
      </c>
    </row>
    <row r="102" spans="3:14" ht="15" x14ac:dyDescent="0.15">
      <c r="C102" s="39" t="s">
        <v>17</v>
      </c>
      <c r="D102" s="40">
        <v>4370</v>
      </c>
      <c r="E102" s="40">
        <v>4910</v>
      </c>
      <c r="F102" s="40">
        <v>7964</v>
      </c>
      <c r="G102" s="40">
        <v>9891</v>
      </c>
      <c r="H102" s="40">
        <v>8688</v>
      </c>
      <c r="I102" s="40">
        <v>8576</v>
      </c>
      <c r="J102" s="40">
        <v>8222</v>
      </c>
      <c r="K102" s="40">
        <v>8736</v>
      </c>
      <c r="L102" s="40">
        <v>8996</v>
      </c>
      <c r="M102" s="40">
        <v>8923</v>
      </c>
      <c r="N102" s="40">
        <v>8292</v>
      </c>
    </row>
    <row r="103" spans="3:14" ht="15" x14ac:dyDescent="0.15">
      <c r="C103" s="39" t="s">
        <v>16</v>
      </c>
      <c r="D103" s="40">
        <v>0</v>
      </c>
      <c r="E103" s="40">
        <v>0</v>
      </c>
      <c r="F103" s="40">
        <v>0</v>
      </c>
      <c r="G103" s="40">
        <v>5.2245586708203531</v>
      </c>
      <c r="H103" s="40">
        <v>6.2370197300103838</v>
      </c>
      <c r="I103" s="40">
        <v>7.1780893042575276</v>
      </c>
      <c r="J103" s="40">
        <v>6.9509345794392514</v>
      </c>
      <c r="K103" s="40">
        <v>8.7551921079958461</v>
      </c>
      <c r="L103" s="40">
        <v>8.2424714434060213</v>
      </c>
      <c r="M103" s="40">
        <v>4.9389927310488053</v>
      </c>
      <c r="N103" s="40">
        <v>4.9389927310488053</v>
      </c>
    </row>
    <row r="104" spans="3:14" ht="15" x14ac:dyDescent="0.15">
      <c r="C104" s="39" t="s">
        <v>15</v>
      </c>
      <c r="D104" s="40">
        <v>34313</v>
      </c>
      <c r="E104" s="40">
        <v>43710</v>
      </c>
      <c r="F104" s="40">
        <v>57804</v>
      </c>
      <c r="G104" s="40">
        <v>74316.493000000002</v>
      </c>
      <c r="H104" s="40">
        <v>65547.087</v>
      </c>
      <c r="I104" s="40">
        <v>57198</v>
      </c>
      <c r="J104" s="40">
        <v>66801</v>
      </c>
      <c r="K104" s="40">
        <v>73971</v>
      </c>
      <c r="L104" s="40">
        <v>75022</v>
      </c>
      <c r="M104" s="40">
        <v>66788</v>
      </c>
      <c r="N104" s="40">
        <v>64577</v>
      </c>
    </row>
    <row r="105" spans="3:14" ht="15" x14ac:dyDescent="0.15">
      <c r="C105" s="39" t="s">
        <v>14</v>
      </c>
      <c r="D105" s="40">
        <v>0</v>
      </c>
      <c r="E105" s="40">
        <v>0</v>
      </c>
      <c r="F105" s="40">
        <v>0</v>
      </c>
      <c r="G105" s="40">
        <v>0</v>
      </c>
      <c r="H105" s="40">
        <v>0</v>
      </c>
      <c r="I105" s="40">
        <v>0</v>
      </c>
      <c r="J105" s="40">
        <v>0</v>
      </c>
      <c r="K105" s="40">
        <v>0</v>
      </c>
      <c r="L105" s="40">
        <v>0</v>
      </c>
      <c r="M105" s="40">
        <v>0</v>
      </c>
      <c r="N105" s="40">
        <v>0</v>
      </c>
    </row>
    <row r="106" spans="3:14" ht="15" x14ac:dyDescent="0.15">
      <c r="C106" s="39" t="s">
        <v>13</v>
      </c>
      <c r="D106" s="40">
        <v>0</v>
      </c>
      <c r="E106" s="40">
        <v>0</v>
      </c>
      <c r="F106" s="40">
        <v>0</v>
      </c>
      <c r="G106" s="40">
        <v>0</v>
      </c>
      <c r="H106" s="40">
        <v>0</v>
      </c>
      <c r="I106" s="40">
        <v>0</v>
      </c>
      <c r="J106" s="40">
        <v>0</v>
      </c>
      <c r="K106" s="40">
        <v>0</v>
      </c>
      <c r="L106" s="40">
        <v>0</v>
      </c>
      <c r="M106" s="40">
        <v>719</v>
      </c>
      <c r="N106" s="40">
        <v>469</v>
      </c>
    </row>
    <row r="107" spans="3:14" ht="15" x14ac:dyDescent="0.15">
      <c r="C107" s="39" t="s">
        <v>12</v>
      </c>
      <c r="D107" s="40">
        <v>10.258964143426295</v>
      </c>
      <c r="E107" s="40">
        <v>8.2100170745589072</v>
      </c>
      <c r="F107" s="40">
        <v>10.045532157085942</v>
      </c>
      <c r="G107" s="40">
        <v>11.994877632327832</v>
      </c>
      <c r="H107" s="40">
        <v>24.373932840068296</v>
      </c>
      <c r="I107" s="40">
        <v>31.587933978372224</v>
      </c>
      <c r="J107" s="40">
        <v>21.030165054069435</v>
      </c>
      <c r="K107" s="40">
        <v>14.926010244735345</v>
      </c>
      <c r="L107" s="40">
        <v>19.180421172453045</v>
      </c>
      <c r="M107" s="40">
        <v>27.45</v>
      </c>
      <c r="N107" s="40">
        <v>25.7</v>
      </c>
    </row>
    <row r="108" spans="3:14" ht="15" x14ac:dyDescent="0.15">
      <c r="C108" s="39" t="s">
        <v>11</v>
      </c>
      <c r="D108" s="40">
        <v>34.241788958770087</v>
      </c>
      <c r="E108" s="40">
        <v>55.206149545772185</v>
      </c>
      <c r="F108" s="40">
        <v>91.544374563242485</v>
      </c>
      <c r="G108" s="40">
        <v>156.53389238294898</v>
      </c>
      <c r="H108" s="40">
        <v>56.2</v>
      </c>
      <c r="I108" s="40">
        <v>73.400000000000006</v>
      </c>
      <c r="J108" s="40">
        <v>109.4</v>
      </c>
      <c r="K108" s="40">
        <v>118.7</v>
      </c>
      <c r="L108" s="40">
        <v>146.69999999999999</v>
      </c>
      <c r="M108" s="40">
        <v>139.80000000000001</v>
      </c>
      <c r="N108" s="40">
        <v>157.30000000000001</v>
      </c>
    </row>
    <row r="109" spans="3:14" ht="15" x14ac:dyDescent="0.15">
      <c r="C109" s="39" t="s">
        <v>10</v>
      </c>
      <c r="D109" s="40">
        <v>17585</v>
      </c>
      <c r="E109" s="40">
        <v>16738</v>
      </c>
      <c r="F109" s="40">
        <v>20477</v>
      </c>
      <c r="G109" s="40">
        <v>21881</v>
      </c>
      <c r="H109" s="40">
        <v>22017</v>
      </c>
      <c r="I109" s="40">
        <v>21201</v>
      </c>
      <c r="J109" s="40">
        <v>23761.406000000003</v>
      </c>
      <c r="K109" s="40">
        <v>23130</v>
      </c>
      <c r="L109" s="40">
        <v>24219</v>
      </c>
      <c r="M109" s="40">
        <v>23842</v>
      </c>
      <c r="N109" s="40">
        <v>25487</v>
      </c>
    </row>
    <row r="110" spans="3:14" ht="15" x14ac:dyDescent="0.15">
      <c r="C110" s="39" t="s">
        <v>9</v>
      </c>
      <c r="D110" s="40">
        <v>7178.6109267861093</v>
      </c>
      <c r="E110" s="40">
        <v>8760.1194426011953</v>
      </c>
      <c r="F110" s="40">
        <v>9049.1041804910419</v>
      </c>
      <c r="G110" s="40">
        <v>10438.730369387304</v>
      </c>
      <c r="H110" s="40">
        <v>5941.0528644105289</v>
      </c>
      <c r="I110" s="40">
        <v>4889.8473788984738</v>
      </c>
      <c r="J110" s="40">
        <v>5564.9192656491932</v>
      </c>
      <c r="K110" s="40">
        <v>5969.1439946914397</v>
      </c>
      <c r="L110" s="40">
        <v>5858.9913735899136</v>
      </c>
      <c r="M110" s="40">
        <v>6510.5065251050655</v>
      </c>
      <c r="N110" s="40">
        <v>10185.799601857996</v>
      </c>
    </row>
    <row r="111" spans="3:14" ht="15" x14ac:dyDescent="0.15">
      <c r="C111" s="39" t="s">
        <v>8</v>
      </c>
      <c r="D111" s="40">
        <v>1418.1409716371804</v>
      </c>
      <c r="E111" s="40">
        <v>1756.061031545446</v>
      </c>
      <c r="F111" s="40">
        <v>1973.4625105307498</v>
      </c>
      <c r="G111" s="40">
        <v>2434.8956285687541</v>
      </c>
      <c r="H111" s="40">
        <v>4525.4142094917161</v>
      </c>
      <c r="I111" s="40">
        <v>6478.9853037536268</v>
      </c>
      <c r="J111" s="40">
        <v>5283.6281943274362</v>
      </c>
      <c r="K111" s="40">
        <v>6100.5803613217258</v>
      </c>
      <c r="L111" s="40">
        <v>6066.8819619956939</v>
      </c>
      <c r="M111" s="40">
        <v>5401.3385753065613</v>
      </c>
      <c r="N111" s="40">
        <v>4761.5370214359264</v>
      </c>
    </row>
    <row r="112" spans="3:14" ht="15" x14ac:dyDescent="0.15">
      <c r="C112" s="39" t="s">
        <v>7</v>
      </c>
      <c r="D112" s="40">
        <v>3352.556</v>
      </c>
      <c r="E112" s="40">
        <v>3608.1446136981317</v>
      </c>
      <c r="F112" s="40">
        <v>4852.0180629819388</v>
      </c>
      <c r="G112" s="40">
        <v>6638.3698491565019</v>
      </c>
      <c r="H112" s="40">
        <v>9913.6359384598018</v>
      </c>
      <c r="I112" s="40">
        <v>8330.9673018230187</v>
      </c>
      <c r="J112" s="40">
        <v>9909.2575125185831</v>
      </c>
      <c r="K112" s="40">
        <v>13462.970268213112</v>
      </c>
      <c r="L112" s="40">
        <v>9461.9662842502821</v>
      </c>
      <c r="M112" s="40">
        <v>8473.8728851314736</v>
      </c>
      <c r="N112" s="40">
        <v>8966.8982663568295</v>
      </c>
    </row>
    <row r="113" spans="3:16" ht="15" x14ac:dyDescent="0.15">
      <c r="C113" s="39" t="s">
        <v>6</v>
      </c>
      <c r="D113" s="40">
        <v>53.196211184973677</v>
      </c>
      <c r="E113" s="40">
        <v>46.78181977038161</v>
      </c>
      <c r="F113" s="40">
        <v>49.98376429909878</v>
      </c>
      <c r="G113" s="40">
        <v>41.86892120995806</v>
      </c>
      <c r="H113" s="40">
        <v>48.853395199428924</v>
      </c>
      <c r="I113" s="40">
        <v>55.322566253234584</v>
      </c>
      <c r="J113" s="40">
        <v>98.152940126706525</v>
      </c>
      <c r="K113" s="40">
        <v>99.714464174176854</v>
      </c>
      <c r="L113" s="40">
        <v>86.441509770679033</v>
      </c>
      <c r="M113" s="40">
        <v>73.168555367181227</v>
      </c>
      <c r="N113" s="40">
        <v>98.152940126706525</v>
      </c>
    </row>
    <row r="114" spans="3:16" ht="15" x14ac:dyDescent="0.15">
      <c r="C114" s="39" t="s">
        <v>5</v>
      </c>
      <c r="D114" s="40">
        <v>6279.9957415096342</v>
      </c>
      <c r="E114" s="40">
        <v>8179.1759821143396</v>
      </c>
      <c r="F114" s="40">
        <v>6984.5629724262744</v>
      </c>
      <c r="G114" s="40">
        <v>5606.0896412221864</v>
      </c>
      <c r="H114" s="40">
        <v>6413.6058767167033</v>
      </c>
      <c r="I114" s="40">
        <v>7336.8465878845946</v>
      </c>
      <c r="J114" s="40">
        <v>6275.0984775896941</v>
      </c>
      <c r="K114" s="40">
        <v>6629.2984137123385</v>
      </c>
      <c r="L114" s="40">
        <v>7251.570318322154</v>
      </c>
      <c r="M114" s="40">
        <v>8140.6366443095912</v>
      </c>
      <c r="N114" s="40">
        <v>8392.9521984456496</v>
      </c>
    </row>
    <row r="115" spans="3:16" ht="15" x14ac:dyDescent="0.15">
      <c r="C115" s="39" t="s">
        <v>4</v>
      </c>
      <c r="D115" s="40">
        <v>188.6079118678017</v>
      </c>
      <c r="E115" s="40">
        <v>135.70772825905524</v>
      </c>
      <c r="F115" s="40">
        <v>149.39492572191622</v>
      </c>
      <c r="G115" s="40">
        <v>162</v>
      </c>
      <c r="H115" s="40">
        <v>178</v>
      </c>
      <c r="I115" s="40">
        <v>188</v>
      </c>
      <c r="J115" s="40">
        <v>246</v>
      </c>
      <c r="K115" s="40">
        <v>345</v>
      </c>
      <c r="L115" s="40">
        <v>431</v>
      </c>
      <c r="M115" s="40">
        <v>388.26191799999998</v>
      </c>
      <c r="N115" s="40">
        <v>378.65830999999997</v>
      </c>
    </row>
    <row r="116" spans="3:16" ht="15" x14ac:dyDescent="0.15">
      <c r="C116" s="39" t="s">
        <v>92</v>
      </c>
      <c r="D116" s="40">
        <v>218.74520347872269</v>
      </c>
      <c r="E116" s="40">
        <v>241.31388169687312</v>
      </c>
      <c r="F116" s="40">
        <v>311.30053774148575</v>
      </c>
      <c r="G116" s="40">
        <v>397.41958952810592</v>
      </c>
      <c r="H116" s="40">
        <v>440.673079715406</v>
      </c>
      <c r="I116" s="40">
        <v>524.83653985770286</v>
      </c>
      <c r="J116" s="40">
        <v>609</v>
      </c>
      <c r="K116" s="40">
        <v>659</v>
      </c>
      <c r="L116" s="40">
        <v>725</v>
      </c>
      <c r="M116" s="40">
        <v>738</v>
      </c>
      <c r="N116" s="40">
        <v>741</v>
      </c>
    </row>
    <row r="117" spans="3:16" ht="15" x14ac:dyDescent="0.15">
      <c r="C117" s="39" t="s">
        <v>2</v>
      </c>
      <c r="D117" s="40">
        <v>316.32415254237293</v>
      </c>
      <c r="E117" s="40">
        <v>382.41525423728814</v>
      </c>
      <c r="F117" s="40">
        <v>516.63135593220341</v>
      </c>
      <c r="G117" s="40">
        <v>355.79449152542378</v>
      </c>
      <c r="H117" s="40">
        <v>439.61864406779665</v>
      </c>
      <c r="I117" s="40">
        <v>508.47457627118649</v>
      </c>
      <c r="J117" s="40">
        <v>524.36440677966107</v>
      </c>
      <c r="K117" s="40">
        <v>566.0310734463277</v>
      </c>
      <c r="L117" s="40">
        <v>629.2372881355933</v>
      </c>
      <c r="M117" s="40">
        <v>724.22316384180795</v>
      </c>
      <c r="N117" s="40">
        <v>736.58192090395482</v>
      </c>
    </row>
    <row r="118" spans="3:16" ht="15" x14ac:dyDescent="0.15">
      <c r="C118" s="39" t="s">
        <v>57</v>
      </c>
      <c r="D118" s="40">
        <v>120727.94967261521</v>
      </c>
      <c r="E118" s="40">
        <v>139745.79535242007</v>
      </c>
      <c r="F118" s="40">
        <v>185162.35973809217</v>
      </c>
      <c r="G118" s="40">
        <v>218454.15329310566</v>
      </c>
      <c r="H118" s="40">
        <v>231847.22043908073</v>
      </c>
      <c r="I118" s="40">
        <v>196458.5831173707</v>
      </c>
      <c r="J118" s="40">
        <v>194099.2109384872</v>
      </c>
      <c r="K118" s="40">
        <v>198905.11144008988</v>
      </c>
      <c r="L118" s="40">
        <v>213288.76622626523</v>
      </c>
      <c r="M118" s="40">
        <v>213557.58120426242</v>
      </c>
      <c r="N118" s="40">
        <v>197730.28223731721</v>
      </c>
    </row>
    <row r="119" spans="3:16" ht="15.75" thickBot="1" x14ac:dyDescent="0.3">
      <c r="C119" s="44" t="s">
        <v>97</v>
      </c>
      <c r="D119" s="96">
        <f>SUM(D87:D118)</f>
        <v>398386.73176886339</v>
      </c>
      <c r="E119" s="96">
        <f t="shared" ref="E119:N119" si="13">SUM(E87:E118)</f>
        <v>434754.93852114771</v>
      </c>
      <c r="F119" s="96">
        <f t="shared" si="13"/>
        <v>522318.72573896829</v>
      </c>
      <c r="G119" s="96">
        <f t="shared" si="13"/>
        <v>590090.08486124</v>
      </c>
      <c r="H119" s="96">
        <f t="shared" si="13"/>
        <v>619546.86403930711</v>
      </c>
      <c r="I119" s="96">
        <f t="shared" si="13"/>
        <v>564345.10722861509</v>
      </c>
      <c r="J119" s="96">
        <f t="shared" si="13"/>
        <v>581113.05315606366</v>
      </c>
      <c r="K119" s="96">
        <f t="shared" si="13"/>
        <v>641453.61040802649</v>
      </c>
      <c r="L119" s="96">
        <f t="shared" si="13"/>
        <v>654900.98879354144</v>
      </c>
      <c r="M119" s="96">
        <f t="shared" si="13"/>
        <v>640789.17033196473</v>
      </c>
      <c r="N119" s="96">
        <f t="shared" si="13"/>
        <v>636917.33288233192</v>
      </c>
    </row>
    <row r="120" spans="3:16" ht="16.5" thickTop="1" thickBot="1" x14ac:dyDescent="0.3">
      <c r="C120" s="44" t="s">
        <v>184</v>
      </c>
      <c r="D120" s="52">
        <f>D119-D109</f>
        <v>380801.73176886339</v>
      </c>
      <c r="E120" s="52">
        <f t="shared" ref="E120:N120" si="14">E119-E109</f>
        <v>418016.93852114771</v>
      </c>
      <c r="F120" s="52">
        <f t="shared" si="14"/>
        <v>501841.72573896829</v>
      </c>
      <c r="G120" s="52">
        <f t="shared" si="14"/>
        <v>568209.08486124</v>
      </c>
      <c r="H120" s="52">
        <f t="shared" si="14"/>
        <v>597529.86403930711</v>
      </c>
      <c r="I120" s="52">
        <f t="shared" si="14"/>
        <v>543144.10722861509</v>
      </c>
      <c r="J120" s="52">
        <f t="shared" si="14"/>
        <v>557351.6471560637</v>
      </c>
      <c r="K120" s="52">
        <f t="shared" si="14"/>
        <v>618323.61040802649</v>
      </c>
      <c r="L120" s="52">
        <f t="shared" si="14"/>
        <v>630681.98879354144</v>
      </c>
      <c r="M120" s="52">
        <f t="shared" si="14"/>
        <v>616947.17033196473</v>
      </c>
      <c r="N120" s="52">
        <f t="shared" si="14"/>
        <v>611430.33288233192</v>
      </c>
    </row>
    <row r="121" spans="3:16" ht="16.5" thickTop="1" thickBot="1" x14ac:dyDescent="0.3">
      <c r="C121" s="44" t="s">
        <v>191</v>
      </c>
      <c r="D121" s="52">
        <f>D119-D93-D109</f>
        <v>316238.73176886339</v>
      </c>
      <c r="E121" s="52">
        <f t="shared" ref="E121:N121" si="15">E119-E93-E109</f>
        <v>353831.93852114771</v>
      </c>
      <c r="F121" s="52">
        <f t="shared" si="15"/>
        <v>435164.72573896829</v>
      </c>
      <c r="G121" s="52">
        <f t="shared" si="15"/>
        <v>501793.08486124</v>
      </c>
      <c r="H121" s="52">
        <f t="shared" si="15"/>
        <v>525357.86403930711</v>
      </c>
      <c r="I121" s="52">
        <f t="shared" si="15"/>
        <v>471451.10722861509</v>
      </c>
      <c r="J121" s="52">
        <f t="shared" si="15"/>
        <v>484906.64715606364</v>
      </c>
      <c r="K121" s="52">
        <f t="shared" si="15"/>
        <v>532724.61040802649</v>
      </c>
      <c r="L121" s="52">
        <f t="shared" si="15"/>
        <v>554210.98879354144</v>
      </c>
      <c r="M121" s="52">
        <f t="shared" si="15"/>
        <v>536734.17033196473</v>
      </c>
      <c r="N121" s="52">
        <f t="shared" si="15"/>
        <v>526031.33288233192</v>
      </c>
    </row>
    <row r="122" spans="3:16" ht="16.5" thickTop="1" thickBot="1" x14ac:dyDescent="0.3">
      <c r="C122" s="44" t="s">
        <v>98</v>
      </c>
      <c r="D122" s="52">
        <f>D119-D89-D91-D100-D102-D103-D105-D113-D116-D118</f>
        <v>272527.9425749309</v>
      </c>
      <c r="E122" s="52">
        <f t="shared" ref="E122:N122" si="16">E119-E89-E91-E100-E102-E103-E105-E113-E116-E118</f>
        <v>289327.41682431172</v>
      </c>
      <c r="F122" s="52">
        <f t="shared" si="16"/>
        <v>328293.25936092739</v>
      </c>
      <c r="G122" s="52">
        <f t="shared" si="16"/>
        <v>360659.6451239303</v>
      </c>
      <c r="H122" s="52">
        <f t="shared" si="16"/>
        <v>378005.45780231187</v>
      </c>
      <c r="I122" s="52">
        <f t="shared" si="16"/>
        <v>358170.90547339665</v>
      </c>
      <c r="J122" s="52">
        <f t="shared" si="16"/>
        <v>377495.83788051223</v>
      </c>
      <c r="K122" s="52">
        <f t="shared" si="16"/>
        <v>432413.38034387224</v>
      </c>
      <c r="L122" s="52">
        <f t="shared" si="16"/>
        <v>431096.46571304556</v>
      </c>
      <c r="M122" s="52">
        <f t="shared" si="16"/>
        <v>416828.40604278143</v>
      </c>
      <c r="N122" s="52">
        <f t="shared" si="16"/>
        <v>429532.20496532088</v>
      </c>
      <c r="P122" t="s">
        <v>159</v>
      </c>
    </row>
    <row r="123" spans="3:16" ht="15.75" thickTop="1" x14ac:dyDescent="0.15">
      <c r="C123" s="112" t="s">
        <v>170</v>
      </c>
      <c r="D123" s="113">
        <f>D122-D93-D90</f>
        <v>177667.33528950176</v>
      </c>
      <c r="E123" s="113">
        <f t="shared" ref="E123:N123" si="17">E122-E93-E90</f>
        <v>199944.9317943716</v>
      </c>
      <c r="F123" s="113">
        <f t="shared" si="17"/>
        <v>234764.61681269054</v>
      </c>
      <c r="G123" s="113">
        <f t="shared" si="17"/>
        <v>268685.98211661162</v>
      </c>
      <c r="H123" s="113">
        <f t="shared" si="17"/>
        <v>279952.99872047553</v>
      </c>
      <c r="I123" s="113">
        <f t="shared" si="17"/>
        <v>262979.38750932482</v>
      </c>
      <c r="J123" s="113">
        <f t="shared" si="17"/>
        <v>283873.05428104452</v>
      </c>
      <c r="K123" s="113">
        <f t="shared" si="17"/>
        <v>324121.29817487689</v>
      </c>
      <c r="L123" s="113">
        <f t="shared" si="17"/>
        <v>333178.2750942831</v>
      </c>
      <c r="M123" s="113">
        <f t="shared" si="17"/>
        <v>313648.21791902895</v>
      </c>
      <c r="N123" s="113">
        <f t="shared" si="17"/>
        <v>321116.08171182789</v>
      </c>
      <c r="P123" t="s">
        <v>171</v>
      </c>
    </row>
    <row r="124" spans="3:16" x14ac:dyDescent="0.15">
      <c r="C124" t="s">
        <v>185</v>
      </c>
      <c r="D124" s="113">
        <f>D119-D89-D91-D93-D100-D102-D103-D105-D108-D109-D113-D116-D118</f>
        <v>190345.70078597212</v>
      </c>
      <c r="E124" s="113">
        <f t="shared" ref="E124:N124" si="18">E119-E89-E91-E93-E100-E102-E103-E105-E108-E109-E113-E116-E118</f>
        <v>208349.21067476593</v>
      </c>
      <c r="F124" s="113">
        <f t="shared" si="18"/>
        <v>241047.71498636412</v>
      </c>
      <c r="G124" s="113">
        <f t="shared" si="18"/>
        <v>272206.11123154726</v>
      </c>
      <c r="H124" s="113">
        <f t="shared" si="18"/>
        <v>283760.25780231197</v>
      </c>
      <c r="I124" s="113">
        <f t="shared" si="18"/>
        <v>265203.50547339662</v>
      </c>
      <c r="J124" s="113">
        <f t="shared" si="18"/>
        <v>281180.03188051225</v>
      </c>
      <c r="K124" s="113">
        <f t="shared" si="18"/>
        <v>323565.68034387234</v>
      </c>
      <c r="L124" s="113">
        <f t="shared" si="18"/>
        <v>330259.76571304561</v>
      </c>
      <c r="M124" s="113">
        <f t="shared" si="18"/>
        <v>312633.60604278138</v>
      </c>
      <c r="N124" s="113">
        <f t="shared" si="18"/>
        <v>318488.90496532083</v>
      </c>
      <c r="P124" t="s">
        <v>186</v>
      </c>
    </row>
    <row r="128" spans="3:16" ht="18.75" x14ac:dyDescent="0.15">
      <c r="C128" s="158" t="s">
        <v>110</v>
      </c>
      <c r="D128" s="159"/>
      <c r="E128" s="159"/>
      <c r="F128" s="159"/>
      <c r="G128" s="159"/>
      <c r="H128" s="159"/>
      <c r="I128" s="159"/>
      <c r="J128" s="159"/>
      <c r="K128" s="159"/>
      <c r="L128" s="159"/>
      <c r="M128" s="160"/>
    </row>
    <row r="129" spans="3:14" ht="15" x14ac:dyDescent="0.15">
      <c r="C129" s="99">
        <v>9</v>
      </c>
      <c r="D129" s="95">
        <v>2004</v>
      </c>
      <c r="E129" s="95">
        <f t="shared" ref="E129:N129" si="19">D129+1</f>
        <v>2005</v>
      </c>
      <c r="F129" s="95">
        <f t="shared" si="19"/>
        <v>2006</v>
      </c>
      <c r="G129" s="95">
        <f t="shared" si="19"/>
        <v>2007</v>
      </c>
      <c r="H129" s="95">
        <f t="shared" si="19"/>
        <v>2008</v>
      </c>
      <c r="I129" s="95">
        <f t="shared" si="19"/>
        <v>2009</v>
      </c>
      <c r="J129" s="95">
        <f t="shared" si="19"/>
        <v>2010</v>
      </c>
      <c r="K129" s="95">
        <f t="shared" si="19"/>
        <v>2011</v>
      </c>
      <c r="L129" s="95">
        <f t="shared" si="19"/>
        <v>2012</v>
      </c>
      <c r="M129" s="100">
        <f t="shared" si="19"/>
        <v>2013</v>
      </c>
      <c r="N129" s="100">
        <f t="shared" si="19"/>
        <v>2014</v>
      </c>
    </row>
    <row r="130" spans="3:14" ht="15" x14ac:dyDescent="0.15">
      <c r="C130" s="101" t="s">
        <v>32</v>
      </c>
      <c r="D130" s="40">
        <f>'Technical Account_Life'!F320</f>
        <v>934</v>
      </c>
      <c r="E130" s="40">
        <f>'Technical Account_Life'!G320</f>
        <v>1022</v>
      </c>
      <c r="F130" s="40">
        <f>'Technical Account_Life'!H320</f>
        <v>1038</v>
      </c>
      <c r="G130" s="40">
        <f>'Technical Account_Life'!I320</f>
        <v>1026</v>
      </c>
      <c r="H130" s="40">
        <f>'Technical Account_Life'!J320</f>
        <v>1020</v>
      </c>
      <c r="I130" s="40">
        <f>'Technical Account_Life'!K320</f>
        <v>981</v>
      </c>
      <c r="J130" s="40">
        <f>'Technical Account_Life'!L320</f>
        <v>1053</v>
      </c>
      <c r="K130" s="40">
        <f>'Technical Account_Life'!M320</f>
        <v>1036</v>
      </c>
      <c r="L130" s="40">
        <f>'Technical Account_Life'!N320</f>
        <v>994</v>
      </c>
      <c r="M130" s="102">
        <f>'Technical Account_Life'!O320</f>
        <v>968</v>
      </c>
      <c r="N130" s="102">
        <f>'Technical Account_Life'!P320</f>
        <v>0</v>
      </c>
    </row>
    <row r="131" spans="3:14" ht="15" x14ac:dyDescent="0.15">
      <c r="C131" s="101" t="s">
        <v>31</v>
      </c>
      <c r="D131" s="40">
        <f>'Technical Account_Life'!F321</f>
        <v>1152.449435</v>
      </c>
      <c r="E131" s="40">
        <f>'Technical Account_Life'!G321</f>
        <v>1311.570878</v>
      </c>
      <c r="F131" s="40">
        <f>'Technical Account_Life'!H321</f>
        <v>1400.611909</v>
      </c>
      <c r="G131" s="40">
        <f>'Technical Account_Life'!I321</f>
        <v>1550.7118559999999</v>
      </c>
      <c r="H131" s="40">
        <f>'Technical Account_Life'!J321</f>
        <v>1599.1770899999999</v>
      </c>
      <c r="I131" s="40">
        <f>'Technical Account_Life'!K321</f>
        <v>1529.0573690000001</v>
      </c>
      <c r="J131" s="40">
        <f>'Technical Account_Life'!L321</f>
        <v>1534.7218539999999</v>
      </c>
      <c r="K131" s="40">
        <f>'Technical Account_Life'!M321</f>
        <v>1545.0097109999999</v>
      </c>
      <c r="L131" s="40">
        <f>'Technical Account_Life'!N321</f>
        <v>1627.593194</v>
      </c>
      <c r="M131" s="102">
        <f>'Technical Account_Life'!O321</f>
        <v>1638.267028</v>
      </c>
      <c r="N131" s="102">
        <f>'Technical Account_Life'!P321</f>
        <v>1622.681926</v>
      </c>
    </row>
    <row r="132" spans="3:14" ht="15" x14ac:dyDescent="0.15">
      <c r="C132" s="101" t="s">
        <v>30</v>
      </c>
      <c r="D132" s="40">
        <f>'Technical Account_Life'!F322</f>
        <v>0</v>
      </c>
      <c r="E132" s="40">
        <f>'Technical Account_Life'!G322</f>
        <v>7.6694958584722368</v>
      </c>
      <c r="F132" s="40">
        <f>'Technical Account_Life'!H322</f>
        <v>26.076285918805603</v>
      </c>
      <c r="G132" s="40">
        <f>'Technical Account_Life'!I322</f>
        <v>34.846784676347276</v>
      </c>
      <c r="H132" s="40">
        <f>'Technical Account_Life'!J322</f>
        <v>47.319766847325901</v>
      </c>
      <c r="I132" s="40">
        <f>'Technical Account_Life'!K322</f>
        <v>41.082421515492385</v>
      </c>
      <c r="J132" s="40">
        <f>'Technical Account_Life'!L322</f>
        <v>40.727579507107066</v>
      </c>
      <c r="K132" s="40">
        <f>'Technical Account_Life'!M322</f>
        <v>40.849967829021381</v>
      </c>
      <c r="L132" s="40">
        <f>'Technical Account_Life'!N322</f>
        <v>44.483075979138974</v>
      </c>
      <c r="M132" s="102">
        <f>'Technical Account_Life'!O322</f>
        <v>44.483075979138974</v>
      </c>
      <c r="N132" s="102">
        <f>'Technical Account_Life'!P322</f>
        <v>0</v>
      </c>
    </row>
    <row r="133" spans="3:14" ht="15" x14ac:dyDescent="0.15">
      <c r="C133" s="101" t="s">
        <v>29</v>
      </c>
      <c r="D133" s="40">
        <f>'Technical Account_Life'!F323</f>
        <v>0</v>
      </c>
      <c r="E133" s="40">
        <f>'Technical Account_Life'!G323</f>
        <v>0</v>
      </c>
      <c r="F133" s="40">
        <f>'Technical Account_Life'!H323</f>
        <v>0</v>
      </c>
      <c r="G133" s="40">
        <f>'Technical Account_Life'!I323</f>
        <v>0</v>
      </c>
      <c r="H133" s="40">
        <f>'Technical Account_Life'!J323</f>
        <v>2509.3062067531605</v>
      </c>
      <c r="I133" s="40">
        <f>'Technical Account_Life'!K323</f>
        <v>2474.8054141716566</v>
      </c>
      <c r="J133" s="40">
        <f>'Technical Account_Life'!L323</f>
        <v>2319.8554956753164</v>
      </c>
      <c r="K133" s="40">
        <f>'Technical Account_Life'!M323</f>
        <v>2347.862803559548</v>
      </c>
      <c r="L133" s="40">
        <f>'Technical Account_Life'!N323</f>
        <v>2394.9740219560877</v>
      </c>
      <c r="M133" s="102">
        <f>'Technical Account_Life'!O323</f>
        <v>2366.8045567198938</v>
      </c>
      <c r="N133" s="102">
        <f>'Technical Account_Life'!P323</f>
        <v>2370.4873702594814</v>
      </c>
    </row>
    <row r="134" spans="3:14" ht="15" x14ac:dyDescent="0.15">
      <c r="C134" s="101" t="s">
        <v>28</v>
      </c>
      <c r="D134" s="40">
        <f>'Technical Account_Life'!F324</f>
        <v>53.650451928169907</v>
      </c>
      <c r="E134" s="40">
        <f>'Technical Account_Life'!G324</f>
        <v>55.529926358774588</v>
      </c>
      <c r="F134" s="40">
        <f>'Technical Account_Life'!H324</f>
        <v>62.193517521827538</v>
      </c>
      <c r="G134" s="40">
        <f>'Technical Account_Life'!I324</f>
        <v>71.590889674850928</v>
      </c>
      <c r="H134" s="40">
        <f>'Technical Account_Life'!J324</f>
        <v>68</v>
      </c>
      <c r="I134" s="40">
        <f>'Technical Account_Life'!K324</f>
        <v>72</v>
      </c>
      <c r="J134" s="40">
        <f>'Technical Account_Life'!L324</f>
        <v>78.400000000000006</v>
      </c>
      <c r="K134" s="40">
        <f>'Technical Account_Life'!M324</f>
        <v>0</v>
      </c>
      <c r="L134" s="40">
        <f>'Technical Account_Life'!N324</f>
        <v>0</v>
      </c>
      <c r="M134" s="102">
        <f>'Technical Account_Life'!O324</f>
        <v>0</v>
      </c>
      <c r="N134" s="102">
        <f>'Technical Account_Life'!P324</f>
        <v>0</v>
      </c>
    </row>
    <row r="135" spans="3:14" ht="15" x14ac:dyDescent="0.15">
      <c r="C135" s="101" t="s">
        <v>27</v>
      </c>
      <c r="D135" s="40">
        <f>'Technical Account_Life'!F325</f>
        <v>355.79592572561745</v>
      </c>
      <c r="E135" s="40">
        <f>'Technical Account_Life'!G325</f>
        <v>350.027041644132</v>
      </c>
      <c r="F135" s="40">
        <f>'Technical Account_Life'!H325</f>
        <v>370.25419145484045</v>
      </c>
      <c r="G135" s="40">
        <f>'Technical Account_Life'!I325</f>
        <v>429.63764196863173</v>
      </c>
      <c r="H135" s="40">
        <f>'Technical Account_Life'!J325</f>
        <v>470.74094104921579</v>
      </c>
      <c r="I135" s="40">
        <f>'Technical Account_Life'!K325</f>
        <v>501.13574905354244</v>
      </c>
      <c r="J135" s="40">
        <f>'Technical Account_Life'!L325</f>
        <v>508.20263205336221</v>
      </c>
      <c r="K135" s="40">
        <f>'Technical Account_Life'!M325</f>
        <v>553.16387236343974</v>
      </c>
      <c r="L135" s="40">
        <f>'Technical Account_Life'!N325</f>
        <v>568.88408148548763</v>
      </c>
      <c r="M135" s="102">
        <f>'Technical Account_Life'!O325</f>
        <v>551.46926266450339</v>
      </c>
      <c r="N135" s="102">
        <f>'Technical Account_Life'!P325</f>
        <v>538.74166215972593</v>
      </c>
    </row>
    <row r="136" spans="3:14" ht="15" x14ac:dyDescent="0.15">
      <c r="C136" s="101" t="s">
        <v>26</v>
      </c>
      <c r="D136" s="40">
        <f>'Technical Account_Life'!F326</f>
        <v>0</v>
      </c>
      <c r="E136" s="40">
        <f>'Technical Account_Life'!G326</f>
        <v>0</v>
      </c>
      <c r="F136" s="40">
        <f>'Technical Account_Life'!H326</f>
        <v>0</v>
      </c>
      <c r="G136" s="40">
        <f>'Technical Account_Life'!I326</f>
        <v>0</v>
      </c>
      <c r="H136" s="40">
        <f>'Technical Account_Life'!J326</f>
        <v>0</v>
      </c>
      <c r="I136" s="40">
        <f>'Technical Account_Life'!K326</f>
        <v>0</v>
      </c>
      <c r="J136" s="40">
        <f>'Technical Account_Life'!L326</f>
        <v>0</v>
      </c>
      <c r="K136" s="40">
        <f>'Technical Account_Life'!M326</f>
        <v>0</v>
      </c>
      <c r="L136" s="40">
        <f>'Technical Account_Life'!N326</f>
        <v>0</v>
      </c>
      <c r="M136" s="102">
        <f>'Technical Account_Life'!O326</f>
        <v>0</v>
      </c>
      <c r="N136" s="102">
        <f>'Technical Account_Life'!P326</f>
        <v>0</v>
      </c>
    </row>
    <row r="137" spans="3:14" ht="15" x14ac:dyDescent="0.15">
      <c r="C137" s="101" t="s">
        <v>25</v>
      </c>
      <c r="D137" s="40">
        <f>'Technical Account_Life'!F327</f>
        <v>592.18567418371322</v>
      </c>
      <c r="E137" s="40">
        <f>'Technical Account_Life'!G327</f>
        <v>605.88559225283063</v>
      </c>
      <c r="F137" s="40">
        <f>'Technical Account_Life'!H327</f>
        <v>619.45119739970187</v>
      </c>
      <c r="G137" s="40">
        <f>'Technical Account_Life'!I327</f>
        <v>656.65587686191293</v>
      </c>
      <c r="H137" s="40">
        <f>'Technical Account_Life'!J327</f>
        <v>690.09979450122898</v>
      </c>
      <c r="I137" s="40">
        <f>'Technical Account_Life'!K327</f>
        <v>804.22360415295555</v>
      </c>
      <c r="J137" s="40">
        <f>'Technical Account_Life'!L327</f>
        <v>693.117134299491</v>
      </c>
      <c r="K137" s="40">
        <f>'Technical Account_Life'!M327</f>
        <v>700.44188951419017</v>
      </c>
      <c r="L137" s="40">
        <f>'Technical Account_Life'!N327</f>
        <v>682.86771520287971</v>
      </c>
      <c r="M137" s="102">
        <f>'Technical Account_Life'!O327</f>
        <v>682.86771520287971</v>
      </c>
      <c r="N137" s="102">
        <f>'Technical Account_Life'!P327</f>
        <v>0</v>
      </c>
    </row>
    <row r="138" spans="3:14" ht="15" x14ac:dyDescent="0.15">
      <c r="C138" s="101" t="s">
        <v>24</v>
      </c>
      <c r="D138" s="40">
        <f>'Technical Account_Life'!F328</f>
        <v>5.8990451599708562</v>
      </c>
      <c r="E138" s="40">
        <f>'Technical Account_Life'!G328</f>
        <v>7.3945777357381157</v>
      </c>
      <c r="F138" s="40">
        <f>'Technical Account_Life'!H328</f>
        <v>10.340904733296691</v>
      </c>
      <c r="G138" s="40">
        <f>'Technical Account_Life'!I328</f>
        <v>19.640049595439265</v>
      </c>
      <c r="H138" s="40">
        <f>'Technical Account_Life'!J328</f>
        <v>19.709265910804902</v>
      </c>
      <c r="I138" s="40">
        <f>'Technical Account_Life'!K328</f>
        <v>20.910613168356065</v>
      </c>
      <c r="J138" s="40">
        <f>'Technical Account_Life'!L328</f>
        <v>18.695051960170257</v>
      </c>
      <c r="K138" s="40">
        <f>'Technical Account_Life'!M328</f>
        <v>21.66</v>
      </c>
      <c r="L138" s="40">
        <f>'Technical Account_Life'!N328</f>
        <v>22.09</v>
      </c>
      <c r="M138" s="102">
        <f>'Technical Account_Life'!O328</f>
        <v>26.324999999999999</v>
      </c>
      <c r="N138" s="102">
        <f>'Technical Account_Life'!P328</f>
        <v>0</v>
      </c>
    </row>
    <row r="139" spans="3:14" ht="15" x14ac:dyDescent="0.15">
      <c r="C139" s="101" t="s">
        <v>23</v>
      </c>
      <c r="D139" s="40">
        <f>'Technical Account_Life'!F329</f>
        <v>1101.0352091900002</v>
      </c>
      <c r="E139" s="40">
        <f>'Technical Account_Life'!G329</f>
        <v>1181.9820325999997</v>
      </c>
      <c r="F139" s="40">
        <f>'Technical Account_Life'!H329</f>
        <v>1403.7738913199998</v>
      </c>
      <c r="G139" s="40">
        <f>'Technical Account_Life'!I329</f>
        <v>1645.8888317200001</v>
      </c>
      <c r="H139" s="40">
        <f>'Technical Account_Life'!J329</f>
        <v>1775.4174171500001</v>
      </c>
      <c r="I139" s="40">
        <f>'Technical Account_Life'!K329</f>
        <v>1614.3411190806992</v>
      </c>
      <c r="J139" s="40">
        <f>'Technical Account_Life'!L329</f>
        <v>1635.2323630533997</v>
      </c>
      <c r="K139" s="40">
        <f>'Technical Account_Life'!M329</f>
        <v>1580.7072013253992</v>
      </c>
      <c r="L139" s="40">
        <f>'Technical Account_Life'!N329</f>
        <v>870.15190868979994</v>
      </c>
      <c r="M139" s="102">
        <f>'Technical Account_Life'!O329</f>
        <v>1441.5881968791982</v>
      </c>
      <c r="N139" s="102">
        <f>'Technical Account_Life'!P329</f>
        <v>1449.5453166810996</v>
      </c>
    </row>
    <row r="140" spans="3:14" ht="15" x14ac:dyDescent="0.15">
      <c r="C140" s="101" t="s">
        <v>22</v>
      </c>
      <c r="D140" s="40">
        <f>'Technical Account_Life'!F330</f>
        <v>421</v>
      </c>
      <c r="E140" s="40">
        <f>'Technical Account_Life'!G330</f>
        <v>426</v>
      </c>
      <c r="F140" s="40">
        <f>'Technical Account_Life'!H330</f>
        <v>460</v>
      </c>
      <c r="G140" s="40">
        <f>'Technical Account_Life'!I330</f>
        <v>461</v>
      </c>
      <c r="H140" s="40">
        <f>'Technical Account_Life'!J330</f>
        <v>491</v>
      </c>
      <c r="I140" s="40">
        <f>'Technical Account_Life'!K330</f>
        <v>512</v>
      </c>
      <c r="J140" s="40">
        <f>'Technical Account_Life'!L330</f>
        <v>535</v>
      </c>
      <c r="K140" s="40">
        <f>'Technical Account_Life'!M330</f>
        <v>546</v>
      </c>
      <c r="L140" s="40">
        <f>'Technical Account_Life'!N330</f>
        <v>557</v>
      </c>
      <c r="M140" s="102">
        <f>'Technical Account_Life'!O330</f>
        <v>596</v>
      </c>
      <c r="N140" s="102">
        <f>'Technical Account_Life'!P330</f>
        <v>601</v>
      </c>
    </row>
    <row r="141" spans="3:14" ht="15" x14ac:dyDescent="0.15">
      <c r="C141" s="101" t="s">
        <v>21</v>
      </c>
      <c r="D141" s="40">
        <f>'Technical Account_Life'!F331</f>
        <v>7700</v>
      </c>
      <c r="E141" s="40">
        <f>'Technical Account_Life'!G331</f>
        <v>8441</v>
      </c>
      <c r="F141" s="40">
        <f>'Technical Account_Life'!H331</f>
        <v>9794</v>
      </c>
      <c r="G141" s="40">
        <f>'Technical Account_Life'!I331</f>
        <v>10948</v>
      </c>
      <c r="H141" s="40">
        <f>'Technical Account_Life'!J331</f>
        <v>11049</v>
      </c>
      <c r="I141" s="40">
        <f>'Technical Account_Life'!K331</f>
        <v>11546</v>
      </c>
      <c r="J141" s="40">
        <f>'Technical Account_Life'!L331</f>
        <v>12387</v>
      </c>
      <c r="K141" s="40">
        <f>'Technical Account_Life'!M331</f>
        <v>12588</v>
      </c>
      <c r="L141" s="40">
        <f>'Technical Account_Life'!N331</f>
        <v>12299</v>
      </c>
      <c r="M141" s="102">
        <f>'Technical Account_Life'!O331</f>
        <v>12397</v>
      </c>
      <c r="N141" s="102">
        <f>'Technical Account_Life'!P331</f>
        <v>0</v>
      </c>
    </row>
    <row r="142" spans="3:14" ht="15" x14ac:dyDescent="0.15">
      <c r="C142" s="101" t="s">
        <v>20</v>
      </c>
      <c r="D142" s="40">
        <f>'Technical Account_Life'!F332</f>
        <v>341</v>
      </c>
      <c r="E142" s="40">
        <f>'Technical Account_Life'!G332</f>
        <v>290</v>
      </c>
      <c r="F142" s="40">
        <f>'Technical Account_Life'!H332</f>
        <v>317</v>
      </c>
      <c r="G142" s="40">
        <f>'Technical Account_Life'!I332</f>
        <v>315</v>
      </c>
      <c r="H142" s="40">
        <f>'Technical Account_Life'!J332</f>
        <v>548</v>
      </c>
      <c r="I142" s="40">
        <f>'Technical Account_Life'!K332</f>
        <v>258</v>
      </c>
      <c r="J142" s="40">
        <f>'Technical Account_Life'!L332</f>
        <v>254</v>
      </c>
      <c r="K142" s="40">
        <f>'Technical Account_Life'!M332</f>
        <v>251</v>
      </c>
      <c r="L142" s="40">
        <f>'Technical Account_Life'!N332</f>
        <v>238</v>
      </c>
      <c r="M142" s="102">
        <f>'Technical Account_Life'!O332</f>
        <v>211</v>
      </c>
      <c r="N142" s="102">
        <f>'Technical Account_Life'!P332</f>
        <v>0</v>
      </c>
    </row>
    <row r="143" spans="3:14" ht="15" x14ac:dyDescent="0.15">
      <c r="C143" s="101" t="s">
        <v>19</v>
      </c>
      <c r="D143" s="40">
        <f>'Technical Account_Life'!F333</f>
        <v>66.289109428049102</v>
      </c>
      <c r="E143" s="40">
        <f>'Technical Account_Life'!G333</f>
        <v>79.727343954034993</v>
      </c>
      <c r="F143" s="40">
        <f>'Technical Account_Life'!H333</f>
        <v>90.865238965787412</v>
      </c>
      <c r="G143" s="40">
        <f>'Technical Account_Life'!I333</f>
        <v>104.8980151475581</v>
      </c>
      <c r="H143" s="40">
        <f>'Technical Account_Life'!J333</f>
        <v>0</v>
      </c>
      <c r="I143" s="40">
        <f>'Technical Account_Life'!K333</f>
        <v>0</v>
      </c>
      <c r="J143" s="40">
        <f>'Technical Account_Life'!L333</f>
        <v>0</v>
      </c>
      <c r="K143" s="40">
        <f>'Technical Account_Life'!M333</f>
        <v>0</v>
      </c>
      <c r="L143" s="40">
        <f>'Technical Account_Life'!N333</f>
        <v>0</v>
      </c>
      <c r="M143" s="102">
        <f>'Technical Account_Life'!O333</f>
        <v>0</v>
      </c>
      <c r="N143" s="102">
        <f>'Technical Account_Life'!P333</f>
        <v>0</v>
      </c>
    </row>
    <row r="144" spans="3:14" ht="15" x14ac:dyDescent="0.15">
      <c r="C144" s="101" t="s">
        <v>18</v>
      </c>
      <c r="D144" s="40">
        <f>'Technical Account_Life'!F334</f>
        <v>176.55447803764974</v>
      </c>
      <c r="E144" s="40">
        <f>'Technical Account_Life'!G334</f>
        <v>193.40495658236674</v>
      </c>
      <c r="F144" s="40">
        <f>'Technical Account_Life'!H334</f>
        <v>242.74893832794572</v>
      </c>
      <c r="G144" s="40">
        <f>'Technical Account_Life'!I334</f>
        <v>296.07339798440768</v>
      </c>
      <c r="H144" s="40">
        <f>'Technical Account_Life'!J334</f>
        <v>315.91557330290925</v>
      </c>
      <c r="I144" s="40">
        <f>'Technical Account_Life'!K334</f>
        <v>293.62362933384037</v>
      </c>
      <c r="J144" s="40">
        <f>'Technical Account_Life'!L334</f>
        <v>303.37833555175251</v>
      </c>
      <c r="K144" s="40">
        <f>'Technical Account_Life'!M334</f>
        <v>33.732648792546108</v>
      </c>
      <c r="L144" s="40">
        <f>'Technical Account_Life'!N334</f>
        <v>311.88755783735814</v>
      </c>
      <c r="M144" s="102">
        <f>'Technical Account_Life'!O334</f>
        <v>280.07859542371807</v>
      </c>
      <c r="N144" s="102">
        <f>'Technical Account_Life'!P334</f>
        <v>0</v>
      </c>
    </row>
    <row r="145" spans="3:14" ht="15" x14ac:dyDescent="0.15">
      <c r="C145" s="101" t="s">
        <v>17</v>
      </c>
      <c r="D145" s="40">
        <f>'Technical Account_Life'!F335</f>
        <v>0</v>
      </c>
      <c r="E145" s="40">
        <f>'Technical Account_Life'!G335</f>
        <v>0</v>
      </c>
      <c r="F145" s="40">
        <f>'Technical Account_Life'!H335</f>
        <v>0</v>
      </c>
      <c r="G145" s="40">
        <f>'Technical Account_Life'!I335</f>
        <v>0</v>
      </c>
      <c r="H145" s="40">
        <f>'Technical Account_Life'!J335</f>
        <v>0</v>
      </c>
      <c r="I145" s="40">
        <f>'Technical Account_Life'!K335</f>
        <v>0</v>
      </c>
      <c r="J145" s="40">
        <f>'Technical Account_Life'!L335</f>
        <v>0</v>
      </c>
      <c r="K145" s="40">
        <f>'Technical Account_Life'!M335</f>
        <v>0</v>
      </c>
      <c r="L145" s="40">
        <f>'Technical Account_Life'!N335</f>
        <v>0</v>
      </c>
      <c r="M145" s="102">
        <f>'Technical Account_Life'!O335</f>
        <v>0</v>
      </c>
      <c r="N145" s="102">
        <f>'Technical Account_Life'!P335</f>
        <v>0</v>
      </c>
    </row>
    <row r="146" spans="3:14" ht="15" x14ac:dyDescent="0.15">
      <c r="C146" s="101" t="s">
        <v>16</v>
      </c>
      <c r="D146" s="40">
        <f>'Technical Account_Life'!F336</f>
        <v>0</v>
      </c>
      <c r="E146" s="40">
        <f>'Technical Account_Life'!G336</f>
        <v>0</v>
      </c>
      <c r="F146" s="40">
        <f>'Technical Account_Life'!H336</f>
        <v>0</v>
      </c>
      <c r="G146" s="40">
        <f>'Technical Account_Life'!I336</f>
        <v>4.9389927310488053</v>
      </c>
      <c r="H146" s="40">
        <f>'Technical Account_Life'!J336</f>
        <v>4.8870716510903423</v>
      </c>
      <c r="I146" s="40">
        <f>'Technical Account_Life'!K336</f>
        <v>4.5625649013499476</v>
      </c>
      <c r="J146" s="40">
        <f>'Technical Account_Life'!L336</f>
        <v>5.5490654205607468</v>
      </c>
      <c r="K146" s="40">
        <f>'Technical Account_Life'!M336</f>
        <v>5.3673416407061261</v>
      </c>
      <c r="L146" s="40">
        <f>'Technical Account_Life'!N336</f>
        <v>5.8411214953271022</v>
      </c>
      <c r="M146" s="102">
        <f>'Technical Account_Life'!O336</f>
        <v>6.8211318795430937</v>
      </c>
      <c r="N146" s="102">
        <f>'Technical Account_Life'!P336</f>
        <v>0</v>
      </c>
    </row>
    <row r="147" spans="3:14" ht="15" x14ac:dyDescent="0.15">
      <c r="C147" s="101" t="s">
        <v>15</v>
      </c>
      <c r="D147" s="40">
        <f>'Technical Account_Life'!F337</f>
        <v>3978</v>
      </c>
      <c r="E147" s="40">
        <f>'Technical Account_Life'!G337</f>
        <v>4383</v>
      </c>
      <c r="F147" s="40">
        <f>'Technical Account_Life'!H337</f>
        <v>4979</v>
      </c>
      <c r="G147" s="40">
        <f>'Technical Account_Life'!I337</f>
        <v>4744</v>
      </c>
      <c r="H147" s="40">
        <f>'Technical Account_Life'!J337</f>
        <v>4111</v>
      </c>
      <c r="I147" s="40">
        <f>'Technical Account_Life'!K337</f>
        <v>4169</v>
      </c>
      <c r="J147" s="40">
        <f>'Technical Account_Life'!L337</f>
        <v>4399</v>
      </c>
      <c r="K147" s="40">
        <f>'Technical Account_Life'!M337</f>
        <v>3961</v>
      </c>
      <c r="L147" s="40">
        <f>'Technical Account_Life'!N337</f>
        <v>3521</v>
      </c>
      <c r="M147" s="102">
        <f>'Technical Account_Life'!O337</f>
        <v>3684</v>
      </c>
      <c r="N147" s="102">
        <f>'Technical Account_Life'!P337</f>
        <v>3884</v>
      </c>
    </row>
    <row r="148" spans="3:14" ht="15" x14ac:dyDescent="0.15">
      <c r="C148" s="101" t="s">
        <v>14</v>
      </c>
      <c r="D148" s="40">
        <f>'Technical Account_Life'!F338</f>
        <v>0</v>
      </c>
      <c r="E148" s="40">
        <f>'Technical Account_Life'!G338</f>
        <v>0</v>
      </c>
      <c r="F148" s="40">
        <f>'Technical Account_Life'!H338</f>
        <v>0</v>
      </c>
      <c r="G148" s="40">
        <f>'Technical Account_Life'!I338</f>
        <v>0</v>
      </c>
      <c r="H148" s="40">
        <f>'Technical Account_Life'!J338</f>
        <v>0</v>
      </c>
      <c r="I148" s="40">
        <f>'Technical Account_Life'!K338</f>
        <v>0</v>
      </c>
      <c r="J148" s="40">
        <f>'Technical Account_Life'!L338</f>
        <v>0</v>
      </c>
      <c r="K148" s="40">
        <f>'Technical Account_Life'!M338</f>
        <v>0</v>
      </c>
      <c r="L148" s="40">
        <f>'Technical Account_Life'!N338</f>
        <v>0</v>
      </c>
      <c r="M148" s="102">
        <f>'Technical Account_Life'!O338</f>
        <v>0</v>
      </c>
      <c r="N148" s="102">
        <f>'Technical Account_Life'!P338</f>
        <v>0</v>
      </c>
    </row>
    <row r="149" spans="3:14" ht="15" x14ac:dyDescent="0.15">
      <c r="C149" s="101" t="s">
        <v>13</v>
      </c>
      <c r="D149" s="40">
        <f>'Technical Account_Life'!F339</f>
        <v>145</v>
      </c>
      <c r="E149" s="40">
        <f>'Technical Account_Life'!G339</f>
        <v>157</v>
      </c>
      <c r="F149" s="40">
        <f>'Technical Account_Life'!H339</f>
        <v>179</v>
      </c>
      <c r="G149" s="40">
        <f>'Technical Account_Life'!I339</f>
        <v>220</v>
      </c>
      <c r="H149" s="40">
        <f>'Technical Account_Life'!J339</f>
        <v>229</v>
      </c>
      <c r="I149" s="40">
        <f>'Technical Account_Life'!K339</f>
        <v>255</v>
      </c>
      <c r="J149" s="40">
        <f>'Technical Account_Life'!L339</f>
        <v>273</v>
      </c>
      <c r="K149" s="40">
        <f>'Technical Account_Life'!M339</f>
        <v>325</v>
      </c>
      <c r="L149" s="40">
        <f>'Technical Account_Life'!N339</f>
        <v>373</v>
      </c>
      <c r="M149" s="102">
        <f>'Technical Account_Life'!O339</f>
        <v>373</v>
      </c>
      <c r="N149" s="102">
        <f>'Technical Account_Life'!P339</f>
        <v>0</v>
      </c>
    </row>
    <row r="150" spans="3:14" ht="15" x14ac:dyDescent="0.15">
      <c r="C150" s="101" t="s">
        <v>12</v>
      </c>
      <c r="D150" s="40">
        <f>'Technical Account_Life'!F340</f>
        <v>4.8093340922026178</v>
      </c>
      <c r="E150" s="40">
        <f>'Technical Account_Life'!G340</f>
        <v>6.5594763801935123</v>
      </c>
      <c r="F150" s="40">
        <f>'Technical Account_Life'!H340</f>
        <v>7.569721115537849</v>
      </c>
      <c r="G150" s="40">
        <f>'Technical Account_Life'!I340</f>
        <v>6.9436539556061465</v>
      </c>
      <c r="H150" s="40">
        <f>'Technical Account_Life'!J340</f>
        <v>8.6226522481502563</v>
      </c>
      <c r="I150" s="40">
        <f>'Technical Account_Life'!K340</f>
        <v>6.5310187820147982</v>
      </c>
      <c r="J150" s="40">
        <f>'Technical Account_Life'!L340</f>
        <v>6.6163915765509396</v>
      </c>
      <c r="K150" s="40">
        <f>'Technical Account_Life'!M340</f>
        <v>4.6670461013090492</v>
      </c>
      <c r="L150" s="40">
        <f>'Technical Account_Life'!N340</f>
        <v>4.2828685258964141</v>
      </c>
      <c r="M150" s="102">
        <f>'Technical Account_Life'!O340</f>
        <v>4.3682413204325554</v>
      </c>
      <c r="N150" s="102">
        <f>'Technical Account_Life'!P340</f>
        <v>0</v>
      </c>
    </row>
    <row r="151" spans="3:14" ht="15" x14ac:dyDescent="0.15">
      <c r="C151" s="101" t="s">
        <v>11</v>
      </c>
      <c r="D151" s="40">
        <f>'Technical Account_Life'!F341</f>
        <v>28.39506172839506</v>
      </c>
      <c r="E151" s="40">
        <f>'Technical Account_Life'!G341</f>
        <v>31.656184486373164</v>
      </c>
      <c r="F151" s="40">
        <f>'Technical Account_Life'!H341</f>
        <v>33.869089215001161</v>
      </c>
      <c r="G151" s="40">
        <f>'Technical Account_Life'!I341</f>
        <v>39.552760307477286</v>
      </c>
      <c r="H151" s="40">
        <f>'Technical Account_Life'!J341</f>
        <v>14.94</v>
      </c>
      <c r="I151" s="40">
        <f>'Technical Account_Life'!K341</f>
        <v>22.6</v>
      </c>
      <c r="J151" s="40">
        <f>'Technical Account_Life'!L341</f>
        <v>36.799999999999997</v>
      </c>
      <c r="K151" s="40">
        <f>'Technical Account_Life'!M341</f>
        <v>43.8</v>
      </c>
      <c r="L151" s="40">
        <f>'Technical Account_Life'!N341</f>
        <v>60.778314732630804</v>
      </c>
      <c r="M151" s="102">
        <f>'Technical Account_Life'!O341</f>
        <v>23.192464999999999</v>
      </c>
      <c r="N151" s="102">
        <f>'Technical Account_Life'!P341</f>
        <v>0</v>
      </c>
    </row>
    <row r="152" spans="3:14" ht="15" x14ac:dyDescent="0.15">
      <c r="C152" s="101" t="s">
        <v>10</v>
      </c>
      <c r="D152" s="40">
        <f>'Technical Account_Life'!F342</f>
        <v>3297</v>
      </c>
      <c r="E152" s="40">
        <f>'Technical Account_Life'!G342</f>
        <v>3352</v>
      </c>
      <c r="F152" s="40">
        <f>'Technical Account_Life'!H342</f>
        <v>3486</v>
      </c>
      <c r="G152" s="40">
        <f>'Technical Account_Life'!I342</f>
        <v>3484</v>
      </c>
      <c r="H152" s="40">
        <f>'Technical Account_Life'!J342</f>
        <v>3364</v>
      </c>
      <c r="I152" s="40">
        <f>'Technical Account_Life'!K342</f>
        <v>3082</v>
      </c>
      <c r="J152" s="40">
        <f>'Technical Account_Life'!L342</f>
        <v>2882</v>
      </c>
      <c r="K152" s="40">
        <f>'Technical Account_Life'!M342</f>
        <v>2827</v>
      </c>
      <c r="L152" s="40">
        <f>'Technical Account_Life'!N342</f>
        <v>2843</v>
      </c>
      <c r="M152" s="102">
        <f>'Technical Account_Life'!O342</f>
        <v>2279</v>
      </c>
      <c r="N152" s="102">
        <f>'Technical Account_Life'!P342</f>
        <v>2497</v>
      </c>
    </row>
    <row r="153" spans="3:14" ht="15" x14ac:dyDescent="0.15">
      <c r="C153" s="101" t="s">
        <v>9</v>
      </c>
      <c r="D153" s="40">
        <f>'Technical Account_Life'!F343</f>
        <v>481.97301481973017</v>
      </c>
      <c r="E153" s="40">
        <f>'Technical Account_Life'!G343</f>
        <v>580.18137580181372</v>
      </c>
      <c r="F153" s="40">
        <f>'Technical Account_Life'!H343</f>
        <v>620.43795620437959</v>
      </c>
      <c r="G153" s="40">
        <f>'Technical Account_Life'!I343</f>
        <v>758.01813758018136</v>
      </c>
      <c r="H153" s="40">
        <f>'Technical Account_Life'!J343</f>
        <v>735.78854235788549</v>
      </c>
      <c r="I153" s="40">
        <f>'Technical Account_Life'!K343</f>
        <v>715.88144215881448</v>
      </c>
      <c r="J153" s="40">
        <f>'Technical Account_Life'!L343</f>
        <v>733.02366733023666</v>
      </c>
      <c r="K153" s="40">
        <f>'Technical Account_Life'!M343</f>
        <v>750.05529750055302</v>
      </c>
      <c r="L153" s="40">
        <f>'Technical Account_Life'!N343</f>
        <v>776.59809776598104</v>
      </c>
      <c r="M153" s="102">
        <f>'Technical Account_Life'!O343</f>
        <v>739.65936739659367</v>
      </c>
      <c r="N153" s="102">
        <f>'Technical Account_Life'!P343</f>
        <v>796.83698296836985</v>
      </c>
    </row>
    <row r="154" spans="3:14" ht="15" x14ac:dyDescent="0.15">
      <c r="C154" s="101" t="s">
        <v>8</v>
      </c>
      <c r="D154" s="40">
        <f>'Technical Account_Life'!F344</f>
        <v>589.25395488158756</v>
      </c>
      <c r="E154" s="40">
        <f>'Technical Account_Life'!G344</f>
        <v>644.01385378638952</v>
      </c>
      <c r="F154" s="40">
        <f>'Technical Account_Life'!H344</f>
        <v>807.59150051483664</v>
      </c>
      <c r="G154" s="40">
        <f>'Technical Account_Life'!I344</f>
        <v>1023.5888795282224</v>
      </c>
      <c r="H154" s="40">
        <f>'Technical Account_Life'!J344</f>
        <v>1160.4886267902275</v>
      </c>
      <c r="I154" s="40">
        <f>'Technical Account_Life'!K344</f>
        <v>1271.8805578957222</v>
      </c>
      <c r="J154" s="40">
        <f>'Technical Account_Life'!L344</f>
        <v>1231.8637086960591</v>
      </c>
      <c r="K154" s="40">
        <f>'Technical Account_Life'!M344</f>
        <v>1303.9408405878498</v>
      </c>
      <c r="L154" s="40">
        <f>'Technical Account_Life'!N344</f>
        <v>1486.4738369371898</v>
      </c>
      <c r="M154" s="102">
        <f>'Technical Account_Life'!O344</f>
        <v>1486.4738369371898</v>
      </c>
      <c r="N154" s="102">
        <f>'Technical Account_Life'!P344</f>
        <v>0</v>
      </c>
    </row>
    <row r="155" spans="3:14" ht="15" x14ac:dyDescent="0.15">
      <c r="C155" s="101" t="s">
        <v>7</v>
      </c>
      <c r="D155" s="40">
        <f>'Technical Account_Life'!F345</f>
        <v>259.07400000000001</v>
      </c>
      <c r="E155" s="40">
        <f>'Technical Account_Life'!G345</f>
        <v>283.30500000000001</v>
      </c>
      <c r="F155" s="40">
        <f>'Technical Account_Life'!H345</f>
        <v>303.327</v>
      </c>
      <c r="G155" s="40">
        <f>'Technical Account_Life'!I345</f>
        <v>369.33499999999998</v>
      </c>
      <c r="H155" s="40">
        <f>'Technical Account_Life'!J345</f>
        <v>395.98500000000001</v>
      </c>
      <c r="I155" s="40">
        <f>'Technical Account_Life'!K345</f>
        <v>454.79599999999999</v>
      </c>
      <c r="J155" s="40">
        <f>'Technical Account_Life'!L345</f>
        <v>464.29300000000001</v>
      </c>
      <c r="K155" s="40">
        <f>'Technical Account_Life'!M345</f>
        <v>425.43400000000003</v>
      </c>
      <c r="L155" s="40">
        <f>'Technical Account_Life'!N345</f>
        <v>145.75399999999999</v>
      </c>
      <c r="M155" s="102">
        <f>'Technical Account_Life'!O345</f>
        <v>103.47427176930928</v>
      </c>
      <c r="N155" s="102">
        <f>'Technical Account_Life'!P345</f>
        <v>390.10862019109737</v>
      </c>
    </row>
    <row r="156" spans="3:14" ht="15" x14ac:dyDescent="0.15">
      <c r="C156" s="101" t="s">
        <v>6</v>
      </c>
      <c r="D156" s="40">
        <f>'Technical Account_Life'!F346</f>
        <v>40.751139399482469</v>
      </c>
      <c r="E156" s="40">
        <f>'Technical Account_Life'!G346</f>
        <v>35.274828232354778</v>
      </c>
      <c r="F156" s="40">
        <f>'Technical Account_Life'!H346</f>
        <v>44.159882829927717</v>
      </c>
      <c r="G156" s="40">
        <f>'Technical Account_Life'!I346</f>
        <v>51.301258551203112</v>
      </c>
      <c r="H156" s="40">
        <f>'Technical Account_Life'!J346</f>
        <v>58.442634272478507</v>
      </c>
      <c r="I156" s="40">
        <f>'Technical Account_Life'!K346</f>
        <v>65.584009993753895</v>
      </c>
      <c r="J156" s="40">
        <f>'Technical Account_Life'!L346</f>
        <v>0</v>
      </c>
      <c r="K156" s="40">
        <f>'Technical Account_Life'!M346</f>
        <v>0</v>
      </c>
      <c r="L156" s="40">
        <f>'Technical Account_Life'!N346</f>
        <v>0</v>
      </c>
      <c r="M156" s="102">
        <f>'Technical Account_Life'!O346</f>
        <v>0</v>
      </c>
      <c r="N156" s="102">
        <f>'Technical Account_Life'!P346</f>
        <v>0</v>
      </c>
    </row>
    <row r="157" spans="3:14" ht="15" x14ac:dyDescent="0.15">
      <c r="C157" s="101" t="s">
        <v>5</v>
      </c>
      <c r="D157" s="40">
        <f>'Technical Account_Life'!F347</f>
        <v>936.335569040775</v>
      </c>
      <c r="E157" s="40">
        <f>'Technical Account_Life'!G347</f>
        <v>1011.8173107633344</v>
      </c>
      <c r="F157" s="40">
        <f>'Technical Account_Life'!H347</f>
        <v>971.57457681251992</v>
      </c>
      <c r="G157" s="40">
        <f>'Technical Account_Life'!I347</f>
        <v>1170.4460768657509</v>
      </c>
      <c r="H157" s="40">
        <f>'Technical Account_Life'!J347</f>
        <v>1187.3735760672841</v>
      </c>
      <c r="I157" s="40">
        <f>'Technical Account_Life'!K347</f>
        <v>1149.3665495581815</v>
      </c>
      <c r="J157" s="40">
        <f>'Technical Account_Life'!L347</f>
        <v>1173.9593314170127</v>
      </c>
      <c r="K157" s="40">
        <f>'Technical Account_Life'!M347</f>
        <v>1244.6502714787607</v>
      </c>
      <c r="L157" s="40">
        <f>'Technical Account_Life'!N347</f>
        <v>1261.6842329394228</v>
      </c>
      <c r="M157" s="102">
        <f>'Technical Account_Life'!O347</f>
        <v>780.04897263919929</v>
      </c>
      <c r="N157" s="102">
        <f>'Technical Account_Life'!P347</f>
        <v>0</v>
      </c>
    </row>
    <row r="158" spans="3:14" ht="15" x14ac:dyDescent="0.15">
      <c r="C158" s="101" t="s">
        <v>4</v>
      </c>
      <c r="D158" s="40">
        <f>'Technical Account_Life'!F348</f>
        <v>73.389250542480397</v>
      </c>
      <c r="E158" s="40">
        <f>'Technical Account_Life'!G348</f>
        <v>86.813553663829083</v>
      </c>
      <c r="F158" s="40">
        <f>'Technical Account_Life'!H348</f>
        <v>96.916207644800537</v>
      </c>
      <c r="G158" s="40">
        <f>'Technical Account_Life'!I348</f>
        <v>118</v>
      </c>
      <c r="H158" s="40">
        <f>'Technical Account_Life'!J348</f>
        <v>123</v>
      </c>
      <c r="I158" s="40">
        <f>'Technical Account_Life'!K348</f>
        <v>127</v>
      </c>
      <c r="J158" s="40">
        <f>'Technical Account_Life'!L348</f>
        <v>126</v>
      </c>
      <c r="K158" s="40">
        <f>'Technical Account_Life'!M348</f>
        <v>112</v>
      </c>
      <c r="L158" s="40">
        <f>'Technical Account_Life'!N348</f>
        <v>116</v>
      </c>
      <c r="M158" s="102">
        <f>'Technical Account_Life'!O348</f>
        <v>115.5</v>
      </c>
      <c r="N158" s="102">
        <f>'Technical Account_Life'!P348</f>
        <v>0</v>
      </c>
    </row>
    <row r="159" spans="3:14" ht="15" x14ac:dyDescent="0.15">
      <c r="C159" s="101" t="s">
        <v>3</v>
      </c>
      <c r="D159" s="40">
        <f>'Technical Account_Life'!F349</f>
        <v>175.19750381730066</v>
      </c>
      <c r="E159" s="40">
        <f>'Technical Account_Life'!G349</f>
        <v>195.77773351921928</v>
      </c>
      <c r="F159" s="40">
        <f>'Technical Account_Life'!H349</f>
        <v>218.91389497444067</v>
      </c>
      <c r="G159" s="40">
        <f>'Technical Account_Life'!I349</f>
        <v>0</v>
      </c>
      <c r="H159" s="40">
        <f>'Technical Account_Life'!J349</f>
        <v>0</v>
      </c>
      <c r="I159" s="40">
        <f>'Technical Account_Life'!K349</f>
        <v>0</v>
      </c>
      <c r="J159" s="40">
        <f>'Technical Account_Life'!L349</f>
        <v>0</v>
      </c>
      <c r="K159" s="40">
        <f>'Technical Account_Life'!M349</f>
        <v>0</v>
      </c>
      <c r="L159" s="40">
        <f>'Technical Account_Life'!N349</f>
        <v>0</v>
      </c>
      <c r="M159" s="102">
        <f>'Technical Account_Life'!O349</f>
        <v>0</v>
      </c>
      <c r="N159" s="102">
        <f>'Technical Account_Life'!P349</f>
        <v>0</v>
      </c>
    </row>
    <row r="160" spans="3:14" ht="15" x14ac:dyDescent="0.15">
      <c r="C160" s="101" t="s">
        <v>2</v>
      </c>
      <c r="D160" s="40">
        <f>'Technical Account_Life'!F350</f>
        <v>35.784604519774014</v>
      </c>
      <c r="E160" s="40">
        <f>'Technical Account_Life'!G350</f>
        <v>74.152542372881356</v>
      </c>
      <c r="F160" s="40">
        <f>'Technical Account_Life'!H350</f>
        <v>81.214689265536734</v>
      </c>
      <c r="G160" s="40">
        <f>'Technical Account_Life'!I350</f>
        <v>87.570621468926561</v>
      </c>
      <c r="H160" s="40">
        <f>'Technical Account_Life'!J350</f>
        <v>150.42372881355934</v>
      </c>
      <c r="I160" s="40">
        <f>'Technical Account_Life'!K350</f>
        <v>168.07909604519776</v>
      </c>
      <c r="J160" s="40">
        <f>'Technical Account_Life'!L350</f>
        <v>209.74576271186442</v>
      </c>
      <c r="K160" s="40">
        <f>'Technical Account_Life'!M350</f>
        <v>246.11581920903956</v>
      </c>
      <c r="L160" s="40">
        <f>'Technical Account_Life'!N350</f>
        <v>298.02259887005653</v>
      </c>
      <c r="M160" s="102">
        <f>'Technical Account_Life'!O350</f>
        <v>398.65819209039552</v>
      </c>
      <c r="N160" s="102">
        <f>'Technical Account_Life'!P350</f>
        <v>0</v>
      </c>
    </row>
    <row r="161" spans="3:15" ht="15" x14ac:dyDescent="0.15">
      <c r="C161" s="101" t="s">
        <v>57</v>
      </c>
      <c r="D161" s="40">
        <f>'Technical Account_Life'!F351</f>
        <v>32021.069456926431</v>
      </c>
      <c r="E161" s="40">
        <f>'Technical Account_Life'!G351</f>
        <v>47392.895750417258</v>
      </c>
      <c r="F161" s="40">
        <f>'Technical Account_Life'!H351</f>
        <v>29545.82616510463</v>
      </c>
      <c r="G161" s="40">
        <f>'Technical Account_Life'!I351</f>
        <v>0</v>
      </c>
      <c r="H161" s="40">
        <f>'Technical Account_Life'!J351</f>
        <v>0</v>
      </c>
      <c r="I161" s="40">
        <f>'Technical Account_Life'!K351</f>
        <v>0</v>
      </c>
      <c r="J161" s="40">
        <f>'Technical Account_Life'!L351</f>
        <v>0</v>
      </c>
      <c r="K161" s="40">
        <f>'Technical Account_Life'!M351</f>
        <v>0</v>
      </c>
      <c r="L161" s="40">
        <f>'Technical Account_Life'!N351</f>
        <v>0</v>
      </c>
      <c r="M161" s="102">
        <f>'Technical Account_Life'!O351</f>
        <v>0</v>
      </c>
      <c r="N161" s="102">
        <f>'Technical Account_Life'!P351</f>
        <v>0</v>
      </c>
    </row>
    <row r="162" spans="3:15" ht="15" x14ac:dyDescent="0.15">
      <c r="C162" s="132" t="s">
        <v>97</v>
      </c>
      <c r="D162" s="118">
        <f>SUM(D130:D161)</f>
        <v>54965.89221842133</v>
      </c>
      <c r="E162" s="118">
        <f t="shared" ref="E162:M162" si="20">SUM(E130:E161)</f>
        <v>72206.639454409989</v>
      </c>
      <c r="F162" s="118">
        <f t="shared" si="20"/>
        <v>57210.716758323819</v>
      </c>
      <c r="G162" s="118">
        <f t="shared" si="20"/>
        <v>29637.638724617562</v>
      </c>
      <c r="H162" s="118">
        <f t="shared" si="20"/>
        <v>32147.637887715322</v>
      </c>
      <c r="I162" s="118">
        <f t="shared" si="20"/>
        <v>32140.461158811573</v>
      </c>
      <c r="J162" s="118">
        <f t="shared" si="20"/>
        <v>32903.181373252883</v>
      </c>
      <c r="K162" s="118">
        <f t="shared" si="20"/>
        <v>32493.458710902363</v>
      </c>
      <c r="L162" s="118">
        <f t="shared" si="20"/>
        <v>31503.366626417261</v>
      </c>
      <c r="M162" s="118">
        <f t="shared" si="20"/>
        <v>31198.079909902001</v>
      </c>
    </row>
    <row r="163" spans="3:15" ht="15" x14ac:dyDescent="0.15">
      <c r="C163" s="132" t="s">
        <v>184</v>
      </c>
      <c r="D163" s="118">
        <f>D162-D152</f>
        <v>51668.89221842133</v>
      </c>
      <c r="E163" s="118">
        <f t="shared" ref="E163:M163" si="21">E162-E152</f>
        <v>68854.639454409989</v>
      </c>
      <c r="F163" s="118">
        <f t="shared" si="21"/>
        <v>53724.716758323819</v>
      </c>
      <c r="G163" s="118">
        <f t="shared" si="21"/>
        <v>26153.638724617562</v>
      </c>
      <c r="H163" s="118">
        <f t="shared" si="21"/>
        <v>28783.637887715322</v>
      </c>
      <c r="I163" s="118">
        <f t="shared" si="21"/>
        <v>29058.461158811573</v>
      </c>
      <c r="J163" s="118">
        <f t="shared" si="21"/>
        <v>30021.181373252883</v>
      </c>
      <c r="K163" s="118">
        <f t="shared" si="21"/>
        <v>29666.458710902363</v>
      </c>
      <c r="L163" s="118">
        <f t="shared" si="21"/>
        <v>28660.366626417261</v>
      </c>
      <c r="M163" s="118">
        <f t="shared" si="21"/>
        <v>28919.079909902001</v>
      </c>
    </row>
    <row r="164" spans="3:15" ht="15" x14ac:dyDescent="0.15">
      <c r="C164" s="132" t="s">
        <v>191</v>
      </c>
      <c r="D164" s="118">
        <f>D162-D136-D152</f>
        <v>51668.89221842133</v>
      </c>
      <c r="E164" s="118">
        <f t="shared" ref="E164:M164" si="22">E162-E136-E152</f>
        <v>68854.639454409989</v>
      </c>
      <c r="F164" s="118">
        <f t="shared" si="22"/>
        <v>53724.716758323819</v>
      </c>
      <c r="G164" s="118">
        <f t="shared" si="22"/>
        <v>26153.638724617562</v>
      </c>
      <c r="H164" s="118">
        <f t="shared" si="22"/>
        <v>28783.637887715322</v>
      </c>
      <c r="I164" s="118">
        <f t="shared" si="22"/>
        <v>29058.461158811573</v>
      </c>
      <c r="J164" s="118">
        <f t="shared" si="22"/>
        <v>30021.181373252883</v>
      </c>
      <c r="K164" s="118">
        <f t="shared" si="22"/>
        <v>29666.458710902363</v>
      </c>
      <c r="L164" s="118">
        <f t="shared" si="22"/>
        <v>28660.366626417261</v>
      </c>
      <c r="M164" s="118">
        <f t="shared" si="22"/>
        <v>28919.079909902001</v>
      </c>
      <c r="O164" t="s">
        <v>192</v>
      </c>
    </row>
    <row r="165" spans="3:15" ht="15" x14ac:dyDescent="0.25">
      <c r="C165" s="103" t="s">
        <v>98</v>
      </c>
      <c r="D165" s="104">
        <v>21766.935546875</v>
      </c>
      <c r="E165" s="104">
        <v>23587.763671875</v>
      </c>
      <c r="F165" s="104">
        <v>26302.6796875</v>
      </c>
      <c r="G165" s="104">
        <v>28448.0625</v>
      </c>
      <c r="H165" s="104">
        <v>28477.681640625</v>
      </c>
      <c r="I165" s="104">
        <v>28458.42578125</v>
      </c>
      <c r="J165" s="104">
        <v>29388.650390625</v>
      </c>
      <c r="K165" s="104">
        <v>29007.37890625</v>
      </c>
      <c r="L165" s="104">
        <v>27944.06640625</v>
      </c>
      <c r="M165" s="105">
        <v>27587.974609375</v>
      </c>
      <c r="O165" t="s">
        <v>162</v>
      </c>
    </row>
    <row r="166" spans="3:15" ht="15" x14ac:dyDescent="0.15">
      <c r="C166" s="132" t="s">
        <v>188</v>
      </c>
      <c r="D166" s="113">
        <f>D162-D132-D133-D134-D136-D143-D145-D146-D148-D151-D152-D156-D159-D161</f>
        <v>19283.539495193501</v>
      </c>
      <c r="E166" s="113">
        <f t="shared" ref="E166:M166" si="23">E162-E132-E133-E134-E136-E143-E145-E146-E148-E151-E152-E156-E159-E161</f>
        <v>21056.108191583495</v>
      </c>
      <c r="F166" s="113">
        <f t="shared" si="23"/>
        <v>23702.812683793407</v>
      </c>
      <c r="G166" s="113">
        <f t="shared" si="23"/>
        <v>25846.510023529074</v>
      </c>
      <c r="H166" s="113">
        <f t="shared" si="23"/>
        <v>26080.742208191266</v>
      </c>
      <c r="I166" s="113">
        <f t="shared" si="23"/>
        <v>26377.826748229323</v>
      </c>
      <c r="J166" s="113">
        <f t="shared" si="23"/>
        <v>27539.8492326499</v>
      </c>
      <c r="K166" s="113">
        <f t="shared" si="23"/>
        <v>27228.578597873089</v>
      </c>
      <c r="L166" s="113">
        <f t="shared" si="23"/>
        <v>26154.290092254076</v>
      </c>
      <c r="M166" s="113">
        <f t="shared" si="23"/>
        <v>26477.778680323423</v>
      </c>
      <c r="O166" t="s">
        <v>195</v>
      </c>
    </row>
    <row r="171" spans="3:15" ht="18.75" x14ac:dyDescent="0.15">
      <c r="C171" s="97" t="s">
        <v>161</v>
      </c>
      <c r="D171" s="98"/>
      <c r="E171" s="98"/>
      <c r="F171" s="98"/>
      <c r="G171" s="98"/>
      <c r="H171" s="98"/>
      <c r="I171" s="98"/>
      <c r="J171" s="98"/>
      <c r="K171" s="98"/>
      <c r="L171" s="98"/>
      <c r="M171" s="98"/>
    </row>
    <row r="172" spans="3:15" ht="15" x14ac:dyDescent="0.15">
      <c r="C172" s="35">
        <v>1</v>
      </c>
      <c r="D172" s="36">
        <v>2004</v>
      </c>
      <c r="E172" s="36">
        <f t="shared" ref="E172:N172" si="24">D172+1</f>
        <v>2005</v>
      </c>
      <c r="F172" s="36">
        <f t="shared" si="24"/>
        <v>2006</v>
      </c>
      <c r="G172" s="36">
        <f t="shared" si="24"/>
        <v>2007</v>
      </c>
      <c r="H172" s="36">
        <f t="shared" si="24"/>
        <v>2008</v>
      </c>
      <c r="I172" s="36">
        <f t="shared" si="24"/>
        <v>2009</v>
      </c>
      <c r="J172" s="36">
        <f t="shared" si="24"/>
        <v>2010</v>
      </c>
      <c r="K172" s="36">
        <f t="shared" si="24"/>
        <v>2011</v>
      </c>
      <c r="L172" s="36">
        <f t="shared" si="24"/>
        <v>2012</v>
      </c>
      <c r="M172" s="36">
        <f t="shared" si="24"/>
        <v>2013</v>
      </c>
      <c r="N172" s="36">
        <f t="shared" si="24"/>
        <v>2014</v>
      </c>
    </row>
    <row r="173" spans="3:15" ht="15" x14ac:dyDescent="0.15">
      <c r="C173" s="39" t="s">
        <v>32</v>
      </c>
      <c r="D173" s="40">
        <v>6165</v>
      </c>
      <c r="E173" s="40">
        <v>7124</v>
      </c>
      <c r="F173" s="40">
        <v>7183</v>
      </c>
      <c r="G173" s="40">
        <v>7206</v>
      </c>
      <c r="H173" s="40">
        <v>7362</v>
      </c>
      <c r="I173" s="40">
        <v>7416</v>
      </c>
      <c r="J173" s="40">
        <v>7552</v>
      </c>
      <c r="K173" s="40">
        <v>6988</v>
      </c>
      <c r="L173" s="40">
        <v>6516</v>
      </c>
      <c r="M173" s="40">
        <v>6498</v>
      </c>
      <c r="N173" s="40">
        <v>6754</v>
      </c>
    </row>
    <row r="174" spans="3:15" ht="15" x14ac:dyDescent="0.15">
      <c r="C174" s="39" t="s">
        <v>31</v>
      </c>
      <c r="D174" s="40">
        <v>19929</v>
      </c>
      <c r="E174" s="40">
        <v>25255</v>
      </c>
      <c r="F174" s="40">
        <v>20488</v>
      </c>
      <c r="G174" s="40">
        <v>21916.163044019999</v>
      </c>
      <c r="H174" s="40">
        <v>19450</v>
      </c>
      <c r="I174" s="40">
        <v>18404</v>
      </c>
      <c r="J174" s="40">
        <v>19141.226578999998</v>
      </c>
      <c r="K174" s="40">
        <v>18466.992639</v>
      </c>
      <c r="L174" s="40">
        <v>20970.834524950002</v>
      </c>
      <c r="M174" s="40">
        <v>16165.799173429999</v>
      </c>
      <c r="N174" s="40">
        <v>16192.893385360001</v>
      </c>
    </row>
    <row r="175" spans="3:15" ht="15" x14ac:dyDescent="0.15">
      <c r="C175" s="39" t="s">
        <v>30</v>
      </c>
      <c r="D175" s="40">
        <v>51.68217609162491</v>
      </c>
      <c r="E175" s="40">
        <v>76.694958584722372</v>
      </c>
      <c r="F175" s="40">
        <v>95.101748645055736</v>
      </c>
      <c r="G175" s="40">
        <v>117.06001401472541</v>
      </c>
      <c r="H175" s="40">
        <v>127.83606802216707</v>
      </c>
      <c r="I175" s="40">
        <v>103.23898664423848</v>
      </c>
      <c r="J175" s="40">
        <v>115.38422377540648</v>
      </c>
      <c r="K175" s="40">
        <v>118.62153594437059</v>
      </c>
      <c r="L175" s="40">
        <v>125.26843235504653</v>
      </c>
      <c r="M175" s="40">
        <v>156.45771551283363</v>
      </c>
      <c r="N175" s="40">
        <v>174.35320584926885</v>
      </c>
    </row>
    <row r="176" spans="3:15" ht="15" x14ac:dyDescent="0.15">
      <c r="C176" s="39" t="s">
        <v>29</v>
      </c>
      <c r="D176" s="40">
        <v>25129.891882900869</v>
      </c>
      <c r="E176" s="40">
        <v>24748.960412508321</v>
      </c>
      <c r="F176" s="40">
        <v>23333.342481703261</v>
      </c>
      <c r="G176" s="40">
        <v>23861.482035928144</v>
      </c>
      <c r="H176" s="40">
        <v>24608.712840984699</v>
      </c>
      <c r="I176" s="40">
        <v>24454.027375249505</v>
      </c>
      <c r="J176" s="40">
        <v>24910.123775781773</v>
      </c>
      <c r="K176" s="40">
        <v>25278.397503326683</v>
      </c>
      <c r="L176" s="40">
        <v>25766.703750000004</v>
      </c>
      <c r="M176" s="40">
        <v>27058.58271956088</v>
      </c>
      <c r="N176" s="40">
        <v>27145.63785096474</v>
      </c>
    </row>
    <row r="177" spans="3:14" ht="15" x14ac:dyDescent="0.15">
      <c r="C177" s="39" t="s">
        <v>28</v>
      </c>
      <c r="D177" s="40">
        <v>454.49108958258586</v>
      </c>
      <c r="E177" s="40">
        <v>468.15999453243808</v>
      </c>
      <c r="F177" s="40">
        <v>502.3322569070686</v>
      </c>
      <c r="G177" s="40">
        <v>550.17342423155128</v>
      </c>
      <c r="H177" s="40">
        <v>341</v>
      </c>
      <c r="I177" s="40">
        <v>353</v>
      </c>
      <c r="J177" s="40">
        <v>376</v>
      </c>
      <c r="K177" s="40">
        <v>385</v>
      </c>
      <c r="L177" s="40">
        <v>357</v>
      </c>
      <c r="M177" s="40">
        <v>319.2</v>
      </c>
      <c r="N177" s="40">
        <v>304</v>
      </c>
    </row>
    <row r="178" spans="3:14" ht="15" x14ac:dyDescent="0.15">
      <c r="C178" s="39" t="s">
        <v>90</v>
      </c>
      <c r="D178" s="40">
        <v>1401.6946096989363</v>
      </c>
      <c r="E178" s="40">
        <v>1415.3596538669551</v>
      </c>
      <c r="F178" s="40">
        <v>1488.8768703803858</v>
      </c>
      <c r="G178" s="40">
        <v>1689.3095366864973</v>
      </c>
      <c r="H178" s="40">
        <v>1766.2159725978006</v>
      </c>
      <c r="I178" s="40">
        <v>1948.4766540472328</v>
      </c>
      <c r="J178" s="40">
        <v>2370.9031909140076</v>
      </c>
      <c r="K178" s="40">
        <v>2380.1694609698939</v>
      </c>
      <c r="L178" s="40">
        <v>2387.5968992248063</v>
      </c>
      <c r="M178" s="40">
        <v>2386.4791779340185</v>
      </c>
      <c r="N178" s="40">
        <v>2381.828015143321</v>
      </c>
    </row>
    <row r="179" spans="3:14" ht="15" x14ac:dyDescent="0.15">
      <c r="C179" s="39" t="s">
        <v>26</v>
      </c>
      <c r="D179" s="40">
        <v>70343</v>
      </c>
      <c r="E179" s="40">
        <v>75244</v>
      </c>
      <c r="F179" s="40">
        <v>78455</v>
      </c>
      <c r="G179" s="40">
        <v>78967</v>
      </c>
      <c r="H179" s="40">
        <v>79585</v>
      </c>
      <c r="I179" s="40">
        <v>85248</v>
      </c>
      <c r="J179" s="40">
        <v>90355</v>
      </c>
      <c r="K179" s="40">
        <v>86801</v>
      </c>
      <c r="L179" s="40">
        <v>87340</v>
      </c>
      <c r="M179" s="40">
        <v>90826</v>
      </c>
      <c r="N179" s="40">
        <v>93673</v>
      </c>
    </row>
    <row r="180" spans="3:14" ht="15" x14ac:dyDescent="0.15">
      <c r="C180" s="39" t="s">
        <v>25</v>
      </c>
      <c r="D180" s="40">
        <v>10135.924677313205</v>
      </c>
      <c r="E180" s="40">
        <v>10877.466321034748</v>
      </c>
      <c r="F180" s="40">
        <v>12123.169650652089</v>
      </c>
      <c r="G180" s="40">
        <v>13214.247511853117</v>
      </c>
      <c r="H180" s="40">
        <v>14561.067116167249</v>
      </c>
      <c r="I180" s="40">
        <v>13871.546478986744</v>
      </c>
      <c r="J180" s="40">
        <v>14941.935852148337</v>
      </c>
      <c r="K180" s="40">
        <v>15842.109787382644</v>
      </c>
      <c r="L180" s="40">
        <v>16669.638966865004</v>
      </c>
      <c r="M180" s="40">
        <v>16962.24933850886</v>
      </c>
      <c r="N180" s="40">
        <v>17497.66564141136</v>
      </c>
    </row>
    <row r="181" spans="3:14" ht="15" x14ac:dyDescent="0.15">
      <c r="C181" s="39" t="s">
        <v>24</v>
      </c>
      <c r="D181" s="40">
        <v>51.531962215433381</v>
      </c>
      <c r="E181" s="40">
        <v>80.797106080554244</v>
      </c>
      <c r="F181" s="40">
        <v>98.858537957128064</v>
      </c>
      <c r="G181" s="40">
        <v>122.27576598110772</v>
      </c>
      <c r="H181" s="40">
        <v>81.399792926258755</v>
      </c>
      <c r="I181" s="40">
        <v>73.916377999054106</v>
      </c>
      <c r="J181" s="40">
        <v>78.817123208876055</v>
      </c>
      <c r="K181" s="40">
        <v>61.036000000000008</v>
      </c>
      <c r="L181" s="40">
        <v>61.843000000000004</v>
      </c>
      <c r="M181" s="40">
        <v>72.772999999999996</v>
      </c>
      <c r="N181" s="40">
        <v>79.55</v>
      </c>
    </row>
    <row r="182" spans="3:14" ht="15" x14ac:dyDescent="0.15">
      <c r="C182" s="39" t="s">
        <v>23</v>
      </c>
      <c r="D182" s="40">
        <v>19442.578936320002</v>
      </c>
      <c r="E182" s="40">
        <v>20500.644777879999</v>
      </c>
      <c r="F182" s="40">
        <v>23260.82248087</v>
      </c>
      <c r="G182" s="40">
        <v>23449.778728999998</v>
      </c>
      <c r="H182" s="40">
        <v>27243.541351110001</v>
      </c>
      <c r="I182" s="40">
        <v>29071.415200970008</v>
      </c>
      <c r="J182" s="40">
        <v>27272.506186520004</v>
      </c>
      <c r="K182" s="40">
        <v>29738.529507949992</v>
      </c>
      <c r="L182" s="40">
        <v>26611.228050519996</v>
      </c>
      <c r="M182" s="40">
        <v>25863.677891980002</v>
      </c>
      <c r="N182" s="40">
        <v>25177.539813104999</v>
      </c>
    </row>
    <row r="183" spans="3:14" ht="15" x14ac:dyDescent="0.15">
      <c r="C183" s="39" t="s">
        <v>22</v>
      </c>
      <c r="D183" s="40">
        <v>10357</v>
      </c>
      <c r="E183" s="40">
        <v>11251</v>
      </c>
      <c r="F183" s="40">
        <v>11806</v>
      </c>
      <c r="G183" s="40">
        <v>11918</v>
      </c>
      <c r="H183" s="40">
        <v>12548</v>
      </c>
      <c r="I183" s="40">
        <v>12853</v>
      </c>
      <c r="J183" s="40">
        <v>15222</v>
      </c>
      <c r="K183" s="40">
        <v>14535</v>
      </c>
      <c r="L183" s="40">
        <v>16039</v>
      </c>
      <c r="M183" s="40">
        <v>17705</v>
      </c>
      <c r="N183" s="40">
        <v>18540</v>
      </c>
    </row>
    <row r="184" spans="3:14" ht="15" x14ac:dyDescent="0.15">
      <c r="C184" s="39" t="s">
        <v>21</v>
      </c>
      <c r="D184" s="40">
        <v>105116</v>
      </c>
      <c r="E184" s="40">
        <v>120247</v>
      </c>
      <c r="F184" s="40">
        <v>139594</v>
      </c>
      <c r="G184" s="40">
        <v>136472</v>
      </c>
      <c r="H184" s="40">
        <v>121919</v>
      </c>
      <c r="I184" s="40">
        <v>137582</v>
      </c>
      <c r="J184" s="40">
        <v>143420</v>
      </c>
      <c r="K184" s="40">
        <v>124109</v>
      </c>
      <c r="L184" s="40">
        <v>113251</v>
      </c>
      <c r="M184" s="40">
        <v>118834</v>
      </c>
      <c r="N184" s="40">
        <v>128948</v>
      </c>
    </row>
    <row r="185" spans="3:14" ht="15" x14ac:dyDescent="0.15">
      <c r="C185" s="39" t="s">
        <v>20</v>
      </c>
      <c r="D185" s="40">
        <v>1729</v>
      </c>
      <c r="E185" s="40">
        <v>1935</v>
      </c>
      <c r="F185" s="40">
        <v>2311</v>
      </c>
      <c r="G185" s="40">
        <v>2515</v>
      </c>
      <c r="H185" s="40">
        <v>2489</v>
      </c>
      <c r="I185" s="40">
        <v>2500</v>
      </c>
      <c r="J185" s="40">
        <v>2307</v>
      </c>
      <c r="K185" s="40">
        <v>2155</v>
      </c>
      <c r="L185" s="40">
        <v>1931</v>
      </c>
      <c r="M185" s="40">
        <v>1675</v>
      </c>
      <c r="N185" s="40">
        <v>1878</v>
      </c>
    </row>
    <row r="186" spans="3:14" ht="15" x14ac:dyDescent="0.15">
      <c r="C186" s="39" t="s">
        <v>19</v>
      </c>
      <c r="D186" s="40">
        <v>204.88378166623139</v>
      </c>
      <c r="E186" s="40">
        <v>247.45364324889005</v>
      </c>
      <c r="F186" s="40">
        <v>282.71089057195087</v>
      </c>
      <c r="G186" s="40">
        <v>324.10551057717419</v>
      </c>
      <c r="H186" s="40">
        <v>332.33220161922173</v>
      </c>
      <c r="I186" s="40">
        <v>324.88900496213108</v>
      </c>
      <c r="J186" s="40">
        <v>320.84095063985376</v>
      </c>
      <c r="K186" s="40">
        <v>317.44580830504049</v>
      </c>
      <c r="L186" s="40">
        <v>321.36328022982502</v>
      </c>
      <c r="M186" s="40">
        <v>331.41812483677199</v>
      </c>
      <c r="N186" s="40">
        <v>344.47636458605376</v>
      </c>
    </row>
    <row r="187" spans="3:14" ht="15" x14ac:dyDescent="0.15">
      <c r="C187" s="39" t="s">
        <v>18</v>
      </c>
      <c r="D187" s="40">
        <v>772.37434239716038</v>
      </c>
      <c r="E187" s="40">
        <v>957.45388857197179</v>
      </c>
      <c r="F187" s="40">
        <v>1333.1114914115483</v>
      </c>
      <c r="G187" s="40">
        <v>1612.093553907587</v>
      </c>
      <c r="H187" s="40">
        <v>1463.1520567915318</v>
      </c>
      <c r="I187" s="40">
        <v>1302.7064714457754</v>
      </c>
      <c r="J187" s="40">
        <v>1402.2754642834504</v>
      </c>
      <c r="K187" s="40">
        <v>1392.9897952715978</v>
      </c>
      <c r="L187" s="40">
        <v>1264.6225518159345</v>
      </c>
      <c r="M187" s="40">
        <v>1371.2239335741901</v>
      </c>
      <c r="N187" s="40">
        <v>1436.1697407618685</v>
      </c>
    </row>
    <row r="188" spans="3:14" ht="15" x14ac:dyDescent="0.15">
      <c r="C188" s="39" t="s">
        <v>17</v>
      </c>
      <c r="D188" s="40">
        <v>7930</v>
      </c>
      <c r="E188" s="40">
        <v>9739</v>
      </c>
      <c r="F188" s="40">
        <v>12327</v>
      </c>
      <c r="G188" s="40">
        <v>14594</v>
      </c>
      <c r="H188" s="40">
        <v>10097</v>
      </c>
      <c r="I188" s="40">
        <v>9346</v>
      </c>
      <c r="J188" s="40">
        <v>9688</v>
      </c>
      <c r="K188" s="40">
        <v>8485</v>
      </c>
      <c r="L188" s="40">
        <v>8150</v>
      </c>
      <c r="M188" s="40">
        <v>8739</v>
      </c>
      <c r="N188" s="40">
        <v>8989</v>
      </c>
    </row>
    <row r="189" spans="3:14" ht="15" x14ac:dyDescent="0.15">
      <c r="C189" s="39" t="s">
        <v>16</v>
      </c>
      <c r="D189" s="40">
        <v>16.634215991692624</v>
      </c>
      <c r="E189" s="40">
        <v>16.939252336448597</v>
      </c>
      <c r="F189" s="40">
        <v>17.880321910695741</v>
      </c>
      <c r="G189" s="40">
        <v>19.457424714434058</v>
      </c>
      <c r="H189" s="40">
        <v>19.807892004153686</v>
      </c>
      <c r="I189" s="40">
        <v>17.224818276220144</v>
      </c>
      <c r="J189" s="40">
        <v>18.483904465212873</v>
      </c>
      <c r="K189" s="40">
        <v>18.075025960539978</v>
      </c>
      <c r="L189" s="40">
        <v>18.431983385254412</v>
      </c>
      <c r="M189" s="40">
        <v>20.768431983385252</v>
      </c>
      <c r="N189" s="40">
        <v>20.768431983385252</v>
      </c>
    </row>
    <row r="190" spans="3:14" ht="15" x14ac:dyDescent="0.15">
      <c r="C190" s="39" t="s">
        <v>15</v>
      </c>
      <c r="D190" s="40">
        <v>65627</v>
      </c>
      <c r="E190" s="40">
        <v>73471</v>
      </c>
      <c r="F190" s="40">
        <v>69377</v>
      </c>
      <c r="G190" s="40">
        <v>61439</v>
      </c>
      <c r="H190" s="40">
        <v>54565</v>
      </c>
      <c r="I190" s="40">
        <v>81116</v>
      </c>
      <c r="J190" s="40">
        <v>90114</v>
      </c>
      <c r="K190" s="40">
        <v>73869</v>
      </c>
      <c r="L190" s="40">
        <v>69715</v>
      </c>
      <c r="M190" s="40">
        <v>85100</v>
      </c>
      <c r="N190" s="40">
        <v>110518</v>
      </c>
    </row>
    <row r="191" spans="3:14" ht="15" x14ac:dyDescent="0.15">
      <c r="C191" s="39" t="s">
        <v>14</v>
      </c>
      <c r="D191" s="40">
        <v>1912.8409846972722</v>
      </c>
      <c r="E191" s="40">
        <v>3343.3133732534934</v>
      </c>
      <c r="F191" s="40">
        <v>5455.7551563539591</v>
      </c>
      <c r="G191" s="40">
        <v>5505.6553559547574</v>
      </c>
      <c r="H191" s="40">
        <v>4665.6686626746514</v>
      </c>
      <c r="I191" s="40">
        <v>7027.6114437791093</v>
      </c>
      <c r="J191" s="40">
        <v>7368.5961410512318</v>
      </c>
      <c r="K191" s="40">
        <v>3584.4976713240189</v>
      </c>
      <c r="L191" s="40">
        <v>2769.4610778443116</v>
      </c>
      <c r="M191" s="40">
        <v>2080.8383233532936</v>
      </c>
      <c r="N191" s="40">
        <v>1996.0079840319363</v>
      </c>
    </row>
    <row r="192" spans="3:14" ht="15" x14ac:dyDescent="0.15">
      <c r="C192" s="39" t="s">
        <v>13</v>
      </c>
      <c r="D192" s="40">
        <v>365</v>
      </c>
      <c r="E192" s="40">
        <v>465</v>
      </c>
      <c r="F192" s="40">
        <v>485</v>
      </c>
      <c r="G192" s="40">
        <v>519</v>
      </c>
      <c r="H192" s="40">
        <v>1170</v>
      </c>
      <c r="I192" s="40">
        <v>1099</v>
      </c>
      <c r="J192" s="40">
        <v>1335</v>
      </c>
      <c r="K192" s="40">
        <v>870</v>
      </c>
      <c r="L192" s="40">
        <v>1061</v>
      </c>
      <c r="M192" s="40">
        <v>1259</v>
      </c>
      <c r="N192" s="40">
        <v>2041</v>
      </c>
    </row>
    <row r="193" spans="3:16" ht="15" x14ac:dyDescent="0.15">
      <c r="C193" s="39" t="s">
        <v>12</v>
      </c>
      <c r="D193" s="40">
        <v>12.777461582242459</v>
      </c>
      <c r="E193" s="40">
        <v>23.321001707455892</v>
      </c>
      <c r="F193" s="40">
        <v>33.181559476380194</v>
      </c>
      <c r="G193" s="40">
        <v>52.191235059760956</v>
      </c>
      <c r="H193" s="40">
        <v>47.951052931132615</v>
      </c>
      <c r="I193" s="40">
        <v>39.612976664769498</v>
      </c>
      <c r="J193" s="40">
        <v>46.713147410358566</v>
      </c>
      <c r="K193" s="40">
        <v>35.37279453614115</v>
      </c>
      <c r="L193" s="40">
        <v>34.803642572566879</v>
      </c>
      <c r="M193" s="40">
        <v>37.99</v>
      </c>
      <c r="N193" s="40">
        <v>43.11</v>
      </c>
    </row>
    <row r="194" spans="3:16" ht="15" x14ac:dyDescent="0.15">
      <c r="C194" s="39" t="s">
        <v>11</v>
      </c>
      <c r="D194" s="40">
        <v>300.48916841369669</v>
      </c>
      <c r="E194" s="40">
        <v>330.53808525506639</v>
      </c>
      <c r="F194" s="40">
        <v>396.22641509433959</v>
      </c>
      <c r="G194" s="40">
        <v>530.8641975308642</v>
      </c>
      <c r="H194" s="40">
        <v>181.3</v>
      </c>
      <c r="I194" s="40">
        <v>192.7</v>
      </c>
      <c r="J194" s="40">
        <v>224.1</v>
      </c>
      <c r="K194" s="40">
        <v>209.2</v>
      </c>
      <c r="L194" s="40">
        <v>169.8</v>
      </c>
      <c r="M194" s="40">
        <v>193.1</v>
      </c>
      <c r="N194" s="40">
        <v>238.9</v>
      </c>
    </row>
    <row r="195" spans="3:16" ht="15" x14ac:dyDescent="0.15">
      <c r="C195" s="39" t="s">
        <v>10</v>
      </c>
      <c r="D195" s="40">
        <v>25136</v>
      </c>
      <c r="E195" s="40">
        <v>24824</v>
      </c>
      <c r="F195" s="40">
        <v>25730</v>
      </c>
      <c r="G195" s="40">
        <v>26464</v>
      </c>
      <c r="H195" s="40">
        <v>26446</v>
      </c>
      <c r="I195" s="40">
        <v>24401</v>
      </c>
      <c r="J195" s="40">
        <v>21586</v>
      </c>
      <c r="K195" s="40">
        <v>21910</v>
      </c>
      <c r="L195" s="40">
        <v>18985</v>
      </c>
      <c r="M195" s="40">
        <v>18269</v>
      </c>
      <c r="N195" s="40">
        <v>17460</v>
      </c>
    </row>
    <row r="196" spans="3:16" ht="15" x14ac:dyDescent="0.15">
      <c r="C196" s="39" t="s">
        <v>9</v>
      </c>
      <c r="D196" s="40">
        <v>5863.8575536385761</v>
      </c>
      <c r="E196" s="40">
        <v>6697.6332669763324</v>
      </c>
      <c r="F196" s="40">
        <v>6623.6452112364523</v>
      </c>
      <c r="G196" s="40">
        <v>7421.5881442158816</v>
      </c>
      <c r="H196" s="40">
        <v>7242.7560274275602</v>
      </c>
      <c r="I196" s="40">
        <v>6891.7274939172748</v>
      </c>
      <c r="J196" s="40">
        <v>7419.9292191992927</v>
      </c>
      <c r="K196" s="40">
        <v>7971.3558947135589</v>
      </c>
      <c r="L196" s="40">
        <v>9116.4565361645655</v>
      </c>
      <c r="M196" s="40">
        <v>8991.7053749170536</v>
      </c>
      <c r="N196" s="40">
        <v>10163.238221632382</v>
      </c>
    </row>
    <row r="197" spans="3:16" ht="15" x14ac:dyDescent="0.15">
      <c r="C197" s="39" t="s">
        <v>8</v>
      </c>
      <c r="D197" s="40">
        <v>2942.7595244781428</v>
      </c>
      <c r="E197" s="40">
        <v>3586.0713282785732</v>
      </c>
      <c r="F197" s="40">
        <v>4939.8577178695123</v>
      </c>
      <c r="G197" s="40">
        <v>5970.4670972573249</v>
      </c>
      <c r="H197" s="40">
        <v>9123.1395675372078</v>
      </c>
      <c r="I197" s="40">
        <v>7086.258541608162</v>
      </c>
      <c r="J197" s="40">
        <v>7350.2293363287463</v>
      </c>
      <c r="K197" s="40">
        <v>7444.5380511092389</v>
      </c>
      <c r="L197" s="40">
        <v>8506.0376298792471</v>
      </c>
      <c r="M197" s="40">
        <v>7310.9145371150425</v>
      </c>
      <c r="N197" s="40">
        <v>6703.8753159224934</v>
      </c>
    </row>
    <row r="198" spans="3:16" ht="15" x14ac:dyDescent="0.15">
      <c r="C198" s="39" t="s">
        <v>7</v>
      </c>
      <c r="D198" s="40">
        <v>6249.7738818643757</v>
      </c>
      <c r="E198" s="40">
        <v>9136.3070541813468</v>
      </c>
      <c r="F198" s="40">
        <v>8761.542723092236</v>
      </c>
      <c r="G198" s="40">
        <v>9097.7000605500016</v>
      </c>
      <c r="H198" s="40">
        <v>10822.167625960012</v>
      </c>
      <c r="I198" s="40">
        <v>9968.697614409999</v>
      </c>
      <c r="J198" s="40">
        <v>11727.804577019693</v>
      </c>
      <c r="K198" s="40">
        <v>7117.9858866414488</v>
      </c>
      <c r="L198" s="40">
        <v>6649.0959763221017</v>
      </c>
      <c r="M198" s="40">
        <v>8990.6247576747628</v>
      </c>
      <c r="N198" s="40">
        <v>10183.057590718099</v>
      </c>
    </row>
    <row r="199" spans="3:16" ht="15" x14ac:dyDescent="0.15">
      <c r="C199" s="39" t="s">
        <v>6</v>
      </c>
      <c r="D199" s="40">
        <v>123.71241721532077</v>
      </c>
      <c r="E199" s="40">
        <v>189.60207696975104</v>
      </c>
      <c r="F199" s="40">
        <v>198.59462835727669</v>
      </c>
      <c r="G199" s="40">
        <v>333.07977157133934</v>
      </c>
      <c r="H199" s="40">
        <v>416.70384581065406</v>
      </c>
      <c r="I199" s="40">
        <v>216.382618006603</v>
      </c>
      <c r="J199" s="40">
        <v>371.5668778442045</v>
      </c>
      <c r="K199" s="40">
        <v>387.77103595966804</v>
      </c>
      <c r="L199" s="40">
        <v>336.10689747479256</v>
      </c>
      <c r="M199" s="40">
        <v>364.56901936289819</v>
      </c>
      <c r="N199" s="40">
        <v>365.17355224413313</v>
      </c>
    </row>
    <row r="200" spans="3:16" ht="15" x14ac:dyDescent="0.15">
      <c r="C200" s="39" t="s">
        <v>5</v>
      </c>
      <c r="D200" s="40">
        <v>11961.780048972638</v>
      </c>
      <c r="E200" s="40">
        <v>14880.975194293622</v>
      </c>
      <c r="F200" s="40">
        <v>15223.890130948577</v>
      </c>
      <c r="G200" s="40">
        <v>17241.988715000531</v>
      </c>
      <c r="H200" s="40">
        <v>18142.446502714785</v>
      </c>
      <c r="I200" s="40">
        <v>20585.54242521026</v>
      </c>
      <c r="J200" s="40">
        <v>22547.109549664641</v>
      </c>
      <c r="K200" s="40">
        <v>22327.690833599489</v>
      </c>
      <c r="L200" s="40">
        <v>19571.276482486956</v>
      </c>
      <c r="M200" s="40">
        <v>21475.034600234216</v>
      </c>
      <c r="N200" s="40">
        <v>25097.306504844029</v>
      </c>
    </row>
    <row r="201" spans="3:16" ht="15" x14ac:dyDescent="0.15">
      <c r="C201" s="39" t="s">
        <v>4</v>
      </c>
      <c r="D201" s="40">
        <v>428.092138207311</v>
      </c>
      <c r="E201" s="40">
        <v>464.83475212819229</v>
      </c>
      <c r="F201" s="40">
        <v>540.65264563511937</v>
      </c>
      <c r="G201" s="40">
        <v>609</v>
      </c>
      <c r="H201" s="40">
        <v>642</v>
      </c>
      <c r="I201" s="40">
        <v>630</v>
      </c>
      <c r="J201" s="40">
        <v>656</v>
      </c>
      <c r="K201" s="40">
        <v>581</v>
      </c>
      <c r="L201" s="40">
        <v>579</v>
      </c>
      <c r="M201" s="40">
        <v>534.98748399999999</v>
      </c>
      <c r="N201" s="40">
        <v>516.67358899999999</v>
      </c>
    </row>
    <row r="202" spans="3:16" ht="15" x14ac:dyDescent="0.15">
      <c r="C202" s="39" t="s">
        <v>92</v>
      </c>
      <c r="D202" s="40">
        <v>645.0906193985262</v>
      </c>
      <c r="E202" s="40">
        <v>731.29522671446591</v>
      </c>
      <c r="F202" s="40">
        <v>840.86835291774548</v>
      </c>
      <c r="G202" s="40">
        <v>956.58235411272653</v>
      </c>
      <c r="H202" s="40">
        <v>1105.7890194516365</v>
      </c>
      <c r="I202" s="40">
        <v>1062</v>
      </c>
      <c r="J202" s="40">
        <v>1126</v>
      </c>
      <c r="K202" s="40">
        <v>1145</v>
      </c>
      <c r="L202" s="40">
        <v>1166</v>
      </c>
      <c r="M202" s="40">
        <v>1234</v>
      </c>
      <c r="N202" s="40">
        <v>1216</v>
      </c>
    </row>
    <row r="203" spans="3:16" ht="15" x14ac:dyDescent="0.15">
      <c r="C203" s="39" t="s">
        <v>2</v>
      </c>
      <c r="D203" s="40">
        <v>432.18608757062151</v>
      </c>
      <c r="E203" s="40">
        <v>438.55932203389835</v>
      </c>
      <c r="F203" s="40">
        <v>489.40677966101697</v>
      </c>
      <c r="G203" s="40">
        <v>469.9858757062147</v>
      </c>
      <c r="H203" s="40">
        <v>556.49717514124302</v>
      </c>
      <c r="I203" s="40">
        <v>638.06497175141249</v>
      </c>
      <c r="J203" s="40">
        <v>770.12711864406788</v>
      </c>
      <c r="K203" s="40">
        <v>948.44632768361589</v>
      </c>
      <c r="L203" s="40">
        <v>957.27401129943507</v>
      </c>
      <c r="M203" s="40">
        <v>1198.7994350282486</v>
      </c>
      <c r="N203" s="40">
        <v>1158.1920903954804</v>
      </c>
    </row>
    <row r="204" spans="3:16" ht="15" x14ac:dyDescent="0.15">
      <c r="C204" s="39" t="s">
        <v>57</v>
      </c>
      <c r="D204" s="40">
        <v>153837.7968930543</v>
      </c>
      <c r="E204" s="40">
        <v>170294.74900500706</v>
      </c>
      <c r="F204" s="40">
        <v>195108.73667993324</v>
      </c>
      <c r="G204" s="40">
        <v>259406.02773141611</v>
      </c>
      <c r="H204" s="40">
        <v>190469.48902298111</v>
      </c>
      <c r="I204" s="40">
        <v>170668.75455015659</v>
      </c>
      <c r="J204" s="40">
        <v>159494.86583643599</v>
      </c>
      <c r="K204" s="40">
        <v>166662.72156887449</v>
      </c>
      <c r="L204" s="40">
        <v>173096.18325031069</v>
      </c>
      <c r="M204" s="40">
        <v>184433.17499037102</v>
      </c>
      <c r="N204" s="40">
        <v>175783.8831116955</v>
      </c>
    </row>
    <row r="205" spans="3:16" ht="15.75" thickBot="1" x14ac:dyDescent="0.3">
      <c r="C205" s="44" t="s">
        <v>163</v>
      </c>
      <c r="D205" s="96">
        <f>SUM(D173:D204)</f>
        <v>555069.84445327078</v>
      </c>
      <c r="E205" s="96">
        <f t="shared" ref="E205:N205" si="25">SUM(E173:E204)</f>
        <v>619062.12969544425</v>
      </c>
      <c r="F205" s="96">
        <f t="shared" si="25"/>
        <v>668904.56473158498</v>
      </c>
      <c r="G205" s="96">
        <f t="shared" si="25"/>
        <v>734565.27708928974</v>
      </c>
      <c r="H205" s="96">
        <f t="shared" si="25"/>
        <v>649591.9737948532</v>
      </c>
      <c r="I205" s="96">
        <f t="shared" si="25"/>
        <v>676492.79400408512</v>
      </c>
      <c r="J205" s="96">
        <f t="shared" si="25"/>
        <v>691630.53905433509</v>
      </c>
      <c r="K205" s="96">
        <f t="shared" si="25"/>
        <v>652136.94712855236</v>
      </c>
      <c r="L205" s="96">
        <f t="shared" si="25"/>
        <v>640494.0269437005</v>
      </c>
      <c r="M205" s="96">
        <f t="shared" si="25"/>
        <v>676459.36802937731</v>
      </c>
      <c r="N205" s="96">
        <f t="shared" si="25"/>
        <v>713021.30040964903</v>
      </c>
    </row>
    <row r="206" spans="3:16" ht="16.5" thickTop="1" thickBot="1" x14ac:dyDescent="0.3">
      <c r="C206" s="125" t="s">
        <v>201</v>
      </c>
      <c r="D206" s="52">
        <f>D205-D179-D195-D188</f>
        <v>451660.84445327078</v>
      </c>
      <c r="E206" s="52">
        <f t="shared" ref="E206:N206" si="26">E205-E179-E195-E188</f>
        <v>509255.12969544425</v>
      </c>
      <c r="F206" s="52">
        <f t="shared" si="26"/>
        <v>552392.56473158498</v>
      </c>
      <c r="G206" s="52">
        <f t="shared" si="26"/>
        <v>614540.27708928974</v>
      </c>
      <c r="H206" s="52">
        <f t="shared" si="26"/>
        <v>533463.9737948532</v>
      </c>
      <c r="I206" s="52">
        <f t="shared" si="26"/>
        <v>557497.79400408512</v>
      </c>
      <c r="J206" s="52">
        <f t="shared" si="26"/>
        <v>570001.53905433509</v>
      </c>
      <c r="K206" s="52">
        <f t="shared" si="26"/>
        <v>534940.94712855236</v>
      </c>
      <c r="L206" s="52">
        <f t="shared" si="26"/>
        <v>526019.0269437005</v>
      </c>
      <c r="M206" s="52">
        <f t="shared" si="26"/>
        <v>558625.36802937731</v>
      </c>
      <c r="N206" s="52">
        <f t="shared" si="26"/>
        <v>592899.30040964903</v>
      </c>
      <c r="P206" t="s">
        <v>194</v>
      </c>
    </row>
    <row r="207" spans="3:16" ht="16.5" thickTop="1" thickBot="1" x14ac:dyDescent="0.3">
      <c r="C207" s="45" t="s">
        <v>157</v>
      </c>
      <c r="D207" s="52">
        <f>D205-D175-D176-D177-D179-D186-D188-D189-D191-D199-D202-D204</f>
        <v>294419.82039267244</v>
      </c>
      <c r="E207" s="52">
        <f t="shared" ref="E207:N207" si="27">E205-E175-E176-E177-E179-E186-E188-E189-E191-E199-E202-E204</f>
        <v>333961.96175228863</v>
      </c>
      <c r="F207" s="52">
        <f t="shared" si="27"/>
        <v>352287.24221428472</v>
      </c>
      <c r="G207" s="52">
        <f t="shared" si="27"/>
        <v>349930.65346676862</v>
      </c>
      <c r="H207" s="52">
        <f t="shared" si="27"/>
        <v>337822.63424130506</v>
      </c>
      <c r="I207" s="52">
        <f t="shared" si="27"/>
        <v>377671.66520701075</v>
      </c>
      <c r="J207" s="52">
        <f t="shared" si="27"/>
        <v>397485.67734434159</v>
      </c>
      <c r="K207" s="52">
        <f t="shared" si="27"/>
        <v>358953.41697885742</v>
      </c>
      <c r="L207" s="52">
        <f t="shared" si="27"/>
        <v>341047.50827210059</v>
      </c>
      <c r="M207" s="52">
        <f t="shared" si="27"/>
        <v>360895.35870439629</v>
      </c>
      <c r="N207" s="52">
        <f t="shared" si="27"/>
        <v>403008.99990829395</v>
      </c>
      <c r="O207" t="s">
        <v>162</v>
      </c>
    </row>
    <row r="208" spans="3:16" ht="15.75" thickTop="1" x14ac:dyDescent="0.15">
      <c r="C208" s="112" t="s">
        <v>187</v>
      </c>
      <c r="D208" s="113">
        <f>D205-D175-D176-D177-D179-D186-D188-D189-D191-D194-D195-D199-D202-D204</f>
        <v>268983.33122425876</v>
      </c>
      <c r="E208" s="113">
        <f t="shared" ref="E208:N208" si="28">E205-E175-E176-E177-E179-E186-E188-E189-E191-E194-E195-E199-E202-E204</f>
        <v>308807.42366703355</v>
      </c>
      <c r="F208" s="113">
        <f t="shared" si="28"/>
        <v>326161.0157991905</v>
      </c>
      <c r="G208" s="113">
        <f t="shared" si="28"/>
        <v>322935.78926923772</v>
      </c>
      <c r="H208" s="113">
        <f t="shared" si="28"/>
        <v>311195.3342413049</v>
      </c>
      <c r="I208" s="113">
        <f t="shared" si="28"/>
        <v>353077.9652070108</v>
      </c>
      <c r="J208" s="113">
        <f t="shared" si="28"/>
        <v>375675.57734434161</v>
      </c>
      <c r="K208" s="113">
        <f t="shared" si="28"/>
        <v>336834.21697885753</v>
      </c>
      <c r="L208" s="113">
        <f t="shared" si="28"/>
        <v>321892.70827210066</v>
      </c>
      <c r="M208" s="113">
        <f t="shared" si="28"/>
        <v>342433.25870439631</v>
      </c>
      <c r="N208" s="113">
        <f t="shared" si="28"/>
        <v>385310.09990829392</v>
      </c>
      <c r="O208" t="s">
        <v>195</v>
      </c>
    </row>
    <row r="210" spans="3:13" ht="15" x14ac:dyDescent="0.15">
      <c r="C210" s="131"/>
      <c r="D210" s="126">
        <v>2004</v>
      </c>
      <c r="E210" s="126">
        <f t="shared" ref="E210" si="29">D210+1</f>
        <v>2005</v>
      </c>
      <c r="F210" s="126">
        <f t="shared" ref="F210" si="30">E210+1</f>
        <v>2006</v>
      </c>
      <c r="G210" s="126">
        <f t="shared" ref="G210" si="31">F210+1</f>
        <v>2007</v>
      </c>
      <c r="H210" s="126">
        <f t="shared" ref="H210" si="32">G210+1</f>
        <v>2008</v>
      </c>
      <c r="I210" s="126">
        <f t="shared" ref="I210" si="33">H210+1</f>
        <v>2009</v>
      </c>
      <c r="J210" s="126">
        <f t="shared" ref="J210" si="34">I210+1</f>
        <v>2010</v>
      </c>
      <c r="K210" s="126">
        <f t="shared" ref="K210" si="35">J210+1</f>
        <v>2011</v>
      </c>
      <c r="L210" s="126">
        <f t="shared" ref="L210" si="36">K210+1</f>
        <v>2012</v>
      </c>
      <c r="M210" s="133">
        <f t="shared" ref="M210" si="37">L210+1</f>
        <v>2013</v>
      </c>
    </row>
    <row r="211" spans="3:13" x14ac:dyDescent="0.15">
      <c r="C211" s="134" t="s">
        <v>172</v>
      </c>
      <c r="D211" s="129">
        <f>D123/D40</f>
        <v>0.48928221441360409</v>
      </c>
      <c r="E211" s="129">
        <f t="shared" ref="E211:M211" si="38">E123/E40</f>
        <v>0.49347003691647007</v>
      </c>
      <c r="F211" s="129">
        <f t="shared" si="38"/>
        <v>0.540959702889245</v>
      </c>
      <c r="G211" s="129">
        <f t="shared" si="38"/>
        <v>0.64127704721091616</v>
      </c>
      <c r="H211" s="129">
        <f t="shared" si="38"/>
        <v>0.69507022790495077</v>
      </c>
      <c r="I211" s="129">
        <f t="shared" si="38"/>
        <v>0.57916992496460296</v>
      </c>
      <c r="J211" s="129">
        <f t="shared" si="38"/>
        <v>0.58974621726041487</v>
      </c>
      <c r="K211" s="129">
        <f t="shared" si="38"/>
        <v>0.74976358449966551</v>
      </c>
      <c r="L211" s="129">
        <f t="shared" si="38"/>
        <v>0.78523896972102514</v>
      </c>
      <c r="M211" s="130">
        <f t="shared" si="38"/>
        <v>0.71155754221308365</v>
      </c>
    </row>
  </sheetData>
  <mergeCells count="4">
    <mergeCell ref="C2:M2"/>
    <mergeCell ref="C44:M44"/>
    <mergeCell ref="C85:M85"/>
    <mergeCell ref="C128:M128"/>
  </mergeCells>
  <conditionalFormatting sqref="I4:N35">
    <cfRule type="cellIs" dxfId="225" priority="27" operator="equal">
      <formula>0</formula>
    </cfRule>
  </conditionalFormatting>
  <conditionalFormatting sqref="M172:N172">
    <cfRule type="cellIs" dxfId="224" priority="10" operator="equal">
      <formula>0</formula>
    </cfRule>
  </conditionalFormatting>
  <conditionalFormatting sqref="C4:C38 C40:C41">
    <cfRule type="cellIs" dxfId="223" priority="29" operator="equal">
      <formula>0</formula>
    </cfRule>
  </conditionalFormatting>
  <conditionalFormatting sqref="M3:N3">
    <cfRule type="cellIs" dxfId="222" priority="28" operator="equal">
      <formula>0</formula>
    </cfRule>
  </conditionalFormatting>
  <conditionalFormatting sqref="C3:L3 D4:H35 D36:M38">
    <cfRule type="cellIs" dxfId="221" priority="30" operator="equal">
      <formula>0</formula>
    </cfRule>
  </conditionalFormatting>
  <conditionalFormatting sqref="M86:N86">
    <cfRule type="cellIs" dxfId="220" priority="20" operator="equal">
      <formula>0</formula>
    </cfRule>
  </conditionalFormatting>
  <conditionalFormatting sqref="C173:C204 C208">
    <cfRule type="cellIs" dxfId="219" priority="14" operator="equal">
      <formula>0</formula>
    </cfRule>
  </conditionalFormatting>
  <conditionalFormatting sqref="C207">
    <cfRule type="cellIs" dxfId="218" priority="4" operator="equal">
      <formula>0</formula>
    </cfRule>
  </conditionalFormatting>
  <conditionalFormatting sqref="C45:L45 D46:H77">
    <cfRule type="cellIs" dxfId="217" priority="34" operator="equal">
      <formula>0</formula>
    </cfRule>
  </conditionalFormatting>
  <conditionalFormatting sqref="C46:C77 C82">
    <cfRule type="cellIs" dxfId="216" priority="33" operator="equal">
      <formula>0</formula>
    </cfRule>
  </conditionalFormatting>
  <conditionalFormatting sqref="M45:N45">
    <cfRule type="cellIs" dxfId="215" priority="32" operator="equal">
      <formula>0</formula>
    </cfRule>
  </conditionalFormatting>
  <conditionalFormatting sqref="I46:N77">
    <cfRule type="cellIs" dxfId="214" priority="31" operator="equal">
      <formula>0</formula>
    </cfRule>
  </conditionalFormatting>
  <conditionalFormatting sqref="C86:L86 C119 D87:N118">
    <cfRule type="cellIs" dxfId="213" priority="22" operator="equal">
      <formula>0</formula>
    </cfRule>
  </conditionalFormatting>
  <conditionalFormatting sqref="C165">
    <cfRule type="cellIs" dxfId="212" priority="6" operator="equal">
      <formula>0</formula>
    </cfRule>
  </conditionalFormatting>
  <conditionalFormatting sqref="C130:C164 C166">
    <cfRule type="cellIs" dxfId="211" priority="9" operator="equal">
      <formula>0</formula>
    </cfRule>
  </conditionalFormatting>
  <conditionalFormatting sqref="C39">
    <cfRule type="cellIs" dxfId="210" priority="26" operator="equal">
      <formula>0</formula>
    </cfRule>
  </conditionalFormatting>
  <conditionalFormatting sqref="C78:C81">
    <cfRule type="cellIs" dxfId="209" priority="25" operator="equal">
      <formula>0</formula>
    </cfRule>
  </conditionalFormatting>
  <conditionalFormatting sqref="C172:L172 D173:N204">
    <cfRule type="cellIs" dxfId="208" priority="13" operator="equal">
      <formula>0</formula>
    </cfRule>
  </conditionalFormatting>
  <conditionalFormatting sqref="C87:C118 C123">
    <cfRule type="cellIs" dxfId="207" priority="24" operator="equal">
      <formula>0</formula>
    </cfRule>
  </conditionalFormatting>
  <conditionalFormatting sqref="M129:N129">
    <cfRule type="cellIs" dxfId="206" priority="7" operator="equal">
      <formula>0</formula>
    </cfRule>
  </conditionalFormatting>
  <conditionalFormatting sqref="C205:C206">
    <cfRule type="cellIs" dxfId="205" priority="5" operator="equal">
      <formula>0</formula>
    </cfRule>
  </conditionalFormatting>
  <conditionalFormatting sqref="C129:L129 N130:N161 D130:M164">
    <cfRule type="cellIs" dxfId="204" priority="8" operator="equal">
      <formula>0</formula>
    </cfRule>
  </conditionalFormatting>
  <conditionalFormatting sqref="M210">
    <cfRule type="cellIs" dxfId="203" priority="2" operator="equal">
      <formula>0</formula>
    </cfRule>
  </conditionalFormatting>
  <conditionalFormatting sqref="D210:L210">
    <cfRule type="cellIs" dxfId="202" priority="3" operator="equal">
      <formula>0</formula>
    </cfRule>
  </conditionalFormatting>
  <conditionalFormatting sqref="C120:C122">
    <cfRule type="cellIs" dxfId="201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2:O196"/>
  <sheetViews>
    <sheetView topLeftCell="A37" workbookViewId="0">
      <selection activeCell="D37" sqref="D37"/>
    </sheetView>
  </sheetViews>
  <sheetFormatPr defaultRowHeight="10.5" x14ac:dyDescent="0.15"/>
  <cols>
    <col min="3" max="3" width="14.28515625" customWidth="1"/>
    <col min="4" max="13" width="10.5703125" bestFit="1" customWidth="1"/>
  </cols>
  <sheetData>
    <row r="2" spans="3:14" ht="18.75" x14ac:dyDescent="0.15">
      <c r="C2" s="155" t="s">
        <v>103</v>
      </c>
      <c r="D2" s="156"/>
      <c r="E2" s="156"/>
      <c r="F2" s="156"/>
      <c r="G2" s="156"/>
      <c r="H2" s="156"/>
      <c r="I2" s="156"/>
      <c r="J2" s="156"/>
      <c r="K2" s="156"/>
      <c r="L2" s="156"/>
      <c r="M2" s="157" t="s">
        <v>58</v>
      </c>
    </row>
    <row r="3" spans="3:14" ht="15" x14ac:dyDescent="0.15">
      <c r="C3" s="35">
        <v>1</v>
      </c>
      <c r="D3" s="36">
        <v>2004</v>
      </c>
      <c r="E3" s="36">
        <f t="shared" ref="E3:N3" si="0">D3+1</f>
        <v>2005</v>
      </c>
      <c r="F3" s="36">
        <f t="shared" si="0"/>
        <v>2006</v>
      </c>
      <c r="G3" s="36">
        <f t="shared" si="0"/>
        <v>2007</v>
      </c>
      <c r="H3" s="36">
        <f t="shared" si="0"/>
        <v>2008</v>
      </c>
      <c r="I3" s="36">
        <f t="shared" si="0"/>
        <v>2009</v>
      </c>
      <c r="J3" s="36">
        <f t="shared" si="0"/>
        <v>2010</v>
      </c>
      <c r="K3" s="36">
        <f t="shared" si="0"/>
        <v>2011</v>
      </c>
      <c r="L3" s="36">
        <f t="shared" si="0"/>
        <v>2012</v>
      </c>
      <c r="M3" s="37">
        <f t="shared" si="0"/>
        <v>2013</v>
      </c>
      <c r="N3" s="37">
        <f t="shared" si="0"/>
        <v>2014</v>
      </c>
    </row>
    <row r="4" spans="3:14" ht="15" x14ac:dyDescent="0.15">
      <c r="C4" s="39" t="s">
        <v>32</v>
      </c>
      <c r="D4" s="40">
        <f>'Technical Account_Non-Life'!F8</f>
        <v>6796</v>
      </c>
      <c r="E4" s="40">
        <f>'Technical Account_Non-Life'!G8</f>
        <v>7241</v>
      </c>
      <c r="F4" s="40">
        <f>'Technical Account_Non-Life'!H8</f>
        <v>7391</v>
      </c>
      <c r="G4" s="40">
        <f>'Technical Account_Non-Life'!I8</f>
        <v>7672</v>
      </c>
      <c r="H4" s="40">
        <f>'Technical Account_Non-Life'!J8</f>
        <v>7864</v>
      </c>
      <c r="I4" s="40">
        <f>'Technical Account_Non-Life'!K8</f>
        <v>7833</v>
      </c>
      <c r="J4" s="40">
        <f>'Technical Account_Non-Life'!L8</f>
        <v>8283</v>
      </c>
      <c r="K4" s="40">
        <f>'Technical Account_Non-Life'!M8</f>
        <v>8717</v>
      </c>
      <c r="L4" s="40">
        <f>'Technical Account_Non-Life'!N8</f>
        <v>8898</v>
      </c>
      <c r="M4" s="90">
        <f>'Technical Account_Non-Life'!O8</f>
        <v>8697</v>
      </c>
      <c r="N4" s="90">
        <f>'Technical Account_Non-Life'!P8</f>
        <v>0</v>
      </c>
    </row>
    <row r="5" spans="3:14" ht="15" x14ac:dyDescent="0.15">
      <c r="C5" s="39" t="s">
        <v>31</v>
      </c>
      <c r="D5" s="40">
        <f>'Technical Account_Non-Life'!F9</f>
        <v>7257.5918970000002</v>
      </c>
      <c r="E5" s="40">
        <f>'Technical Account_Non-Life'!G9</f>
        <v>7483.6369320000003</v>
      </c>
      <c r="F5" s="40">
        <f>'Technical Account_Non-Life'!H9</f>
        <v>7813.7176879999997</v>
      </c>
      <c r="G5" s="40">
        <f>'Technical Account_Non-Life'!I9</f>
        <v>7733.9333109999998</v>
      </c>
      <c r="H5" s="40">
        <f>'Technical Account_Non-Life'!J9</f>
        <v>8021.5894010000002</v>
      </c>
      <c r="I5" s="40">
        <f>'Technical Account_Non-Life'!K9</f>
        <v>8292.883108</v>
      </c>
      <c r="J5" s="40">
        <f>'Technical Account_Non-Life'!L9</f>
        <v>8311.4668939999992</v>
      </c>
      <c r="K5" s="40">
        <f>'Technical Account_Non-Life'!M9</f>
        <v>9106.6628899999996</v>
      </c>
      <c r="L5" s="40">
        <f>'Technical Account_Non-Life'!N9</f>
        <v>9422.4610310000007</v>
      </c>
      <c r="M5" s="90">
        <f>'Technical Account_Non-Life'!O9</f>
        <v>9691.6134579999998</v>
      </c>
      <c r="N5" s="90">
        <f>'Technical Account_Non-Life'!P9</f>
        <v>9862.980716</v>
      </c>
    </row>
    <row r="6" spans="3:14" ht="15" x14ac:dyDescent="0.15">
      <c r="C6" s="39" t="s">
        <v>30</v>
      </c>
      <c r="D6" s="40">
        <f>'Technical Account_Non-Life'!F10</f>
        <v>0</v>
      </c>
      <c r="E6" s="40">
        <f>'Technical Account_Non-Life'!G10</f>
        <v>0</v>
      </c>
      <c r="F6" s="40">
        <f>'Technical Account_Non-Life'!H10</f>
        <v>0</v>
      </c>
      <c r="G6" s="40">
        <f>'Technical Account_Non-Life'!I10</f>
        <v>480.35223983536156</v>
      </c>
      <c r="H6" s="40">
        <f>'Technical Account_Non-Life'!J10</f>
        <v>600.00440326209218</v>
      </c>
      <c r="I6" s="40">
        <f>'Technical Account_Non-Life'!K10</f>
        <v>641.23172089170657</v>
      </c>
      <c r="J6" s="40">
        <f>'Technical Account_Non-Life'!L10</f>
        <v>592.36885162082012</v>
      </c>
      <c r="K6" s="40">
        <f>'Technical Account_Non-Life'!M10</f>
        <v>573.28961359151583</v>
      </c>
      <c r="L6" s="40">
        <f>'Technical Account_Non-Life'!N10</f>
        <v>564.98619490745477</v>
      </c>
      <c r="M6" s="90">
        <f>'Technical Account_Non-Life'!O10</f>
        <v>564.98619490745477</v>
      </c>
      <c r="N6" s="90">
        <f>'Technical Account_Non-Life'!P10</f>
        <v>0</v>
      </c>
    </row>
    <row r="7" spans="3:14" ht="15" x14ac:dyDescent="0.15">
      <c r="C7" s="39" t="s">
        <v>29</v>
      </c>
      <c r="D7" s="40">
        <f>'Technical Account_Non-Life'!F11</f>
        <v>32744.535096473723</v>
      </c>
      <c r="E7" s="40">
        <f>'Technical Account_Non-Life'!G11</f>
        <v>34092.301230871592</v>
      </c>
      <c r="F7" s="40">
        <f>'Technical Account_Non-Life'!H11</f>
        <v>35630.213739188293</v>
      </c>
      <c r="G7" s="40">
        <f>'Technical Account_Non-Life'!I11</f>
        <v>36395.356786427146</v>
      </c>
      <c r="H7" s="40">
        <f>'Technical Account_Non-Life'!J11</f>
        <v>36490.56181054558</v>
      </c>
      <c r="I7" s="40">
        <f>'Technical Account_Non-Life'!K11</f>
        <v>35708.923310878243</v>
      </c>
      <c r="J7" s="40">
        <f>'Technical Account_Non-Life'!L11</f>
        <v>34320.678053892218</v>
      </c>
      <c r="K7" s="40">
        <f>'Technical Account_Non-Life'!M11</f>
        <v>31464.672851796411</v>
      </c>
      <c r="L7" s="40">
        <f>'Technical Account_Non-Life'!N11</f>
        <v>33502.7580489022</v>
      </c>
      <c r="M7" s="90">
        <f>'Technical Account_Non-Life'!O11</f>
        <v>34957.826633399869</v>
      </c>
      <c r="N7" s="90">
        <f>'Technical Account_Non-Life'!P11</f>
        <v>35732.974276447108</v>
      </c>
    </row>
    <row r="8" spans="3:14" ht="15" x14ac:dyDescent="0.15">
      <c r="C8" s="39" t="s">
        <v>28</v>
      </c>
      <c r="D8" s="40">
        <f>'Technical Account_Non-Life'!F12</f>
        <v>170.86131187315257</v>
      </c>
      <c r="E8" s="40">
        <f>'Technical Account_Non-Life'!G12</f>
        <v>196.6613699659986</v>
      </c>
      <c r="F8" s="40">
        <f>'Technical Account_Non-Life'!H12</f>
        <v>219.38592444512793</v>
      </c>
      <c r="G8" s="40">
        <f>'Technical Account_Non-Life'!I12</f>
        <v>243.64823073111558</v>
      </c>
      <c r="H8" s="40">
        <f>'Technical Account_Non-Life'!J12</f>
        <v>271</v>
      </c>
      <c r="I8" s="40">
        <f>'Technical Account_Non-Life'!K12</f>
        <v>289</v>
      </c>
      <c r="J8" s="40">
        <f>'Technical Account_Non-Life'!L12</f>
        <v>309</v>
      </c>
      <c r="K8" s="40">
        <f>'Technical Account_Non-Life'!M12</f>
        <v>0</v>
      </c>
      <c r="L8" s="40">
        <f>'Technical Account_Non-Life'!N12</f>
        <v>0</v>
      </c>
      <c r="M8" s="90">
        <f>'Technical Account_Non-Life'!O12</f>
        <v>0</v>
      </c>
      <c r="N8" s="90">
        <f>'Technical Account_Non-Life'!P12</f>
        <v>0</v>
      </c>
    </row>
    <row r="9" spans="3:14" ht="15" x14ac:dyDescent="0.15">
      <c r="C9" s="39" t="s">
        <v>27</v>
      </c>
      <c r="D9" s="40">
        <f>'Technical Account_Non-Life'!F13</f>
        <v>1513.8272940328106</v>
      </c>
      <c r="E9" s="40">
        <f>'Technical Account_Non-Life'!G13</f>
        <v>1587.2723994952228</v>
      </c>
      <c r="F9" s="40">
        <f>'Technical Account_Non-Life'!H13</f>
        <v>1764.73769605192</v>
      </c>
      <c r="G9" s="40">
        <f>'Technical Account_Non-Life'!I13</f>
        <v>1934.5592212006491</v>
      </c>
      <c r="H9" s="40">
        <f>'Technical Account_Non-Life'!J13</f>
        <v>2095.6553091761311</v>
      </c>
      <c r="I9" s="40">
        <f>'Technical Account_Non-Life'!K13</f>
        <v>2216.8379304128357</v>
      </c>
      <c r="J9" s="40">
        <f>'Technical Account_Non-Life'!L13</f>
        <v>2056.7874526771229</v>
      </c>
      <c r="K9" s="40">
        <f>'Technical Account_Non-Life'!M13</f>
        <v>1996.6107806021273</v>
      </c>
      <c r="L9" s="40">
        <f>'Technical Account_Non-Life'!N13</f>
        <v>2001.3701099693528</v>
      </c>
      <c r="M9" s="90">
        <f>'Technical Account_Non-Life'!O13</f>
        <v>2042.2570758968811</v>
      </c>
      <c r="N9" s="90">
        <f>'Technical Account_Non-Life'!P13</f>
        <v>2114.0436271858662</v>
      </c>
    </row>
    <row r="10" spans="3:14" ht="15" x14ac:dyDescent="0.15">
      <c r="C10" s="39" t="s">
        <v>26</v>
      </c>
      <c r="D10" s="40">
        <f>'Technical Account_Non-Life'!F14</f>
        <v>0</v>
      </c>
      <c r="E10" s="40">
        <f>'Technical Account_Non-Life'!G14</f>
        <v>0</v>
      </c>
      <c r="F10" s="40">
        <f>'Technical Account_Non-Life'!H14</f>
        <v>0</v>
      </c>
      <c r="G10" s="40">
        <f>'Technical Account_Non-Life'!I14</f>
        <v>0</v>
      </c>
      <c r="H10" s="40">
        <f>'Technical Account_Non-Life'!J14</f>
        <v>0</v>
      </c>
      <c r="I10" s="40">
        <f>'Technical Account_Non-Life'!K14</f>
        <v>0</v>
      </c>
      <c r="J10" s="40">
        <f>'Technical Account_Non-Life'!L14</f>
        <v>0</v>
      </c>
      <c r="K10" s="40">
        <f>'Technical Account_Non-Life'!M14</f>
        <v>0</v>
      </c>
      <c r="L10" s="40">
        <f>'Technical Account_Non-Life'!N14</f>
        <v>0</v>
      </c>
      <c r="M10" s="90">
        <f>'Technical Account_Non-Life'!O14</f>
        <v>0</v>
      </c>
      <c r="N10" s="90">
        <f>'Technical Account_Non-Life'!P14</f>
        <v>0</v>
      </c>
    </row>
    <row r="11" spans="3:14" ht="15" x14ac:dyDescent="0.15">
      <c r="C11" s="39" t="s">
        <v>25</v>
      </c>
      <c r="D11" s="40">
        <f>'Technical Account_Non-Life'!F15</f>
        <v>5108.7263105583388</v>
      </c>
      <c r="E11" s="40">
        <f>'Technical Account_Non-Life'!G15</f>
        <v>5253.918579506535</v>
      </c>
      <c r="F11" s="40">
        <f>'Technical Account_Non-Life'!H15</f>
        <v>5812.1230843619469</v>
      </c>
      <c r="G11" s="40">
        <f>'Technical Account_Non-Life'!I15</f>
        <v>6632.1034746752985</v>
      </c>
      <c r="H11" s="40">
        <f>'Technical Account_Non-Life'!J15</f>
        <v>6758.6262474312662</v>
      </c>
      <c r="I11" s="40">
        <f>'Technical Account_Non-Life'!K15</f>
        <v>6761.2730178770498</v>
      </c>
      <c r="J11" s="40">
        <f>'Technical Account_Non-Life'!L15</f>
        <v>6707.6375700106119</v>
      </c>
      <c r="K11" s="40">
        <f>'Technical Account_Non-Life'!M15</f>
        <v>6833.707170966919</v>
      </c>
      <c r="L11" s="40">
        <f>'Technical Account_Non-Life'!N15</f>
        <v>7135.402737297356</v>
      </c>
      <c r="M11" s="90">
        <f>'Technical Account_Non-Life'!O15</f>
        <v>7135.402737297356</v>
      </c>
      <c r="N11" s="90">
        <f>'Technical Account_Non-Life'!P15</f>
        <v>0</v>
      </c>
    </row>
    <row r="12" spans="3:14" ht="15" x14ac:dyDescent="0.15">
      <c r="C12" s="39" t="s">
        <v>24</v>
      </c>
      <c r="D12" s="40">
        <f>'Technical Account_Non-Life'!F16</f>
        <v>103.38348267355208</v>
      </c>
      <c r="E12" s="40">
        <f>'Technical Account_Non-Life'!G16</f>
        <v>133.40917515626398</v>
      </c>
      <c r="F12" s="40">
        <f>'Technical Account_Non-Life'!H16</f>
        <v>164.13789577288355</v>
      </c>
      <c r="G12" s="40">
        <f>'Technical Account_Non-Life'!I16</f>
        <v>195.32678025896999</v>
      </c>
      <c r="H12" s="40">
        <f>'Technical Account_Non-Life'!J16</f>
        <v>218.69927012897372</v>
      </c>
      <c r="I12" s="40">
        <f>'Technical Account_Non-Life'!K16</f>
        <v>256.84103894775859</v>
      </c>
      <c r="J12" s="40">
        <f>'Technical Account_Non-Life'!L16</f>
        <v>228.98648907749927</v>
      </c>
      <c r="K12" s="40">
        <f>'Technical Account_Non-Life'!M16</f>
        <v>226.79</v>
      </c>
      <c r="L12" s="40">
        <f>'Technical Account_Non-Life'!N16</f>
        <v>250.7</v>
      </c>
      <c r="M12" s="90">
        <f>'Technical Account_Non-Life'!O16</f>
        <v>323.68900000000002</v>
      </c>
      <c r="N12" s="90">
        <f>'Technical Account_Non-Life'!P16</f>
        <v>0</v>
      </c>
    </row>
    <row r="13" spans="3:14" ht="15" x14ac:dyDescent="0.15">
      <c r="C13" s="39" t="s">
        <v>23</v>
      </c>
      <c r="D13" s="40">
        <f>'Technical Account_Non-Life'!F17</f>
        <v>22037.146860539997</v>
      </c>
      <c r="E13" s="40">
        <f>'Technical Account_Non-Life'!G17</f>
        <v>23927.772028979998</v>
      </c>
      <c r="F13" s="40">
        <f>'Technical Account_Non-Life'!H17</f>
        <v>25904.014974490001</v>
      </c>
      <c r="G13" s="40">
        <f>'Technical Account_Non-Life'!I17</f>
        <v>26786.163330410003</v>
      </c>
      <c r="H13" s="40">
        <f>'Technical Account_Non-Life'!J17</f>
        <v>27964.642892740005</v>
      </c>
      <c r="I13" s="40">
        <f>'Technical Account_Non-Life'!K17</f>
        <v>27839.073338172228</v>
      </c>
      <c r="J13" s="40">
        <f>'Technical Account_Non-Life'!L17</f>
        <v>26318.27089646809</v>
      </c>
      <c r="K13" s="40">
        <f>'Technical Account_Non-Life'!M17</f>
        <v>28202.982701374105</v>
      </c>
      <c r="L13" s="40">
        <f>'Technical Account_Non-Life'!N17</f>
        <v>28330.75999962374</v>
      </c>
      <c r="M13" s="90">
        <f>'Technical Account_Non-Life'!O17</f>
        <v>27478.528421282608</v>
      </c>
      <c r="N13" s="90">
        <f>'Technical Account_Non-Life'!P17</f>
        <v>27533.252487673035</v>
      </c>
    </row>
    <row r="14" spans="3:14" ht="15" x14ac:dyDescent="0.15">
      <c r="C14" s="39" t="s">
        <v>22</v>
      </c>
      <c r="D14" s="40">
        <f>'Technical Account_Non-Life'!F18</f>
        <v>2541</v>
      </c>
      <c r="E14" s="40">
        <f>'Technical Account_Non-Life'!G18</f>
        <v>2781</v>
      </c>
      <c r="F14" s="40">
        <f>'Technical Account_Non-Life'!H18</f>
        <v>2890</v>
      </c>
      <c r="G14" s="40">
        <f>'Technical Account_Non-Life'!I18</f>
        <v>2875</v>
      </c>
      <c r="H14" s="40">
        <f>'Technical Account_Non-Life'!J18</f>
        <v>2980</v>
      </c>
      <c r="I14" s="40">
        <f>'Technical Account_Non-Life'!K18</f>
        <v>3044</v>
      </c>
      <c r="J14" s="40">
        <f>'Technical Account_Non-Life'!L18</f>
        <v>3125</v>
      </c>
      <c r="K14" s="40">
        <f>'Technical Account_Non-Life'!M18</f>
        <v>3270</v>
      </c>
      <c r="L14" s="40">
        <f>'Technical Account_Non-Life'!N18</f>
        <v>3480</v>
      </c>
      <c r="M14" s="90">
        <f>'Technical Account_Non-Life'!O18</f>
        <v>3952</v>
      </c>
      <c r="N14" s="90">
        <f>'Technical Account_Non-Life'!P18</f>
        <v>4244</v>
      </c>
    </row>
    <row r="15" spans="3:14" ht="15" x14ac:dyDescent="0.15">
      <c r="C15" s="39" t="s">
        <v>21</v>
      </c>
      <c r="D15" s="40">
        <f>'Technical Account_Non-Life'!F19</f>
        <v>51101</v>
      </c>
      <c r="E15" s="40">
        <f>'Technical Account_Non-Life'!G19</f>
        <v>52467</v>
      </c>
      <c r="F15" s="40">
        <f>'Technical Account_Non-Life'!H19</f>
        <v>54874</v>
      </c>
      <c r="G15" s="40">
        <f>'Technical Account_Non-Life'!I19</f>
        <v>56662</v>
      </c>
      <c r="H15" s="40">
        <f>'Technical Account_Non-Life'!J19</f>
        <v>58155</v>
      </c>
      <c r="I15" s="40">
        <f>'Technical Account_Non-Life'!K19</f>
        <v>61011</v>
      </c>
      <c r="J15" s="40">
        <f>'Technical Account_Non-Life'!L19</f>
        <v>63495</v>
      </c>
      <c r="K15" s="40">
        <f>'Technical Account_Non-Life'!M19</f>
        <v>65374</v>
      </c>
      <c r="L15" s="40">
        <f>'Technical Account_Non-Life'!N19</f>
        <v>66176</v>
      </c>
      <c r="M15" s="90">
        <f>'Technical Account_Non-Life'!O19</f>
        <v>68524</v>
      </c>
      <c r="N15" s="90">
        <f>'Technical Account_Non-Life'!P19</f>
        <v>0</v>
      </c>
    </row>
    <row r="16" spans="3:14" ht="15" x14ac:dyDescent="0.15">
      <c r="C16" s="39" t="s">
        <v>20</v>
      </c>
      <c r="D16" s="40">
        <f>'Technical Account_Non-Life'!F20</f>
        <v>1453</v>
      </c>
      <c r="E16" s="40">
        <f>'Technical Account_Non-Life'!G20</f>
        <v>1537</v>
      </c>
      <c r="F16" s="40">
        <f>'Technical Account_Non-Life'!H20</f>
        <v>1565</v>
      </c>
      <c r="G16" s="40">
        <f>'Technical Account_Non-Life'!I20</f>
        <v>1698</v>
      </c>
      <c r="H16" s="40">
        <f>'Technical Account_Non-Life'!J20</f>
        <v>1794</v>
      </c>
      <c r="I16" s="40">
        <f>'Technical Account_Non-Life'!K20</f>
        <v>1803</v>
      </c>
      <c r="J16" s="40">
        <f>'Technical Account_Non-Life'!L20</f>
        <v>1991</v>
      </c>
      <c r="K16" s="40">
        <f>'Technical Account_Non-Life'!M20</f>
        <v>1890</v>
      </c>
      <c r="L16" s="40">
        <f>'Technical Account_Non-Life'!N20</f>
        <v>2009</v>
      </c>
      <c r="M16" s="90">
        <f>'Technical Account_Non-Life'!O20</f>
        <v>1447</v>
      </c>
      <c r="N16" s="90">
        <f>'Technical Account_Non-Life'!P20</f>
        <v>0</v>
      </c>
    </row>
    <row r="17" spans="3:14" ht="15" x14ac:dyDescent="0.15">
      <c r="C17" s="39" t="s">
        <v>19</v>
      </c>
      <c r="D17" s="40">
        <f>'Technical Account_Non-Life'!F21</f>
        <v>577.36197440585011</v>
      </c>
      <c r="E17" s="40">
        <f>'Technical Account_Non-Life'!G21</f>
        <v>626.0200443980151</v>
      </c>
      <c r="F17" s="40">
        <f>'Technical Account_Non-Life'!H21</f>
        <v>674.67811439018021</v>
      </c>
      <c r="G17" s="40">
        <f>'Technical Account_Non-Life'!I21</f>
        <v>729.98393836510832</v>
      </c>
      <c r="H17" s="40">
        <f>'Technical Account_Non-Life'!J21</f>
        <v>0</v>
      </c>
      <c r="I17" s="40">
        <f>'Technical Account_Non-Life'!K21</f>
        <v>0</v>
      </c>
      <c r="J17" s="40">
        <f>'Technical Account_Non-Life'!L21</f>
        <v>0</v>
      </c>
      <c r="K17" s="40">
        <f>'Technical Account_Non-Life'!M21</f>
        <v>0</v>
      </c>
      <c r="L17" s="40">
        <f>'Technical Account_Non-Life'!N21</f>
        <v>0</v>
      </c>
      <c r="M17" s="90">
        <f>'Technical Account_Non-Life'!O21</f>
        <v>0</v>
      </c>
      <c r="N17" s="90">
        <f>'Technical Account_Non-Life'!P21</f>
        <v>0</v>
      </c>
    </row>
    <row r="18" spans="3:14" ht="15" x14ac:dyDescent="0.15">
      <c r="C18" s="39" t="s">
        <v>18</v>
      </c>
      <c r="D18" s="40">
        <f>'Technical Account_Non-Life'!F22</f>
        <v>819.47455156240096</v>
      </c>
      <c r="E18" s="40">
        <f>'Technical Account_Non-Life'!G22</f>
        <v>931.36210939975911</v>
      </c>
      <c r="F18" s="40">
        <f>'Technical Account_Non-Life'!H22</f>
        <v>1020.4411485073207</v>
      </c>
      <c r="G18" s="40">
        <f>'Technical Account_Non-Life'!I22</f>
        <v>1049.1918615706406</v>
      </c>
      <c r="H18" s="40">
        <f>'Technical Account_Non-Life'!J22</f>
        <v>1080.2370539392787</v>
      </c>
      <c r="I18" s="40">
        <f>'Technical Account_Non-Life'!K22</f>
        <v>994.89129745832531</v>
      </c>
      <c r="J18" s="40">
        <f>'Technical Account_Non-Life'!L22</f>
        <v>923.18564999683076</v>
      </c>
      <c r="K18" s="40">
        <f>'Technical Account_Non-Life'!M22</f>
        <v>862.13475312163268</v>
      </c>
      <c r="L18" s="40">
        <f>'Technical Account_Non-Life'!N22</f>
        <v>834.48057298599224</v>
      </c>
      <c r="M18" s="90">
        <f>'Technical Account_Non-Life'!O22</f>
        <v>869.46187488115606</v>
      </c>
      <c r="N18" s="90">
        <f>'Technical Account_Non-Life'!P22</f>
        <v>0</v>
      </c>
    </row>
    <row r="19" spans="3:14" ht="15" x14ac:dyDescent="0.15">
      <c r="C19" s="39" t="s">
        <v>17</v>
      </c>
      <c r="D19" s="40">
        <f>'Technical Account_Non-Life'!F23</f>
        <v>0</v>
      </c>
      <c r="E19" s="40">
        <f>'Technical Account_Non-Life'!G23</f>
        <v>0</v>
      </c>
      <c r="F19" s="40">
        <f>'Technical Account_Non-Life'!H23</f>
        <v>0</v>
      </c>
      <c r="G19" s="40">
        <f>'Technical Account_Non-Life'!I23</f>
        <v>0</v>
      </c>
      <c r="H19" s="40">
        <f>'Technical Account_Non-Life'!J23</f>
        <v>0</v>
      </c>
      <c r="I19" s="40">
        <f>'Technical Account_Non-Life'!K23</f>
        <v>0</v>
      </c>
      <c r="J19" s="40">
        <f>'Technical Account_Non-Life'!L23</f>
        <v>0</v>
      </c>
      <c r="K19" s="40">
        <f>'Technical Account_Non-Life'!M23</f>
        <v>0</v>
      </c>
      <c r="L19" s="40">
        <f>'Technical Account_Non-Life'!N23</f>
        <v>0</v>
      </c>
      <c r="M19" s="90">
        <f>'Technical Account_Non-Life'!O23</f>
        <v>0</v>
      </c>
      <c r="N19" s="90">
        <f>'Technical Account_Non-Life'!P23</f>
        <v>0</v>
      </c>
    </row>
    <row r="20" spans="3:14" ht="15" x14ac:dyDescent="0.15">
      <c r="C20" s="39" t="s">
        <v>16</v>
      </c>
      <c r="D20" s="40">
        <f>'Technical Account_Non-Life'!F24</f>
        <v>0</v>
      </c>
      <c r="E20" s="40">
        <f>'Technical Account_Non-Life'!G24</f>
        <v>0</v>
      </c>
      <c r="F20" s="40">
        <f>'Technical Account_Non-Life'!H24</f>
        <v>0</v>
      </c>
      <c r="G20" s="40">
        <f>'Technical Account_Non-Life'!I24</f>
        <v>194.03556593977154</v>
      </c>
      <c r="H20" s="40">
        <f>'Technical Account_Non-Life'!J24</f>
        <v>224.70145379023882</v>
      </c>
      <c r="I20" s="40">
        <f>'Technical Account_Non-Life'!K24</f>
        <v>248.85124610591899</v>
      </c>
      <c r="J20" s="40">
        <f>'Technical Account_Non-Life'!L24</f>
        <v>257.92445482866043</v>
      </c>
      <c r="K20" s="40">
        <f>'Technical Account_Non-Life'!M24</f>
        <v>269.47689511941849</v>
      </c>
      <c r="L20" s="40">
        <f>'Technical Account_Non-Life'!N24</f>
        <v>285.40368639667702</v>
      </c>
      <c r="M20" s="90">
        <f>'Technical Account_Non-Life'!O24</f>
        <v>285.40368639667702</v>
      </c>
      <c r="N20" s="90">
        <f>'Technical Account_Non-Life'!P24</f>
        <v>0</v>
      </c>
    </row>
    <row r="21" spans="3:14" ht="15" x14ac:dyDescent="0.15">
      <c r="C21" s="39" t="s">
        <v>15</v>
      </c>
      <c r="D21" s="40">
        <f>'Technical Account_Non-Life'!F25</f>
        <v>34208</v>
      </c>
      <c r="E21" s="40">
        <f>'Technical Account_Non-Life'!G25</f>
        <v>34663</v>
      </c>
      <c r="F21" s="40">
        <f>'Technical Account_Non-Life'!H25</f>
        <v>35458</v>
      </c>
      <c r="G21" s="40">
        <f>'Technical Account_Non-Life'!I25</f>
        <v>35211</v>
      </c>
      <c r="H21" s="40">
        <f>'Technical Account_Non-Life'!J25</f>
        <v>34328</v>
      </c>
      <c r="I21" s="40">
        <f>'Technical Account_Non-Life'!K25</f>
        <v>33791</v>
      </c>
      <c r="J21" s="40">
        <f>'Technical Account_Non-Life'!L25</f>
        <v>32954</v>
      </c>
      <c r="K21" s="40">
        <f>'Technical Account_Non-Life'!M25</f>
        <v>34052</v>
      </c>
      <c r="L21" s="40">
        <f>'Technical Account_Non-Life'!N25</f>
        <v>32763</v>
      </c>
      <c r="M21" s="90">
        <f>'Technical Account_Non-Life'!O25</f>
        <v>31618</v>
      </c>
      <c r="N21" s="90">
        <f>'Technical Account_Non-Life'!P25</f>
        <v>31071</v>
      </c>
    </row>
    <row r="22" spans="3:14" ht="15" x14ac:dyDescent="0.15">
      <c r="C22" s="39" t="s">
        <v>14</v>
      </c>
      <c r="D22" s="40">
        <f>'Technical Account_Non-Life'!F26</f>
        <v>0</v>
      </c>
      <c r="E22" s="40">
        <f>'Technical Account_Non-Life'!G26</f>
        <v>0</v>
      </c>
      <c r="F22" s="40">
        <f>'Technical Account_Non-Life'!H26</f>
        <v>0</v>
      </c>
      <c r="G22" s="40">
        <f>'Technical Account_Non-Life'!I26</f>
        <v>0</v>
      </c>
      <c r="H22" s="40">
        <f>'Technical Account_Non-Life'!J26</f>
        <v>0</v>
      </c>
      <c r="I22" s="40">
        <f>'Technical Account_Non-Life'!K26</f>
        <v>0</v>
      </c>
      <c r="J22" s="40">
        <f>'Technical Account_Non-Life'!L26</f>
        <v>0</v>
      </c>
      <c r="K22" s="40">
        <f>'Technical Account_Non-Life'!M26</f>
        <v>0</v>
      </c>
      <c r="L22" s="40">
        <f>'Technical Account_Non-Life'!N26</f>
        <v>0</v>
      </c>
      <c r="M22" s="90">
        <f>'Technical Account_Non-Life'!O26</f>
        <v>0</v>
      </c>
      <c r="N22" s="90">
        <f>'Technical Account_Non-Life'!P26</f>
        <v>0</v>
      </c>
    </row>
    <row r="23" spans="3:14" ht="15" x14ac:dyDescent="0.15">
      <c r="C23" s="39" t="s">
        <v>13</v>
      </c>
      <c r="D23" s="40">
        <f>'Technical Account_Non-Life'!F27</f>
        <v>838</v>
      </c>
      <c r="E23" s="40">
        <f>'Technical Account_Non-Life'!G27</f>
        <v>1021</v>
      </c>
      <c r="F23" s="40">
        <f>'Technical Account_Non-Life'!H27</f>
        <v>1214</v>
      </c>
      <c r="G23" s="40">
        <f>'Technical Account_Non-Life'!I27</f>
        <v>1125</v>
      </c>
      <c r="H23" s="40">
        <f>'Technical Account_Non-Life'!J27</f>
        <v>1518</v>
      </c>
      <c r="I23" s="40">
        <f>'Technical Account_Non-Life'!K27</f>
        <v>332</v>
      </c>
      <c r="J23" s="40">
        <f>'Technical Account_Non-Life'!L27</f>
        <v>1369</v>
      </c>
      <c r="K23" s="40">
        <f>'Technical Account_Non-Life'!M27</f>
        <v>1364</v>
      </c>
      <c r="L23" s="40">
        <f>'Technical Account_Non-Life'!N27</f>
        <v>1512</v>
      </c>
      <c r="M23" s="90">
        <f>'Technical Account_Non-Life'!O27</f>
        <v>1512</v>
      </c>
      <c r="N23" s="90">
        <f>'Technical Account_Non-Life'!P27</f>
        <v>0</v>
      </c>
    </row>
    <row r="24" spans="3:14" ht="15" x14ac:dyDescent="0.15">
      <c r="C24" s="39" t="s">
        <v>12</v>
      </c>
      <c r="D24" s="40">
        <f>'Technical Account_Non-Life'!F28</f>
        <v>123.91861126920888</v>
      </c>
      <c r="E24" s="40">
        <f>'Technical Account_Non-Life'!G28</f>
        <v>147.86568013659647</v>
      </c>
      <c r="F24" s="40">
        <f>'Technical Account_Non-Life'!H28</f>
        <v>188.14741035856574</v>
      </c>
      <c r="G24" s="40">
        <f>'Technical Account_Non-Life'!I28</f>
        <v>282.99658508821852</v>
      </c>
      <c r="H24" s="40">
        <f>'Technical Account_Non-Life'!J28</f>
        <v>363.118952760387</v>
      </c>
      <c r="I24" s="40">
        <f>'Technical Account_Non-Life'!K28</f>
        <v>299.64428002276611</v>
      </c>
      <c r="J24" s="40">
        <f>'Technical Account_Non-Life'!L28</f>
        <v>216.90381331815595</v>
      </c>
      <c r="K24" s="40">
        <f>'Technical Account_Non-Life'!M28</f>
        <v>242.2879908935686</v>
      </c>
      <c r="L24" s="40">
        <f>'Technical Account_Non-Life'!N28</f>
        <v>275.19920318725099</v>
      </c>
      <c r="M24" s="90">
        <f>'Technical Account_Non-Life'!O28</f>
        <v>281.14684120660218</v>
      </c>
      <c r="N24" s="90">
        <f>'Technical Account_Non-Life'!P28</f>
        <v>0</v>
      </c>
    </row>
    <row r="25" spans="3:14" ht="15" x14ac:dyDescent="0.15">
      <c r="C25" s="39" t="s">
        <v>11</v>
      </c>
      <c r="D25" s="40">
        <f>'Technical Account_Non-Life'!F29</f>
        <v>0</v>
      </c>
      <c r="E25" s="40">
        <f>'Technical Account_Non-Life'!G29</f>
        <v>0</v>
      </c>
      <c r="F25" s="40">
        <f>'Technical Account_Non-Life'!H29</f>
        <v>0</v>
      </c>
      <c r="G25" s="40">
        <f>'Technical Account_Non-Life'!I29</f>
        <v>0</v>
      </c>
      <c r="H25" s="40">
        <f>'Technical Account_Non-Life'!J29</f>
        <v>322</v>
      </c>
      <c r="I25" s="40">
        <f>'Technical Account_Non-Life'!K29</f>
        <v>390.4</v>
      </c>
      <c r="J25" s="40">
        <f>'Technical Account_Non-Life'!L29</f>
        <v>468.1</v>
      </c>
      <c r="K25" s="40">
        <f>'Technical Account_Non-Life'!M29</f>
        <v>493.9</v>
      </c>
      <c r="L25" s="40">
        <f>'Technical Account_Non-Life'!N29</f>
        <v>710.27238937000607</v>
      </c>
      <c r="M25" s="90">
        <f>'Technical Account_Non-Life'!O29</f>
        <v>73.795275000000004</v>
      </c>
      <c r="N25" s="90">
        <f>'Technical Account_Non-Life'!P29</f>
        <v>0</v>
      </c>
    </row>
    <row r="26" spans="3:14" ht="15" x14ac:dyDescent="0.15">
      <c r="C26" s="39" t="s">
        <v>10</v>
      </c>
      <c r="D26" s="40"/>
      <c r="E26" s="40"/>
      <c r="F26" s="40"/>
      <c r="G26" s="40"/>
      <c r="H26" s="40"/>
      <c r="I26" s="40"/>
      <c r="J26" s="40"/>
      <c r="K26" s="40"/>
      <c r="L26" s="40"/>
      <c r="M26" s="90"/>
      <c r="N26" s="90"/>
    </row>
    <row r="27" spans="3:14" ht="15" x14ac:dyDescent="0.15">
      <c r="C27" s="39" t="s">
        <v>9</v>
      </c>
      <c r="D27" s="40">
        <f>'Technical Account_Non-Life'!F31</f>
        <v>4206.9232470692323</v>
      </c>
      <c r="E27" s="40">
        <f>'Technical Account_Non-Life'!G31</f>
        <v>4563.9239106392388</v>
      </c>
      <c r="F27" s="40">
        <f>'Technical Account_Non-Life'!H31</f>
        <v>4545.5651404556511</v>
      </c>
      <c r="G27" s="40">
        <f>'Technical Account_Non-Life'!I31</f>
        <v>4631.9398363193986</v>
      </c>
      <c r="H27" s="40">
        <f>'Technical Account_Non-Life'!J31</f>
        <v>5291.8602079186021</v>
      </c>
      <c r="I27" s="40">
        <f>'Technical Account_Non-Life'!K31</f>
        <v>5458.5268745852691</v>
      </c>
      <c r="J27" s="40">
        <f>'Technical Account_Non-Life'!L31</f>
        <v>5664.5653616456539</v>
      </c>
      <c r="K27" s="40">
        <f>'Technical Account_Non-Life'!M31</f>
        <v>6067.4629506746296</v>
      </c>
      <c r="L27" s="40">
        <f>'Technical Account_Non-Life'!N31</f>
        <v>6360.7608936076094</v>
      </c>
      <c r="M27" s="90">
        <f>'Technical Account_Non-Life'!O31</f>
        <v>6360.7608936076094</v>
      </c>
      <c r="N27" s="90">
        <f>'Technical Account_Non-Life'!P31</f>
        <v>0</v>
      </c>
    </row>
    <row r="28" spans="3:14" ht="15" x14ac:dyDescent="0.15">
      <c r="C28" s="39" t="s">
        <v>8</v>
      </c>
      <c r="D28" s="40">
        <f>'Technical Account_Non-Life'!F32</f>
        <v>2722.0818122250303</v>
      </c>
      <c r="E28" s="40">
        <f>'Technical Account_Non-Life'!G32</f>
        <v>3241.5988018346907</v>
      </c>
      <c r="F28" s="40">
        <f>'Technical Account_Non-Life'!H32</f>
        <v>3202.2840026209865</v>
      </c>
      <c r="G28" s="40">
        <f>'Technical Account_Non-Life'!I32</f>
        <v>3469.9990639333519</v>
      </c>
      <c r="H28" s="40">
        <f>'Technical Account_Non-Life'!J32</f>
        <v>4023.4484695310307</v>
      </c>
      <c r="I28" s="40">
        <f>'Technical Account_Non-Life'!K32</f>
        <v>4296.3118974070949</v>
      </c>
      <c r="J28" s="40">
        <f>'Technical Account_Non-Life'!L32</f>
        <v>4379.6218290742299</v>
      </c>
      <c r="K28" s="40">
        <f>'Technical Account_Non-Life'!M32</f>
        <v>4809.5104371431244</v>
      </c>
      <c r="L28" s="40">
        <f>'Technical Account_Non-Life'!N32</f>
        <v>5202.4244126181784</v>
      </c>
      <c r="M28" s="90">
        <f>'Technical Account_Non-Life'!O32</f>
        <v>5202.4244126181784</v>
      </c>
      <c r="N28" s="90">
        <f>'Technical Account_Non-Life'!P32</f>
        <v>0</v>
      </c>
    </row>
    <row r="29" spans="3:14" ht="15" x14ac:dyDescent="0.15">
      <c r="C29" s="39" t="s">
        <v>7</v>
      </c>
      <c r="D29" s="40">
        <f>'Technical Account_Non-Life'!F33</f>
        <v>3722.1319999999996</v>
      </c>
      <c r="E29" s="40">
        <f>'Technical Account_Non-Life'!G33</f>
        <v>3887.7370000000001</v>
      </c>
      <c r="F29" s="40">
        <f>'Technical Account_Non-Life'!H33</f>
        <v>3818.3619999999996</v>
      </c>
      <c r="G29" s="40">
        <f>'Technical Account_Non-Life'!I33</f>
        <v>4017.0769999999998</v>
      </c>
      <c r="H29" s="40">
        <f>'Technical Account_Non-Life'!J33</f>
        <v>3904.9140000000002</v>
      </c>
      <c r="I29" s="40">
        <f>'Technical Account_Non-Life'!K33</f>
        <v>3502.6320000000001</v>
      </c>
      <c r="J29" s="40">
        <f>'Technical Account_Non-Life'!L33</f>
        <v>3704.304687880579</v>
      </c>
      <c r="K29" s="40">
        <f>'Technical Account_Non-Life'!M33</f>
        <v>3709.1459965646272</v>
      </c>
      <c r="L29" s="40">
        <f>'Technical Account_Non-Life'!N33</f>
        <v>3655.9952737709177</v>
      </c>
      <c r="M29" s="90">
        <f>'Technical Account_Non-Life'!O33</f>
        <v>3526.2605668432097</v>
      </c>
      <c r="N29" s="90">
        <f>'Technical Account_Non-Life'!P33</f>
        <v>5610.4410906976682</v>
      </c>
    </row>
    <row r="30" spans="3:14" ht="15" x14ac:dyDescent="0.15">
      <c r="C30" s="39" t="s">
        <v>6</v>
      </c>
      <c r="D30" s="40">
        <f>'Technical Account_Non-Life'!F34</f>
        <v>286.76041817613986</v>
      </c>
      <c r="E30" s="40">
        <f>'Technical Account_Non-Life'!G34</f>
        <v>252.31812306594088</v>
      </c>
      <c r="F30" s="40">
        <f>'Technical Account_Non-Life'!H34</f>
        <v>217.8758279557419</v>
      </c>
      <c r="G30" s="40">
        <f>'Technical Account_Non-Life'!I34</f>
        <v>183.43353284554289</v>
      </c>
      <c r="H30" s="40">
        <f>'Technical Account_Non-Life'!J34</f>
        <v>148.9912377353439</v>
      </c>
      <c r="I30" s="40">
        <f>'Technical Account_Non-Life'!K34</f>
        <v>114.548942625145</v>
      </c>
      <c r="J30" s="40">
        <f>'Technical Account_Non-Life'!L34</f>
        <v>0</v>
      </c>
      <c r="K30" s="40">
        <f>'Technical Account_Non-Life'!M34</f>
        <v>0</v>
      </c>
      <c r="L30" s="40">
        <f>'Technical Account_Non-Life'!N34</f>
        <v>0</v>
      </c>
      <c r="M30" s="90">
        <f>'Technical Account_Non-Life'!O34</f>
        <v>0</v>
      </c>
      <c r="N30" s="90">
        <f>'Technical Account_Non-Life'!P34</f>
        <v>0</v>
      </c>
    </row>
    <row r="31" spans="3:14" ht="15" x14ac:dyDescent="0.15">
      <c r="C31" s="39" t="s">
        <v>5</v>
      </c>
      <c r="D31" s="40">
        <f>'Technical Account_Non-Life'!F35</f>
        <v>8345.6829553923126</v>
      </c>
      <c r="E31" s="40">
        <f>'Technical Account_Non-Life'!G35</f>
        <v>8941.0199084424567</v>
      </c>
      <c r="F31" s="40">
        <f>'Technical Account_Non-Life'!H35</f>
        <v>9238.6883849675287</v>
      </c>
      <c r="G31" s="40">
        <f>'Technical Account_Non-Life'!I35</f>
        <v>9215.9054615138921</v>
      </c>
      <c r="H31" s="40">
        <f>'Technical Account_Non-Life'!J35</f>
        <v>9758.2242095177244</v>
      </c>
      <c r="I31" s="40">
        <f>'Technical Account_Non-Life'!K35</f>
        <v>8847.9718939635895</v>
      </c>
      <c r="J31" s="40">
        <f>'Technical Account_Non-Life'!L35</f>
        <v>8570.9570957095711</v>
      </c>
      <c r="K31" s="40">
        <f>'Technical Account_Non-Life'!M35</f>
        <v>8425.9554987756837</v>
      </c>
      <c r="L31" s="40">
        <f>'Technical Account_Non-Life'!N35</f>
        <v>6832.854253167252</v>
      </c>
      <c r="M31" s="90">
        <f>'Technical Account_Non-Life'!O35</f>
        <v>7605.7702544447984</v>
      </c>
      <c r="N31" s="90">
        <f>'Technical Account_Non-Life'!P35</f>
        <v>0</v>
      </c>
    </row>
    <row r="32" spans="3:14" ht="15" x14ac:dyDescent="0.15">
      <c r="C32" s="39" t="s">
        <v>4</v>
      </c>
      <c r="D32" s="40">
        <f>'Technical Account_Non-Life'!F36</f>
        <v>858.26656651644134</v>
      </c>
      <c r="E32" s="40">
        <f>'Technical Account_Non-Life'!G36</f>
        <v>949.36571523952603</v>
      </c>
      <c r="F32" s="40">
        <f>'Technical Account_Non-Life'!H36</f>
        <v>1011.4212986145886</v>
      </c>
      <c r="G32" s="40">
        <f>'Technical Account_Non-Life'!I36</f>
        <v>1451</v>
      </c>
      <c r="H32" s="40">
        <f>'Technical Account_Non-Life'!J36</f>
        <v>1180</v>
      </c>
      <c r="I32" s="40">
        <f>'Technical Account_Non-Life'!K36</f>
        <v>1237</v>
      </c>
      <c r="J32" s="40">
        <f>'Technical Account_Non-Life'!L36</f>
        <v>1241</v>
      </c>
      <c r="K32" s="40">
        <f>'Technical Account_Non-Life'!M36</f>
        <v>1259</v>
      </c>
      <c r="L32" s="40">
        <f>'Technical Account_Non-Life'!N36</f>
        <v>1261</v>
      </c>
      <c r="M32" s="90">
        <f>'Technical Account_Non-Life'!O36</f>
        <v>1608.5</v>
      </c>
      <c r="N32" s="90">
        <f>'Technical Account_Non-Life'!P36</f>
        <v>0</v>
      </c>
    </row>
    <row r="33" spans="3:15" ht="15" x14ac:dyDescent="0.15">
      <c r="C33" s="39" t="s">
        <v>3</v>
      </c>
      <c r="D33" s="40">
        <f>'Technical Account_Non-Life'!F37</f>
        <v>618.900617406891</v>
      </c>
      <c r="E33" s="40">
        <f>'Technical Account_Non-Life'!G37</f>
        <v>620.56031335059413</v>
      </c>
      <c r="F33" s="40">
        <f>'Technical Account_Non-Life'!H37</f>
        <v>0</v>
      </c>
      <c r="G33" s="40">
        <f>'Technical Account_Non-Life'!I37</f>
        <v>0</v>
      </c>
      <c r="H33" s="40">
        <f>'Technical Account_Non-Life'!J37</f>
        <v>0</v>
      </c>
      <c r="I33" s="40">
        <f>'Technical Account_Non-Life'!K37</f>
        <v>0</v>
      </c>
      <c r="J33" s="40">
        <f>'Technical Account_Non-Life'!L37</f>
        <v>0</v>
      </c>
      <c r="K33" s="40">
        <f>'Technical Account_Non-Life'!M37</f>
        <v>0</v>
      </c>
      <c r="L33" s="40">
        <f>'Technical Account_Non-Life'!N37</f>
        <v>0</v>
      </c>
      <c r="M33" s="90">
        <f>'Technical Account_Non-Life'!O37</f>
        <v>0</v>
      </c>
      <c r="N33" s="90">
        <f>'Technical Account_Non-Life'!P37</f>
        <v>0</v>
      </c>
    </row>
    <row r="34" spans="3:15" ht="15" x14ac:dyDescent="0.15">
      <c r="C34" s="39" t="s">
        <v>2</v>
      </c>
      <c r="D34" s="40">
        <f>'Technical Account_Non-Life'!F38</f>
        <v>816.55967514124291</v>
      </c>
      <c r="E34" s="40">
        <f>'Technical Account_Non-Life'!G38</f>
        <v>975.98870056497185</v>
      </c>
      <c r="F34" s="40">
        <f>'Technical Account_Non-Life'!H38</f>
        <v>1746.1158192090397</v>
      </c>
      <c r="G34" s="40">
        <f>'Technical Account_Non-Life'!I38</f>
        <v>2083.6864406779664</v>
      </c>
      <c r="H34" s="40">
        <f>'Technical Account_Non-Life'!J38</f>
        <v>2247.8813559322034</v>
      </c>
      <c r="I34" s="40">
        <f>'Technical Account_Non-Life'!K38</f>
        <v>2450.5649717514125</v>
      </c>
      <c r="J34" s="40">
        <f>'Technical Account_Non-Life'!L38</f>
        <v>2834.3926553672318</v>
      </c>
      <c r="K34" s="40">
        <f>'Technical Account_Non-Life'!M38</f>
        <v>3377.8248587570624</v>
      </c>
      <c r="L34" s="40">
        <f>'Technical Account_Non-Life'!N38</f>
        <v>3979.5197740112994</v>
      </c>
      <c r="M34" s="90">
        <f>'Technical Account_Non-Life'!O38</f>
        <v>4853.4604519774011</v>
      </c>
      <c r="N34" s="90">
        <f>'Technical Account_Non-Life'!P38</f>
        <v>0</v>
      </c>
    </row>
    <row r="35" spans="3:15" ht="15" x14ac:dyDescent="0.15">
      <c r="C35" s="39" t="s">
        <v>57</v>
      </c>
      <c r="D35" s="40">
        <f>'Technical Account_Non-Life'!F39</f>
        <v>94972.310951341642</v>
      </c>
      <c r="E35" s="40">
        <f>'Technical Account_Non-Life'!G39</f>
        <v>94460.100141224786</v>
      </c>
      <c r="F35" s="40">
        <f>'Technical Account_Non-Life'!H39</f>
        <v>70376.896905892921</v>
      </c>
      <c r="G35" s="40">
        <f>'Technical Account_Non-Life'!I39</f>
        <v>0</v>
      </c>
      <c r="H35" s="40">
        <f>'Technical Account_Non-Life'!J39</f>
        <v>0</v>
      </c>
      <c r="I35" s="40">
        <f>'Technical Account_Non-Life'!K39</f>
        <v>0</v>
      </c>
      <c r="J35" s="40">
        <f>'Technical Account_Non-Life'!L39</f>
        <v>0</v>
      </c>
      <c r="K35" s="40">
        <f>'Technical Account_Non-Life'!M39</f>
        <v>0</v>
      </c>
      <c r="L35" s="40">
        <f>'Technical Account_Non-Life'!N39</f>
        <v>0</v>
      </c>
      <c r="M35" s="90">
        <f>'Technical Account_Non-Life'!O39</f>
        <v>0</v>
      </c>
      <c r="N35" s="90">
        <f>'Technical Account_Non-Life'!P39</f>
        <v>0</v>
      </c>
    </row>
    <row r="36" spans="3:15" ht="15" x14ac:dyDescent="0.15">
      <c r="C36" s="117" t="s">
        <v>168</v>
      </c>
      <c r="D36" s="118">
        <f>SUM(D4:D35)</f>
        <v>283943.44563365798</v>
      </c>
      <c r="E36" s="118">
        <f t="shared" ref="E36:M36" si="1">SUM(E4:E35)</f>
        <v>291982.8321642722</v>
      </c>
      <c r="F36" s="118">
        <f t="shared" si="1"/>
        <v>276740.8070552827</v>
      </c>
      <c r="G36" s="118">
        <f t="shared" si="1"/>
        <v>212953.69266079244</v>
      </c>
      <c r="H36" s="118">
        <f t="shared" si="1"/>
        <v>217605.15627540887</v>
      </c>
      <c r="I36" s="118">
        <f t="shared" si="1"/>
        <v>217661.40686909933</v>
      </c>
      <c r="J36" s="118">
        <f t="shared" si="1"/>
        <v>218323.15175556726</v>
      </c>
      <c r="K36" s="118">
        <f t="shared" si="1"/>
        <v>222588.4153893808</v>
      </c>
      <c r="L36" s="118">
        <f t="shared" si="1"/>
        <v>225444.34858081531</v>
      </c>
      <c r="M36" s="118">
        <f t="shared" si="1"/>
        <v>228611.2877777598</v>
      </c>
    </row>
    <row r="37" spans="3:15" ht="15.75" thickBot="1" x14ac:dyDescent="0.3">
      <c r="C37" s="44" t="s">
        <v>98</v>
      </c>
      <c r="D37" s="52">
        <v>187317.25</v>
      </c>
      <c r="E37" s="52">
        <v>195827.140625</v>
      </c>
      <c r="F37" s="52">
        <v>205251.953125</v>
      </c>
      <c r="G37" s="52">
        <v>211122.234375</v>
      </c>
      <c r="H37" s="52">
        <v>216038.46875</v>
      </c>
      <c r="I37" s="52">
        <v>215977.359375</v>
      </c>
      <c r="J37" s="52">
        <v>216695.78125</v>
      </c>
      <c r="K37" s="52">
        <v>221251.75</v>
      </c>
      <c r="L37" s="52">
        <v>223883.703125</v>
      </c>
      <c r="M37" s="96">
        <v>227687.09375</v>
      </c>
      <c r="O37" t="s">
        <v>167</v>
      </c>
    </row>
    <row r="38" spans="3:15" ht="15.75" thickTop="1" x14ac:dyDescent="0.15">
      <c r="C38" s="112" t="s">
        <v>175</v>
      </c>
      <c r="D38" s="113">
        <f t="shared" ref="D38:M38" si="2">D37-D7</f>
        <v>154572.71490352627</v>
      </c>
      <c r="E38" s="113">
        <f t="shared" si="2"/>
        <v>161734.83939412842</v>
      </c>
      <c r="F38" s="113">
        <f t="shared" si="2"/>
        <v>169621.7393858117</v>
      </c>
      <c r="G38" s="113">
        <f t="shared" si="2"/>
        <v>174726.87758857285</v>
      </c>
      <c r="H38" s="113">
        <f t="shared" si="2"/>
        <v>179547.90693945443</v>
      </c>
      <c r="I38" s="113">
        <f t="shared" si="2"/>
        <v>180268.43606412175</v>
      </c>
      <c r="J38" s="113">
        <f t="shared" si="2"/>
        <v>182375.10319610778</v>
      </c>
      <c r="K38" s="113">
        <f t="shared" si="2"/>
        <v>189787.07714820359</v>
      </c>
      <c r="L38" s="113">
        <f t="shared" si="2"/>
        <v>190380.94507609779</v>
      </c>
      <c r="M38" s="113">
        <f t="shared" si="2"/>
        <v>192729.26711660012</v>
      </c>
    </row>
    <row r="39" spans="3:15" ht="15" x14ac:dyDescent="0.15">
      <c r="C39" s="116"/>
      <c r="D39" s="113"/>
      <c r="E39" s="113"/>
      <c r="F39" s="113"/>
      <c r="G39" s="113"/>
      <c r="H39" s="113"/>
      <c r="I39" s="113"/>
      <c r="J39" s="113"/>
      <c r="K39" s="113"/>
      <c r="L39" s="113"/>
      <c r="M39" s="113"/>
    </row>
    <row r="41" spans="3:15" ht="18.75" x14ac:dyDescent="0.15">
      <c r="C41" s="155" t="s">
        <v>105</v>
      </c>
      <c r="D41" s="156"/>
      <c r="E41" s="156"/>
      <c r="F41" s="156"/>
      <c r="G41" s="156"/>
      <c r="H41" s="156"/>
      <c r="I41" s="156"/>
      <c r="J41" s="156"/>
      <c r="K41" s="156"/>
      <c r="L41" s="156"/>
      <c r="M41" s="157"/>
    </row>
    <row r="42" spans="3:15" ht="15" x14ac:dyDescent="0.15">
      <c r="C42" s="35">
        <v>2</v>
      </c>
      <c r="D42" s="36">
        <v>2004</v>
      </c>
      <c r="E42" s="36">
        <f t="shared" ref="E42:N42" si="3">D42+1</f>
        <v>2005</v>
      </c>
      <c r="F42" s="36">
        <f t="shared" si="3"/>
        <v>2006</v>
      </c>
      <c r="G42" s="36">
        <f t="shared" si="3"/>
        <v>2007</v>
      </c>
      <c r="H42" s="36">
        <f t="shared" si="3"/>
        <v>2008</v>
      </c>
      <c r="I42" s="36">
        <f t="shared" si="3"/>
        <v>2009</v>
      </c>
      <c r="J42" s="36">
        <f t="shared" si="3"/>
        <v>2010</v>
      </c>
      <c r="K42" s="36">
        <f t="shared" si="3"/>
        <v>2011</v>
      </c>
      <c r="L42" s="36">
        <f t="shared" si="3"/>
        <v>2012</v>
      </c>
      <c r="M42" s="37">
        <f t="shared" si="3"/>
        <v>2013</v>
      </c>
      <c r="N42" s="37">
        <f t="shared" si="3"/>
        <v>2014</v>
      </c>
    </row>
    <row r="43" spans="3:15" ht="15" x14ac:dyDescent="0.15">
      <c r="C43" s="39" t="s">
        <v>32</v>
      </c>
      <c r="D43" s="40">
        <f>'Technical Account_Non-Life'!F47</f>
        <v>9720</v>
      </c>
      <c r="E43" s="40">
        <f>'Technical Account_Non-Life'!G47</f>
        <v>10130</v>
      </c>
      <c r="F43" s="40">
        <f>'Technical Account_Non-Life'!H47</f>
        <v>10333</v>
      </c>
      <c r="G43" s="40">
        <f>'Technical Account_Non-Life'!I47</f>
        <v>10661</v>
      </c>
      <c r="H43" s="40">
        <f>'Technical Account_Non-Life'!J47</f>
        <v>10747</v>
      </c>
      <c r="I43" s="40">
        <f>'Technical Account_Non-Life'!K47</f>
        <v>10710</v>
      </c>
      <c r="J43" s="40">
        <f>'Technical Account_Non-Life'!L47</f>
        <v>11230</v>
      </c>
      <c r="K43" s="40">
        <f>'Technical Account_Non-Life'!M47</f>
        <v>11983</v>
      </c>
      <c r="L43" s="40">
        <f>'Technical Account_Non-Life'!N47</f>
        <v>12255</v>
      </c>
      <c r="M43" s="90">
        <f>'Technical Account_Non-Life'!O47</f>
        <v>12468</v>
      </c>
      <c r="N43" s="90">
        <f>'Technical Account_Non-Life'!P47</f>
        <v>0</v>
      </c>
    </row>
    <row r="44" spans="3:15" ht="15" x14ac:dyDescent="0.15">
      <c r="C44" s="39" t="s">
        <v>31</v>
      </c>
      <c r="D44" s="40">
        <f>'Technical Account_Non-Life'!F48</f>
        <v>8029.7763809999997</v>
      </c>
      <c r="E44" s="40">
        <f>'Technical Account_Non-Life'!G48</f>
        <v>8194.1479930000005</v>
      </c>
      <c r="F44" s="40">
        <f>'Technical Account_Non-Life'!H48</f>
        <v>8532.1640399999997</v>
      </c>
      <c r="G44" s="40">
        <f>'Technical Account_Non-Life'!I48</f>
        <v>8858.5703780000003</v>
      </c>
      <c r="H44" s="40">
        <f>'Technical Account_Non-Life'!J48</f>
        <v>9226.0787290000007</v>
      </c>
      <c r="I44" s="40">
        <f>'Technical Account_Non-Life'!K48</f>
        <v>9542.6664330000003</v>
      </c>
      <c r="J44" s="40">
        <f>'Technical Account_Non-Life'!L48</f>
        <v>9585.4248609999995</v>
      </c>
      <c r="K44" s="40">
        <f>'Technical Account_Non-Life'!M48</f>
        <v>10056.396795000001</v>
      </c>
      <c r="L44" s="40">
        <f>'Technical Account_Non-Life'!N48</f>
        <v>10386.678072000001</v>
      </c>
      <c r="M44" s="90">
        <f>'Technical Account_Non-Life'!O48</f>
        <v>10662.516463</v>
      </c>
      <c r="N44" s="90">
        <f>'Technical Account_Non-Life'!P48</f>
        <v>10850.765265</v>
      </c>
    </row>
    <row r="45" spans="3:15" ht="15" x14ac:dyDescent="0.15">
      <c r="C45" s="39" t="s">
        <v>30</v>
      </c>
      <c r="D45" s="40">
        <f>'Technical Account_Non-Life'!F49</f>
        <v>0</v>
      </c>
      <c r="E45" s="40">
        <f>'Technical Account_Non-Life'!G49</f>
        <v>0</v>
      </c>
      <c r="F45" s="40">
        <f>'Technical Account_Non-Life'!H49</f>
        <v>0</v>
      </c>
      <c r="G45" s="40">
        <f>'Technical Account_Non-Life'!I49</f>
        <v>649.11844071991004</v>
      </c>
      <c r="H45" s="40">
        <f>'Technical Account_Non-Life'!J49</f>
        <v>784.53585510788434</v>
      </c>
      <c r="I45" s="40">
        <f>'Technical Account_Non-Life'!K49</f>
        <v>746.0190088505982</v>
      </c>
      <c r="J45" s="40">
        <f>'Technical Account_Non-Life'!L49</f>
        <v>704.25247980366089</v>
      </c>
      <c r="K45" s="40">
        <f>'Technical Account_Non-Life'!M49</f>
        <v>697.87566743759783</v>
      </c>
      <c r="L45" s="40">
        <f>'Technical Account_Non-Life'!N49</f>
        <v>684.63033029962162</v>
      </c>
      <c r="M45" s="90">
        <f>'Technical Account_Non-Life'!O49</f>
        <v>684.63033029962162</v>
      </c>
      <c r="N45" s="90">
        <f>'Technical Account_Non-Life'!P49</f>
        <v>0</v>
      </c>
    </row>
    <row r="46" spans="3:15" ht="15" x14ac:dyDescent="0.15">
      <c r="C46" s="39" t="s">
        <v>29</v>
      </c>
      <c r="D46" s="40">
        <f>'Technical Account_Non-Life'!F50</f>
        <v>37800.577178975385</v>
      </c>
      <c r="E46" s="40">
        <f>'Technical Account_Non-Life'!G50</f>
        <v>39710.04906852961</v>
      </c>
      <c r="F46" s="40">
        <f>'Technical Account_Non-Life'!H50</f>
        <v>40923.833998669332</v>
      </c>
      <c r="G46" s="40">
        <f>'Technical Account_Non-Life'!I50</f>
        <v>40270.975548902199</v>
      </c>
      <c r="H46" s="40">
        <f>'Technical Account_Non-Life'!J50</f>
        <v>40116.818334165007</v>
      </c>
      <c r="I46" s="40">
        <f>'Technical Account_Non-Life'!K50</f>
        <v>39401.207757817698</v>
      </c>
      <c r="J46" s="40">
        <f>'Technical Account_Non-Life'!L50</f>
        <v>38128.472382734537</v>
      </c>
      <c r="K46" s="40">
        <f>'Technical Account_Non-Life'!M50</f>
        <v>35326.993327511649</v>
      </c>
      <c r="L46" s="40">
        <f>'Technical Account_Non-Life'!N50</f>
        <v>38042.423482202263</v>
      </c>
      <c r="M46" s="90">
        <f>'Technical Account_Non-Life'!O50</f>
        <v>39896.265729374587</v>
      </c>
      <c r="N46" s="90">
        <f>'Technical Account_Non-Life'!P50</f>
        <v>40891.972393546246</v>
      </c>
    </row>
    <row r="47" spans="3:15" ht="15" x14ac:dyDescent="0.15">
      <c r="C47" s="39" t="s">
        <v>28</v>
      </c>
      <c r="D47" s="40">
        <f>'Technical Account_Non-Life'!F51</f>
        <v>269.27742751208842</v>
      </c>
      <c r="E47" s="40">
        <f>'Technical Account_Non-Life'!G51</f>
        <v>302.08279939173377</v>
      </c>
      <c r="F47" s="40">
        <f>'Technical Account_Non-Life'!H51</f>
        <v>332.49611290515492</v>
      </c>
      <c r="G47" s="40">
        <f>'Technical Account_Non-Life'!I51</f>
        <v>365.30148478480021</v>
      </c>
      <c r="H47" s="40">
        <f>'Technical Account_Non-Life'!J51</f>
        <v>402</v>
      </c>
      <c r="I47" s="40">
        <f>'Technical Account_Non-Life'!K51</f>
        <v>432</v>
      </c>
      <c r="J47" s="40">
        <f>'Technical Account_Non-Life'!L51</f>
        <v>469</v>
      </c>
      <c r="K47" s="40">
        <f>'Technical Account_Non-Life'!M51</f>
        <v>0</v>
      </c>
      <c r="L47" s="40">
        <f>'Technical Account_Non-Life'!N51</f>
        <v>0</v>
      </c>
      <c r="M47" s="90">
        <f>'Technical Account_Non-Life'!O51</f>
        <v>0</v>
      </c>
      <c r="N47" s="90">
        <f>'Technical Account_Non-Life'!P51</f>
        <v>0</v>
      </c>
    </row>
    <row r="48" spans="3:15" ht="15" x14ac:dyDescent="0.15">
      <c r="C48" s="39" t="s">
        <v>27</v>
      </c>
      <c r="D48" s="40">
        <f>'Technical Account_Non-Life'!F52</f>
        <v>2428.3035875247883</v>
      </c>
      <c r="E48" s="40">
        <f>'Technical Account_Non-Life'!G52</f>
        <v>2552.5509284297818</v>
      </c>
      <c r="F48" s="40">
        <f>'Technical Account_Non-Life'!H52</f>
        <v>2632.6302505859026</v>
      </c>
      <c r="G48" s="40">
        <f>'Technical Account_Non-Life'!I52</f>
        <v>2763.9805300162252</v>
      </c>
      <c r="H48" s="40">
        <f>'Technical Account_Non-Life'!J52</f>
        <v>2990.4452857400397</v>
      </c>
      <c r="I48" s="40">
        <f>'Technical Account_Non-Life'!K52</f>
        <v>3027.2940328105283</v>
      </c>
      <c r="J48" s="40">
        <f>'Technical Account_Non-Life'!L52</f>
        <v>3037.0290246980348</v>
      </c>
      <c r="K48" s="40">
        <f>'Technical Account_Non-Life'!M52</f>
        <v>2995.6012258878673</v>
      </c>
      <c r="L48" s="40">
        <f>'Technical Account_Non-Life'!N52</f>
        <v>2940.4723273841719</v>
      </c>
      <c r="M48" s="90">
        <f>'Technical Account_Non-Life'!O52</f>
        <v>3064.7917793401839</v>
      </c>
      <c r="N48" s="90">
        <f>'Technical Account_Non-Life'!P52</f>
        <v>3127.3120605732829</v>
      </c>
    </row>
    <row r="49" spans="3:14" ht="15" x14ac:dyDescent="0.15">
      <c r="C49" s="39" t="s">
        <v>26</v>
      </c>
      <c r="D49" s="40">
        <f>'Technical Account_Non-Life'!F53</f>
        <v>0</v>
      </c>
      <c r="E49" s="40">
        <f>'Technical Account_Non-Life'!G53</f>
        <v>0</v>
      </c>
      <c r="F49" s="40">
        <f>'Technical Account_Non-Life'!H53</f>
        <v>0</v>
      </c>
      <c r="G49" s="40">
        <f>'Technical Account_Non-Life'!I53</f>
        <v>0</v>
      </c>
      <c r="H49" s="40">
        <f>'Technical Account_Non-Life'!J53</f>
        <v>0</v>
      </c>
      <c r="I49" s="40">
        <f>'Technical Account_Non-Life'!K53</f>
        <v>0</v>
      </c>
      <c r="J49" s="40">
        <f>'Technical Account_Non-Life'!L53</f>
        <v>0</v>
      </c>
      <c r="K49" s="40">
        <f>'Technical Account_Non-Life'!M53</f>
        <v>0</v>
      </c>
      <c r="L49" s="40">
        <f>'Technical Account_Non-Life'!N53</f>
        <v>0</v>
      </c>
      <c r="M49" s="90">
        <f>'Technical Account_Non-Life'!O53</f>
        <v>0</v>
      </c>
      <c r="N49" s="90">
        <f>'Technical Account_Non-Life'!P53</f>
        <v>0</v>
      </c>
    </row>
    <row r="50" spans="3:14" ht="15" x14ac:dyDescent="0.15">
      <c r="C50" s="39" t="s">
        <v>25</v>
      </c>
      <c r="D50" s="40">
        <f>'Technical Account_Non-Life'!F54</f>
        <v>5947.2418841416738</v>
      </c>
      <c r="E50" s="40">
        <f>'Technical Account_Non-Life'!G54</f>
        <v>6121.0428055283201</v>
      </c>
      <c r="F50" s="40">
        <f>'Technical Account_Non-Life'!H54</f>
        <v>6403.9058197789209</v>
      </c>
      <c r="G50" s="40">
        <f>'Technical Account_Non-Life'!I54</f>
        <v>7274.253555934617</v>
      </c>
      <c r="H50" s="40">
        <f>'Technical Account_Non-Life'!J54</f>
        <v>7225.7665910037213</v>
      </c>
      <c r="I50" s="40">
        <f>'Technical Account_Non-Life'!K54</f>
        <v>7307.3868077847774</v>
      </c>
      <c r="J50" s="40">
        <f>'Technical Account_Non-Life'!L54</f>
        <v>7606.9841376438835</v>
      </c>
      <c r="K50" s="40">
        <f>'Technical Account_Non-Life'!M54</f>
        <v>7895.4508213235204</v>
      </c>
      <c r="L50" s="40">
        <f>'Technical Account_Non-Life'!N54</f>
        <v>7985.0297503122783</v>
      </c>
      <c r="M50" s="90">
        <f>'Technical Account_Non-Life'!O54</f>
        <v>7985.0297503122783</v>
      </c>
      <c r="N50" s="90">
        <f>'Technical Account_Non-Life'!P54</f>
        <v>0</v>
      </c>
    </row>
    <row r="51" spans="3:14" ht="15" x14ac:dyDescent="0.15">
      <c r="C51" s="39" t="s">
        <v>24</v>
      </c>
      <c r="D51" s="40">
        <f>'Technical Account_Non-Life'!F55</f>
        <v>152.60823437679753</v>
      </c>
      <c r="E51" s="40">
        <f>'Technical Account_Non-Life'!G55</f>
        <v>172.33136911533498</v>
      </c>
      <c r="F51" s="40">
        <f>'Technical Account_Non-Life'!H55</f>
        <v>199.97954827246815</v>
      </c>
      <c r="G51" s="40">
        <f>'Technical Account_Non-Life'!I55</f>
        <v>237.98141449260544</v>
      </c>
      <c r="H51" s="40">
        <f>'Technical Account_Non-Life'!J55</f>
        <v>244.86469904004707</v>
      </c>
      <c r="I51" s="40">
        <f>'Technical Account_Non-Life'!K55</f>
        <v>267.10703922896988</v>
      </c>
      <c r="J51" s="40">
        <f>'Technical Account_Non-Life'!L55</f>
        <v>243.37197857681542</v>
      </c>
      <c r="K51" s="40">
        <f>'Technical Account_Non-Life'!M55</f>
        <v>242.64</v>
      </c>
      <c r="L51" s="40">
        <f>'Technical Account_Non-Life'!N55</f>
        <v>271.8</v>
      </c>
      <c r="M51" s="90">
        <f>'Technical Account_Non-Life'!O55</f>
        <v>349.20299999999997</v>
      </c>
      <c r="N51" s="90">
        <f>'Technical Account_Non-Life'!P55</f>
        <v>0</v>
      </c>
    </row>
    <row r="52" spans="3:14" ht="15" x14ac:dyDescent="0.15">
      <c r="C52" s="39" t="s">
        <v>23</v>
      </c>
      <c r="D52" s="40">
        <f>'Technical Account_Non-Life'!F56</f>
        <v>25448.749460599996</v>
      </c>
      <c r="E52" s="40">
        <f>'Technical Account_Non-Life'!G56</f>
        <v>27225.746483029998</v>
      </c>
      <c r="F52" s="40">
        <f>'Technical Account_Non-Life'!H56</f>
        <v>29410.381502380002</v>
      </c>
      <c r="G52" s="40">
        <f>'Technical Account_Non-Life'!I56</f>
        <v>31034.378218480004</v>
      </c>
      <c r="H52" s="40">
        <f>'Technical Account_Non-Life'!J56</f>
        <v>32454.035947030003</v>
      </c>
      <c r="I52" s="40">
        <f>'Technical Account_Non-Life'!K56</f>
        <v>32392.674264080026</v>
      </c>
      <c r="J52" s="40">
        <f>'Technical Account_Non-Life'!L56</f>
        <v>30321.507473592992</v>
      </c>
      <c r="K52" s="40">
        <f>'Technical Account_Non-Life'!M56</f>
        <v>31264.708367964206</v>
      </c>
      <c r="L52" s="40">
        <f>'Technical Account_Non-Life'!N56</f>
        <v>31455.748548703737</v>
      </c>
      <c r="M52" s="90">
        <f>'Technical Account_Non-Life'!O56</f>
        <v>30983.071185765009</v>
      </c>
      <c r="N52" s="90">
        <f>'Technical Account_Non-Life'!P56</f>
        <v>30861.800943802831</v>
      </c>
    </row>
    <row r="53" spans="3:14" ht="15" x14ac:dyDescent="0.15">
      <c r="C53" s="39" t="s">
        <v>22</v>
      </c>
      <c r="D53" s="40">
        <f>'Technical Account_Non-Life'!F57</f>
        <v>2757</v>
      </c>
      <c r="E53" s="40">
        <f>'Technical Account_Non-Life'!G57</f>
        <v>2967</v>
      </c>
      <c r="F53" s="40">
        <f>'Technical Account_Non-Life'!H57</f>
        <v>3066</v>
      </c>
      <c r="G53" s="40">
        <f>'Technical Account_Non-Life'!I57</f>
        <v>3065</v>
      </c>
      <c r="H53" s="40">
        <f>'Technical Account_Non-Life'!J57</f>
        <v>3169</v>
      </c>
      <c r="I53" s="40">
        <f>'Technical Account_Non-Life'!K57</f>
        <v>3233</v>
      </c>
      <c r="J53" s="40">
        <f>'Technical Account_Non-Life'!L57</f>
        <v>3313</v>
      </c>
      <c r="K53" s="40">
        <f>'Technical Account_Non-Life'!M57</f>
        <v>3474</v>
      </c>
      <c r="L53" s="40">
        <f>'Technical Account_Non-Life'!N57</f>
        <v>3679</v>
      </c>
      <c r="M53" s="90">
        <f>'Technical Account_Non-Life'!O57</f>
        <v>4177</v>
      </c>
      <c r="N53" s="90">
        <f>'Technical Account_Non-Life'!P57</f>
        <v>4468</v>
      </c>
    </row>
    <row r="54" spans="3:14" ht="15" x14ac:dyDescent="0.15">
      <c r="C54" s="39" t="s">
        <v>21</v>
      </c>
      <c r="D54" s="40">
        <f>'Technical Account_Non-Life'!F58</f>
        <v>61999</v>
      </c>
      <c r="E54" s="40">
        <f>'Technical Account_Non-Life'!G58</f>
        <v>64775</v>
      </c>
      <c r="F54" s="40">
        <f>'Technical Account_Non-Life'!H58</f>
        <v>66898</v>
      </c>
      <c r="G54" s="40">
        <f>'Technical Account_Non-Life'!I58</f>
        <v>69062</v>
      </c>
      <c r="H54" s="40">
        <f>'Technical Account_Non-Life'!J58</f>
        <v>71019</v>
      </c>
      <c r="I54" s="40">
        <f>'Technical Account_Non-Life'!K58</f>
        <v>72336</v>
      </c>
      <c r="J54" s="40">
        <f>'Technical Account_Non-Life'!L58</f>
        <v>75568</v>
      </c>
      <c r="K54" s="40">
        <f>'Technical Account_Non-Life'!M58</f>
        <v>78513</v>
      </c>
      <c r="L54" s="40">
        <f>'Technical Account_Non-Life'!N58</f>
        <v>79810</v>
      </c>
      <c r="M54" s="90">
        <f>'Technical Account_Non-Life'!O58</f>
        <v>81995</v>
      </c>
      <c r="N54" s="90">
        <f>'Technical Account_Non-Life'!P58</f>
        <v>0</v>
      </c>
    </row>
    <row r="55" spans="3:14" ht="15" x14ac:dyDescent="0.15">
      <c r="C55" s="39" t="s">
        <v>20</v>
      </c>
      <c r="D55" s="40">
        <f>'Technical Account_Non-Life'!F59</f>
        <v>1946</v>
      </c>
      <c r="E55" s="40">
        <f>'Technical Account_Non-Life'!G59</f>
        <v>2035</v>
      </c>
      <c r="F55" s="40">
        <f>'Technical Account_Non-Life'!H59</f>
        <v>2060</v>
      </c>
      <c r="G55" s="40">
        <f>'Technical Account_Non-Life'!I59</f>
        <v>2317</v>
      </c>
      <c r="H55" s="40">
        <f>'Technical Account_Non-Life'!J59</f>
        <v>2374</v>
      </c>
      <c r="I55" s="40">
        <f>'Technical Account_Non-Life'!K59</f>
        <v>2510</v>
      </c>
      <c r="J55" s="40">
        <f>'Technical Account_Non-Life'!L59</f>
        <v>2563</v>
      </c>
      <c r="K55" s="40">
        <f>'Technical Account_Non-Life'!M59</f>
        <v>2396</v>
      </c>
      <c r="L55" s="40">
        <f>'Technical Account_Non-Life'!N59</f>
        <v>2451</v>
      </c>
      <c r="M55" s="90">
        <f>'Technical Account_Non-Life'!O59</f>
        <v>2172</v>
      </c>
      <c r="N55" s="90">
        <f>'Technical Account_Non-Life'!P59</f>
        <v>0</v>
      </c>
    </row>
    <row r="56" spans="3:14" ht="15" x14ac:dyDescent="0.15">
      <c r="C56" s="39" t="s">
        <v>19</v>
      </c>
      <c r="D56" s="40">
        <f>'Technical Account_Non-Life'!F60</f>
        <v>0</v>
      </c>
      <c r="E56" s="40">
        <f>'Technical Account_Non-Life'!G60</f>
        <v>0</v>
      </c>
      <c r="F56" s="40">
        <f>'Technical Account_Non-Life'!H60</f>
        <v>845.99817184643507</v>
      </c>
      <c r="G56" s="40">
        <f>'Technical Account_Non-Life'!I60</f>
        <v>0</v>
      </c>
      <c r="H56" s="40">
        <f>'Technical Account_Non-Life'!J60</f>
        <v>0</v>
      </c>
      <c r="I56" s="40">
        <f>'Technical Account_Non-Life'!K60</f>
        <v>0</v>
      </c>
      <c r="J56" s="40">
        <f>'Technical Account_Non-Life'!L60</f>
        <v>0</v>
      </c>
      <c r="K56" s="40">
        <f>'Technical Account_Non-Life'!M60</f>
        <v>0</v>
      </c>
      <c r="L56" s="40">
        <f>'Technical Account_Non-Life'!N60</f>
        <v>0</v>
      </c>
      <c r="M56" s="90">
        <f>'Technical Account_Non-Life'!O60</f>
        <v>0</v>
      </c>
      <c r="N56" s="90">
        <f>'Technical Account_Non-Life'!P60</f>
        <v>0</v>
      </c>
    </row>
    <row r="57" spans="3:14" ht="15" x14ac:dyDescent="0.15">
      <c r="C57" s="39" t="s">
        <v>18</v>
      </c>
      <c r="D57" s="40">
        <f>'Technical Account_Non-Life'!F61</f>
        <v>1126.0727641503454</v>
      </c>
      <c r="E57" s="40">
        <f>'Technical Account_Non-Life'!G61</f>
        <v>1218.2290676300943</v>
      </c>
      <c r="F57" s="40">
        <f>'Technical Account_Non-Life'!H61</f>
        <v>1298.0256068961146</v>
      </c>
      <c r="G57" s="40">
        <f>'Technical Account_Non-Life'!I61</f>
        <v>1336.3186917664955</v>
      </c>
      <c r="H57" s="40">
        <f>'Technical Account_Non-Life'!J61</f>
        <v>1346.7516004310071</v>
      </c>
      <c r="I57" s="40">
        <f>'Technical Account_Non-Life'!K61</f>
        <v>1329.4130696583634</v>
      </c>
      <c r="J57" s="40">
        <f>'Technical Account_Non-Life'!L61</f>
        <v>1271.8260759333207</v>
      </c>
      <c r="K57" s="40">
        <f>'Technical Account_Non-Life'!M61</f>
        <v>1197.2269759776889</v>
      </c>
      <c r="L57" s="40">
        <f>'Technical Account_Non-Life'!N61</f>
        <v>1169.5284274576916</v>
      </c>
      <c r="M57" s="90">
        <f>'Technical Account_Non-Life'!O61</f>
        <v>1193.7472269759776</v>
      </c>
      <c r="N57" s="90">
        <f>'Technical Account_Non-Life'!P61</f>
        <v>0</v>
      </c>
    </row>
    <row r="58" spans="3:14" ht="15" x14ac:dyDescent="0.15">
      <c r="C58" s="39" t="s">
        <v>17</v>
      </c>
      <c r="D58" s="40">
        <f>'Technical Account_Non-Life'!F62</f>
        <v>0</v>
      </c>
      <c r="E58" s="40">
        <f>'Technical Account_Non-Life'!G62</f>
        <v>0</v>
      </c>
      <c r="F58" s="40">
        <f>'Technical Account_Non-Life'!H62</f>
        <v>0</v>
      </c>
      <c r="G58" s="40">
        <f>'Technical Account_Non-Life'!I62</f>
        <v>0</v>
      </c>
      <c r="H58" s="40">
        <f>'Technical Account_Non-Life'!J62</f>
        <v>0</v>
      </c>
      <c r="I58" s="40">
        <f>'Technical Account_Non-Life'!K62</f>
        <v>0</v>
      </c>
      <c r="J58" s="40">
        <f>'Technical Account_Non-Life'!L62</f>
        <v>0</v>
      </c>
      <c r="K58" s="40">
        <f>'Technical Account_Non-Life'!M62</f>
        <v>0</v>
      </c>
      <c r="L58" s="40">
        <f>'Technical Account_Non-Life'!N62</f>
        <v>0</v>
      </c>
      <c r="M58" s="90">
        <f>'Technical Account_Non-Life'!O62</f>
        <v>0</v>
      </c>
      <c r="N58" s="90">
        <f>'Technical Account_Non-Life'!P62</f>
        <v>0</v>
      </c>
    </row>
    <row r="59" spans="3:14" ht="15" x14ac:dyDescent="0.15">
      <c r="C59" s="39" t="s">
        <v>16</v>
      </c>
      <c r="D59" s="40">
        <f>'Technical Account_Non-Life'!F63</f>
        <v>0</v>
      </c>
      <c r="E59" s="40">
        <f>'Technical Account_Non-Life'!G63</f>
        <v>0</v>
      </c>
      <c r="F59" s="40">
        <f>'Technical Account_Non-Life'!H63</f>
        <v>0</v>
      </c>
      <c r="G59" s="40">
        <f>'Technical Account_Non-Life'!I63</f>
        <v>223.05944963655242</v>
      </c>
      <c r="H59" s="40">
        <f>'Technical Account_Non-Life'!J63</f>
        <v>252.23260643821391</v>
      </c>
      <c r="I59" s="40">
        <f>'Technical Account_Non-Life'!K63</f>
        <v>272.4558670820353</v>
      </c>
      <c r="J59" s="40">
        <f>'Technical Account_Non-Life'!L63</f>
        <v>280.70482866043614</v>
      </c>
      <c r="K59" s="40">
        <f>'Technical Account_Non-Life'!M63</f>
        <v>289.58982346832812</v>
      </c>
      <c r="L59" s="40">
        <f>'Technical Account_Non-Life'!N63</f>
        <v>303.36188992731047</v>
      </c>
      <c r="M59" s="90">
        <f>'Technical Account_Non-Life'!O63</f>
        <v>303.36188992731047</v>
      </c>
      <c r="N59" s="90">
        <f>'Technical Account_Non-Life'!P63</f>
        <v>0</v>
      </c>
    </row>
    <row r="60" spans="3:14" ht="15" x14ac:dyDescent="0.15">
      <c r="C60" s="39" t="s">
        <v>15</v>
      </c>
      <c r="D60" s="40">
        <f>'Technical Account_Non-Life'!F64</f>
        <v>38955</v>
      </c>
      <c r="E60" s="40">
        <f>'Technical Account_Non-Life'!G64</f>
        <v>39342</v>
      </c>
      <c r="F60" s="40">
        <f>'Technical Account_Non-Life'!H64</f>
        <v>40044</v>
      </c>
      <c r="G60" s="40">
        <f>'Technical Account_Non-Life'!I64</f>
        <v>39945</v>
      </c>
      <c r="H60" s="40">
        <f>'Technical Account_Non-Life'!J64</f>
        <v>38543</v>
      </c>
      <c r="I60" s="40">
        <f>'Technical Account_Non-Life'!K64</f>
        <v>37796</v>
      </c>
      <c r="J60" s="40">
        <f>'Technical Account_Non-Life'!L64</f>
        <v>36794</v>
      </c>
      <c r="K60" s="40">
        <f>'Technical Account_Non-Life'!M64</f>
        <v>37752</v>
      </c>
      <c r="L60" s="40">
        <f>'Technical Account_Non-Life'!N64</f>
        <v>36738</v>
      </c>
      <c r="M60" s="90">
        <f>'Technical Account_Non-Life'!O64</f>
        <v>35326</v>
      </c>
      <c r="N60" s="90">
        <f>'Technical Account_Non-Life'!P64</f>
        <v>34460</v>
      </c>
    </row>
    <row r="61" spans="3:14" ht="15" x14ac:dyDescent="0.15">
      <c r="C61" s="39" t="s">
        <v>14</v>
      </c>
      <c r="D61" s="40">
        <f>'Technical Account_Non-Life'!F65</f>
        <v>0</v>
      </c>
      <c r="E61" s="40">
        <f>'Technical Account_Non-Life'!G65</f>
        <v>0</v>
      </c>
      <c r="F61" s="40">
        <f>'Technical Account_Non-Life'!H65</f>
        <v>0</v>
      </c>
      <c r="G61" s="40">
        <f>'Technical Account_Non-Life'!I65</f>
        <v>0</v>
      </c>
      <c r="H61" s="40">
        <f>'Technical Account_Non-Life'!J65</f>
        <v>0</v>
      </c>
      <c r="I61" s="40">
        <f>'Technical Account_Non-Life'!K65</f>
        <v>0</v>
      </c>
      <c r="J61" s="40">
        <f>'Technical Account_Non-Life'!L65</f>
        <v>0</v>
      </c>
      <c r="K61" s="40">
        <f>'Technical Account_Non-Life'!M65</f>
        <v>0</v>
      </c>
      <c r="L61" s="40">
        <f>'Technical Account_Non-Life'!N65</f>
        <v>0</v>
      </c>
      <c r="M61" s="90">
        <f>'Technical Account_Non-Life'!O65</f>
        <v>0</v>
      </c>
      <c r="N61" s="90">
        <f>'Technical Account_Non-Life'!P65</f>
        <v>0</v>
      </c>
    </row>
    <row r="62" spans="3:14" ht="15" x14ac:dyDescent="0.15">
      <c r="C62" s="39" t="s">
        <v>13</v>
      </c>
      <c r="D62" s="40">
        <f>'Technical Account_Non-Life'!F66</f>
        <v>1096</v>
      </c>
      <c r="E62" s="40">
        <f>'Technical Account_Non-Life'!G66</f>
        <v>1353</v>
      </c>
      <c r="F62" s="40">
        <f>'Technical Account_Non-Life'!H66</f>
        <v>1463</v>
      </c>
      <c r="G62" s="40">
        <f>'Technical Account_Non-Life'!I66</f>
        <v>1451</v>
      </c>
      <c r="H62" s="40">
        <f>'Technical Account_Non-Life'!J66</f>
        <v>2372</v>
      </c>
      <c r="I62" s="40">
        <f>'Technical Account_Non-Life'!K66</f>
        <v>2138</v>
      </c>
      <c r="J62" s="40">
        <f>'Technical Account_Non-Life'!L66</f>
        <v>2306</v>
      </c>
      <c r="K62" s="40">
        <f>'Technical Account_Non-Life'!M66</f>
        <v>2414</v>
      </c>
      <c r="L62" s="40">
        <f>'Technical Account_Non-Life'!N66</f>
        <v>2717</v>
      </c>
      <c r="M62" s="90">
        <f>'Technical Account_Non-Life'!O66</f>
        <v>2717</v>
      </c>
      <c r="N62" s="90">
        <f>'Technical Account_Non-Life'!P66</f>
        <v>0</v>
      </c>
    </row>
    <row r="63" spans="3:14" ht="15" x14ac:dyDescent="0.15">
      <c r="C63" s="39" t="s">
        <v>12</v>
      </c>
      <c r="D63" s="40">
        <f>'Technical Account_Non-Life'!F67</f>
        <v>161.45418326693226</v>
      </c>
      <c r="E63" s="40">
        <f>'Technical Account_Non-Life'!G67</f>
        <v>176.47979510529311</v>
      </c>
      <c r="F63" s="40">
        <f>'Technical Account_Non-Life'!H67</f>
        <v>218.56858281161072</v>
      </c>
      <c r="G63" s="40">
        <f>'Technical Account_Non-Life'!I67</f>
        <v>329.02675014228799</v>
      </c>
      <c r="H63" s="40">
        <f>'Technical Account_Non-Life'!J67</f>
        <v>415.28173022196927</v>
      </c>
      <c r="I63" s="40">
        <f>'Technical Account_Non-Life'!K67</f>
        <v>336.58224245873652</v>
      </c>
      <c r="J63" s="40">
        <f>'Technical Account_Non-Life'!L67</f>
        <v>241.20660216277747</v>
      </c>
      <c r="K63" s="40">
        <f>'Technical Account_Non-Life'!M67</f>
        <v>265.42401821286285</v>
      </c>
      <c r="L63" s="40">
        <f>'Technical Account_Non-Life'!N67</f>
        <v>300.50654524758113</v>
      </c>
      <c r="M63" s="90">
        <f>'Technical Account_Non-Life'!O67</f>
        <v>297.8656801365965</v>
      </c>
      <c r="N63" s="90">
        <f>'Technical Account_Non-Life'!P67</f>
        <v>0</v>
      </c>
    </row>
    <row r="64" spans="3:14" ht="15" x14ac:dyDescent="0.15">
      <c r="C64" s="39" t="s">
        <v>11</v>
      </c>
      <c r="D64" s="40">
        <f>'Technical Account_Non-Life'!F68</f>
        <v>259.37572792918701</v>
      </c>
      <c r="E64" s="40">
        <f>'Technical Account_Non-Life'!G68</f>
        <v>267.87794083391566</v>
      </c>
      <c r="F64" s="40">
        <f>'Technical Account_Non-Life'!H68</f>
        <v>274.16724901001629</v>
      </c>
      <c r="G64" s="40">
        <f>'Technical Account_Non-Life'!I68</f>
        <v>287.14185883997203</v>
      </c>
      <c r="H64" s="40">
        <f>'Technical Account_Non-Life'!J68</f>
        <v>517</v>
      </c>
      <c r="I64" s="40">
        <f>'Technical Account_Non-Life'!K68</f>
        <v>591.6</v>
      </c>
      <c r="J64" s="40">
        <f>'Technical Account_Non-Life'!L68</f>
        <v>704.1</v>
      </c>
      <c r="K64" s="40">
        <f>'Technical Account_Non-Life'!M68</f>
        <v>765.7</v>
      </c>
      <c r="L64" s="40">
        <f>'Technical Account_Non-Life'!N68</f>
        <v>1015.0591512344203</v>
      </c>
      <c r="M64" s="90">
        <f>'Technical Account_Non-Life'!O68</f>
        <v>103.469183</v>
      </c>
      <c r="N64" s="90">
        <f>'Technical Account_Non-Life'!P68</f>
        <v>0</v>
      </c>
    </row>
    <row r="65" spans="3:15" ht="15" x14ac:dyDescent="0.15">
      <c r="C65" s="39" t="s">
        <v>10</v>
      </c>
      <c r="D65" s="40"/>
      <c r="E65" s="40"/>
      <c r="F65" s="40"/>
      <c r="G65" s="40"/>
      <c r="H65" s="40"/>
      <c r="I65" s="40"/>
      <c r="J65" s="40"/>
      <c r="K65" s="40"/>
      <c r="L65" s="40"/>
      <c r="M65" s="90"/>
      <c r="N65" s="90"/>
    </row>
    <row r="66" spans="3:15" ht="15" x14ac:dyDescent="0.15">
      <c r="C66" s="39" t="s">
        <v>9</v>
      </c>
      <c r="D66" s="40">
        <f>'Technical Account_Non-Life'!F70</f>
        <v>5286.8834328688345</v>
      </c>
      <c r="E66" s="40">
        <f>'Technical Account_Non-Life'!G70</f>
        <v>5481.7518248175184</v>
      </c>
      <c r="F66" s="40">
        <f>'Technical Account_Non-Life'!H70</f>
        <v>5517.6952001769523</v>
      </c>
      <c r="G66" s="40">
        <f>'Technical Account_Non-Life'!I70</f>
        <v>5458.8586595885863</v>
      </c>
      <c r="H66" s="40">
        <f>'Technical Account_Non-Life'!J70</f>
        <v>6062.2649856226499</v>
      </c>
      <c r="I66" s="40">
        <f>'Technical Account_Non-Life'!K70</f>
        <v>6351.4709135147095</v>
      </c>
      <c r="J66" s="40">
        <f>'Technical Account_Non-Life'!L70</f>
        <v>6385.2023888520243</v>
      </c>
      <c r="K66" s="40">
        <f>'Technical Account_Non-Life'!M70</f>
        <v>6832.5591683255916</v>
      </c>
      <c r="L66" s="40">
        <f>'Technical Account_Non-Life'!N70</f>
        <v>7523.0037602300381</v>
      </c>
      <c r="M66" s="90">
        <f>'Technical Account_Non-Life'!O70</f>
        <v>7523.0037602300381</v>
      </c>
      <c r="N66" s="90">
        <f>'Technical Account_Non-Life'!P70</f>
        <v>0</v>
      </c>
    </row>
    <row r="67" spans="3:15" ht="15" x14ac:dyDescent="0.15">
      <c r="C67" s="39" t="s">
        <v>8</v>
      </c>
      <c r="D67" s="40">
        <f>'Technical Account_Non-Life'!F71</f>
        <v>3475.1474304970511</v>
      </c>
      <c r="E67" s="40">
        <f>'Technical Account_Non-Life'!G71</f>
        <v>3673.3595431994759</v>
      </c>
      <c r="F67" s="40">
        <f>'Technical Account_Non-Life'!H71</f>
        <v>3843.7236731255266</v>
      </c>
      <c r="G67" s="40">
        <f>'Technical Account_Non-Life'!I71</f>
        <v>4208.5556491622201</v>
      </c>
      <c r="H67" s="40">
        <f>'Technical Account_Non-Life'!J71</f>
        <v>4751.942338294486</v>
      </c>
      <c r="I67" s="40">
        <f>'Technical Account_Non-Life'!K71</f>
        <v>4928.8589347561547</v>
      </c>
      <c r="J67" s="40">
        <f>'Technical Account_Non-Life'!L71</f>
        <v>5321.7729102312087</v>
      </c>
      <c r="K67" s="40">
        <f>'Technical Account_Non-Life'!M71</f>
        <v>5920.8555649162217</v>
      </c>
      <c r="L67" s="40">
        <f>'Technical Account_Non-Life'!N71</f>
        <v>6146.4476270710475</v>
      </c>
      <c r="M67" s="90">
        <f>'Technical Account_Non-Life'!O71</f>
        <v>6146.4476270710475</v>
      </c>
      <c r="N67" s="90">
        <f>'Technical Account_Non-Life'!P71</f>
        <v>0</v>
      </c>
    </row>
    <row r="68" spans="3:15" ht="15" x14ac:dyDescent="0.15">
      <c r="C68" s="39" t="s">
        <v>7</v>
      </c>
      <c r="D68" s="40">
        <f>'Technical Account_Non-Life'!F72</f>
        <v>4419.8109999999997</v>
      </c>
      <c r="E68" s="40">
        <f>'Technical Account_Non-Life'!G72</f>
        <v>4549.402</v>
      </c>
      <c r="F68" s="40">
        <f>'Technical Account_Non-Life'!H72</f>
        <v>4580.6989999999996</v>
      </c>
      <c r="G68" s="40">
        <f>'Technical Account_Non-Life'!I72</f>
        <v>4674.5429999999997</v>
      </c>
      <c r="H68" s="40">
        <f>'Technical Account_Non-Life'!J72</f>
        <v>4722.7730000000001</v>
      </c>
      <c r="I68" s="40">
        <f>'Technical Account_Non-Life'!K72</f>
        <v>4401.558</v>
      </c>
      <c r="J68" s="40">
        <f>'Technical Account_Non-Life'!L72</f>
        <v>4689.113032949338</v>
      </c>
      <c r="K68" s="40">
        <f>'Technical Account_Non-Life'!M72</f>
        <v>4692.8895543588342</v>
      </c>
      <c r="L68" s="40">
        <f>'Technical Account_Non-Life'!N72</f>
        <v>4675.7900105996359</v>
      </c>
      <c r="M68" s="90">
        <f>'Technical Account_Non-Life'!O72</f>
        <v>4570.8597844136902</v>
      </c>
      <c r="N68" s="90">
        <f>'Technical Account_Non-Life'!P72</f>
        <v>4565.8456646601726</v>
      </c>
    </row>
    <row r="69" spans="3:15" ht="15" x14ac:dyDescent="0.15">
      <c r="C69" s="39" t="s">
        <v>6</v>
      </c>
      <c r="D69" s="40">
        <f>'Technical Account_Non-Life'!F73</f>
        <v>432.24917312840188</v>
      </c>
      <c r="E69" s="40">
        <f>'Technical Account_Non-Life'!G73</f>
        <v>375.96352160256981</v>
      </c>
      <c r="F69" s="40">
        <f>'Technical Account_Non-Life'!H73</f>
        <v>319.67787007673775</v>
      </c>
      <c r="G69" s="40">
        <f>'Technical Account_Non-Life'!I73</f>
        <v>263.39221855090568</v>
      </c>
      <c r="H69" s="40">
        <f>'Technical Account_Non-Life'!J73</f>
        <v>207.10656702507362</v>
      </c>
      <c r="I69" s="40">
        <f>'Technical Account_Non-Life'!K73</f>
        <v>150.82091549924155</v>
      </c>
      <c r="J69" s="40">
        <f>'Technical Account_Non-Life'!L73</f>
        <v>0</v>
      </c>
      <c r="K69" s="40">
        <f>'Technical Account_Non-Life'!M73</f>
        <v>0</v>
      </c>
      <c r="L69" s="40">
        <f>'Technical Account_Non-Life'!N73</f>
        <v>0</v>
      </c>
      <c r="M69" s="90">
        <f>'Technical Account_Non-Life'!O73</f>
        <v>0</v>
      </c>
      <c r="N69" s="90">
        <f>'Technical Account_Non-Life'!P73</f>
        <v>0</v>
      </c>
    </row>
    <row r="70" spans="3:15" ht="15" x14ac:dyDescent="0.15">
      <c r="C70" s="39" t="s">
        <v>5</v>
      </c>
      <c r="D70" s="40">
        <f>'Technical Account_Non-Life'!F74</f>
        <v>9866.9221760885757</v>
      </c>
      <c r="E70" s="40">
        <f>'Technical Account_Non-Life'!G74</f>
        <v>10170.233152347491</v>
      </c>
      <c r="F70" s="40">
        <f>'Technical Account_Non-Life'!H74</f>
        <v>10624.826998828914</v>
      </c>
      <c r="G70" s="40">
        <f>'Technical Account_Non-Life'!I74</f>
        <v>10548.812945810709</v>
      </c>
      <c r="H70" s="40">
        <f>'Technical Account_Non-Life'!J74</f>
        <v>11131.587352283615</v>
      </c>
      <c r="I70" s="40">
        <f>'Technical Account_Non-Life'!K74</f>
        <v>10217.928244437346</v>
      </c>
      <c r="J70" s="40">
        <f>'Technical Account_Non-Life'!L74</f>
        <v>10007.984669434685</v>
      </c>
      <c r="K70" s="40">
        <f>'Technical Account_Non-Life'!M74</f>
        <v>9766.8476525071856</v>
      </c>
      <c r="L70" s="40">
        <f>'Technical Account_Non-Life'!N74</f>
        <v>8193.9742361332901</v>
      </c>
      <c r="M70" s="90">
        <f>'Technical Account_Non-Life'!O74</f>
        <v>9026.9349515596714</v>
      </c>
      <c r="N70" s="90">
        <f>'Technical Account_Non-Life'!P74</f>
        <v>0</v>
      </c>
    </row>
    <row r="71" spans="3:15" ht="15" x14ac:dyDescent="0.15">
      <c r="C71" s="39" t="s">
        <v>4</v>
      </c>
      <c r="D71" s="40">
        <f>'Technical Account_Non-Life'!F75</f>
        <v>1025.66766816892</v>
      </c>
      <c r="E71" s="40">
        <f>'Technical Account_Non-Life'!G75</f>
        <v>1084.293106326156</v>
      </c>
      <c r="F71" s="40">
        <f>'Technical Account_Non-Life'!H75</f>
        <v>1184.6227674845602</v>
      </c>
      <c r="G71" s="40">
        <f>'Technical Account_Non-Life'!I75</f>
        <v>1642</v>
      </c>
      <c r="H71" s="40">
        <f>'Technical Account_Non-Life'!J75</f>
        <v>1377</v>
      </c>
      <c r="I71" s="40">
        <f>'Technical Account_Non-Life'!K75</f>
        <v>1444</v>
      </c>
      <c r="J71" s="40">
        <f>'Technical Account_Non-Life'!L75</f>
        <v>1438</v>
      </c>
      <c r="K71" s="40">
        <f>'Technical Account_Non-Life'!M75</f>
        <v>1452</v>
      </c>
      <c r="L71" s="40">
        <f>'Technical Account_Non-Life'!N75</f>
        <v>1455</v>
      </c>
      <c r="M71" s="90">
        <f>'Technical Account_Non-Life'!O75</f>
        <v>1402.5</v>
      </c>
      <c r="N71" s="90">
        <f>'Technical Account_Non-Life'!P75</f>
        <v>0</v>
      </c>
    </row>
    <row r="72" spans="3:15" ht="15" x14ac:dyDescent="0.15">
      <c r="C72" s="39" t="s">
        <v>3</v>
      </c>
      <c r="D72" s="40">
        <f>'Technical Account_Non-Life'!F76</f>
        <v>946.79014804487815</v>
      </c>
      <c r="E72" s="40">
        <f>'Technical Account_Non-Life'!G76</f>
        <v>945.62836088428594</v>
      </c>
      <c r="F72" s="40">
        <f>'Technical Account_Non-Life'!H76</f>
        <v>0</v>
      </c>
      <c r="G72" s="40">
        <f>'Technical Account_Non-Life'!I76</f>
        <v>0</v>
      </c>
      <c r="H72" s="40">
        <f>'Technical Account_Non-Life'!J76</f>
        <v>0</v>
      </c>
      <c r="I72" s="40">
        <f>'Technical Account_Non-Life'!K76</f>
        <v>0</v>
      </c>
      <c r="J72" s="40">
        <f>'Technical Account_Non-Life'!L76</f>
        <v>0</v>
      </c>
      <c r="K72" s="40">
        <f>'Technical Account_Non-Life'!M76</f>
        <v>0</v>
      </c>
      <c r="L72" s="40">
        <f>'Technical Account_Non-Life'!N76</f>
        <v>0</v>
      </c>
      <c r="M72" s="90">
        <f>'Technical Account_Non-Life'!O76</f>
        <v>0</v>
      </c>
      <c r="N72" s="90">
        <f>'Technical Account_Non-Life'!P76</f>
        <v>0</v>
      </c>
    </row>
    <row r="73" spans="3:15" ht="15" x14ac:dyDescent="0.15">
      <c r="C73" s="39" t="s">
        <v>2</v>
      </c>
      <c r="D73" s="40">
        <f>'Technical Account_Non-Life'!F77</f>
        <v>1905.1062853107346</v>
      </c>
      <c r="E73" s="40">
        <f>'Technical Account_Non-Life'!G77</f>
        <v>2268.0084745762715</v>
      </c>
      <c r="F73" s="40">
        <f>'Technical Account_Non-Life'!H77</f>
        <v>2719.6327683615818</v>
      </c>
      <c r="G73" s="40">
        <f>'Technical Account_Non-Life'!I77</f>
        <v>3115.4661016949153</v>
      </c>
      <c r="H73" s="40">
        <f>'Technical Account_Non-Life'!J77</f>
        <v>3258.8276836158193</v>
      </c>
      <c r="I73" s="40">
        <f>'Technical Account_Non-Life'!K77</f>
        <v>3531.7796610169494</v>
      </c>
      <c r="J73" s="40">
        <f>'Technical Account_Non-Life'!L77</f>
        <v>3968.2203389830511</v>
      </c>
      <c r="K73" s="40">
        <f>'Technical Account_Non-Life'!M77</f>
        <v>4681.4971751412431</v>
      </c>
      <c r="L73" s="40">
        <f>'Technical Account_Non-Life'!N77</f>
        <v>5507.0621468926556</v>
      </c>
      <c r="M73" s="90">
        <f>'Technical Account_Non-Life'!O77</f>
        <v>6735.5225988700568</v>
      </c>
      <c r="N73" s="90">
        <f>'Technical Account_Non-Life'!P77</f>
        <v>0</v>
      </c>
    </row>
    <row r="74" spans="3:15" ht="15" x14ac:dyDescent="0.15">
      <c r="C74" s="39" t="s">
        <v>57</v>
      </c>
      <c r="D74" s="40">
        <f>'Technical Account_Non-Life'!F78</f>
        <v>120997.70702272435</v>
      </c>
      <c r="E74" s="40">
        <f>'Technical Account_Non-Life'!G78</f>
        <v>119157.86365387084</v>
      </c>
      <c r="F74" s="40">
        <f>'Technical Account_Non-Life'!H78</f>
        <v>104807.12286557966</v>
      </c>
      <c r="G74" s="40">
        <f>'Technical Account_Non-Life'!I78</f>
        <v>0</v>
      </c>
      <c r="H74" s="40">
        <f>'Technical Account_Non-Life'!J78</f>
        <v>0</v>
      </c>
      <c r="I74" s="40">
        <f>'Technical Account_Non-Life'!K78</f>
        <v>0</v>
      </c>
      <c r="J74" s="40">
        <f>'Technical Account_Non-Life'!L78</f>
        <v>0</v>
      </c>
      <c r="K74" s="40">
        <f>'Technical Account_Non-Life'!M78</f>
        <v>0</v>
      </c>
      <c r="L74" s="40">
        <f>'Technical Account_Non-Life'!N78</f>
        <v>0</v>
      </c>
      <c r="M74" s="90">
        <f>'Technical Account_Non-Life'!O78</f>
        <v>0</v>
      </c>
      <c r="N74" s="90">
        <f>'Technical Account_Non-Life'!P78</f>
        <v>0</v>
      </c>
    </row>
    <row r="75" spans="3:15" ht="15.75" thickBot="1" x14ac:dyDescent="0.3">
      <c r="C75" s="44" t="s">
        <v>164</v>
      </c>
      <c r="D75" s="96">
        <f>SUM(D43:D74)</f>
        <v>346452.72116630891</v>
      </c>
      <c r="E75" s="96">
        <f t="shared" ref="E75:M75" si="4">SUM(E43:E74)</f>
        <v>354249.04188821872</v>
      </c>
      <c r="F75" s="96">
        <f t="shared" si="4"/>
        <v>348534.15202678984</v>
      </c>
      <c r="G75" s="96">
        <f t="shared" si="4"/>
        <v>250042.734896523</v>
      </c>
      <c r="H75" s="96">
        <f t="shared" si="4"/>
        <v>255711.31330501955</v>
      </c>
      <c r="I75" s="96">
        <f t="shared" si="4"/>
        <v>255395.82319199611</v>
      </c>
      <c r="J75" s="96">
        <f t="shared" si="4"/>
        <v>256178.17318525675</v>
      </c>
      <c r="K75" s="96">
        <f t="shared" si="4"/>
        <v>260876.2561380328</v>
      </c>
      <c r="L75" s="96">
        <f t="shared" si="4"/>
        <v>265706.51630569575</v>
      </c>
      <c r="M75" s="96">
        <f t="shared" si="4"/>
        <v>269784.22094027605</v>
      </c>
    </row>
    <row r="76" spans="3:15" ht="16.5" thickTop="1" thickBot="1" x14ac:dyDescent="0.3">
      <c r="C76" s="45" t="s">
        <v>157</v>
      </c>
      <c r="D76" s="52">
        <f>D75-D45-D47-D49-D56-D58-D59-D61-D64-D65-D69-D72-D74</f>
        <v>223547.32166697001</v>
      </c>
      <c r="E76" s="52">
        <f t="shared" ref="E76:M76" si="5">E75-E45-E47-E49-E56-E58-E59-E61-E64-E65-E69-E72-E74</f>
        <v>233199.62561163539</v>
      </c>
      <c r="F76" s="52">
        <f t="shared" si="5"/>
        <v>241954.68975737185</v>
      </c>
      <c r="G76" s="52">
        <f t="shared" si="5"/>
        <v>248254.72144399086</v>
      </c>
      <c r="H76" s="52">
        <f t="shared" si="5"/>
        <v>253548.43827644837</v>
      </c>
      <c r="I76" s="52">
        <f t="shared" si="5"/>
        <v>253202.92740056425</v>
      </c>
      <c r="J76" s="52">
        <f t="shared" si="5"/>
        <v>254020.11587679264</v>
      </c>
      <c r="K76" s="52">
        <f t="shared" si="5"/>
        <v>259123.09064712687</v>
      </c>
      <c r="L76" s="52">
        <f t="shared" si="5"/>
        <v>263703.46493423445</v>
      </c>
      <c r="M76" s="96">
        <f t="shared" si="5"/>
        <v>268692.75953704916</v>
      </c>
      <c r="O76" t="s">
        <v>167</v>
      </c>
    </row>
    <row r="77" spans="3:15" ht="11.25" thickTop="1" x14ac:dyDescent="0.15"/>
    <row r="79" spans="3:15" ht="18.75" x14ac:dyDescent="0.15">
      <c r="C79" s="110" t="s">
        <v>165</v>
      </c>
      <c r="D79" s="111"/>
      <c r="E79" s="111"/>
      <c r="F79" s="111"/>
      <c r="G79" s="111"/>
      <c r="H79" s="111"/>
      <c r="I79" s="111"/>
      <c r="J79" s="111"/>
      <c r="K79" s="111"/>
      <c r="L79" s="111"/>
      <c r="M79" s="111"/>
    </row>
    <row r="80" spans="3:15" ht="15" x14ac:dyDescent="0.15">
      <c r="C80" s="35">
        <v>1</v>
      </c>
      <c r="D80" s="36">
        <v>2004</v>
      </c>
      <c r="E80" s="36">
        <f>D80+1</f>
        <v>2005</v>
      </c>
      <c r="F80" s="36">
        <f t="shared" ref="F80:N80" si="6">E80+1</f>
        <v>2006</v>
      </c>
      <c r="G80" s="36">
        <f t="shared" si="6"/>
        <v>2007</v>
      </c>
      <c r="H80" s="36">
        <f t="shared" si="6"/>
        <v>2008</v>
      </c>
      <c r="I80" s="36">
        <f t="shared" si="6"/>
        <v>2009</v>
      </c>
      <c r="J80" s="36">
        <f t="shared" si="6"/>
        <v>2010</v>
      </c>
      <c r="K80" s="36">
        <f t="shared" si="6"/>
        <v>2011</v>
      </c>
      <c r="L80" s="36">
        <f t="shared" si="6"/>
        <v>2012</v>
      </c>
      <c r="M80" s="106">
        <f t="shared" si="6"/>
        <v>2013</v>
      </c>
      <c r="N80" s="106">
        <f t="shared" si="6"/>
        <v>2014</v>
      </c>
    </row>
    <row r="81" spans="3:14" ht="15" x14ac:dyDescent="0.15">
      <c r="C81" s="39" t="s">
        <v>32</v>
      </c>
      <c r="D81" s="40">
        <v>4252</v>
      </c>
      <c r="E81" s="40">
        <v>4360</v>
      </c>
      <c r="F81" s="40">
        <v>4660</v>
      </c>
      <c r="G81" s="40">
        <v>4804</v>
      </c>
      <c r="H81" s="40">
        <v>5076</v>
      </c>
      <c r="I81" s="40">
        <v>5373</v>
      </c>
      <c r="J81" s="40">
        <v>4945</v>
      </c>
      <c r="K81" s="40">
        <v>4970</v>
      </c>
      <c r="L81" s="40">
        <v>5350</v>
      </c>
      <c r="M81" s="40">
        <v>5433</v>
      </c>
      <c r="N81" s="40">
        <v>5700</v>
      </c>
    </row>
    <row r="82" spans="3:14" ht="15" x14ac:dyDescent="0.15">
      <c r="C82" s="39" t="s">
        <v>31</v>
      </c>
      <c r="D82" s="40">
        <v>4504.2320615499966</v>
      </c>
      <c r="E82" s="40">
        <v>5073.0423461900009</v>
      </c>
      <c r="F82" s="40">
        <v>4457.9321477600015</v>
      </c>
      <c r="G82" s="40">
        <v>5251.478374389997</v>
      </c>
      <c r="H82" s="40">
        <v>7786.0540902499997</v>
      </c>
      <c r="I82" s="40">
        <v>5133.1646313400015</v>
      </c>
      <c r="J82" s="40">
        <v>5478.9153859800008</v>
      </c>
      <c r="K82" s="40">
        <v>5275.0406312799987</v>
      </c>
      <c r="L82" s="40">
        <v>5443.6342794600005</v>
      </c>
      <c r="M82" s="40">
        <v>5674.4585059400006</v>
      </c>
      <c r="N82" s="40">
        <v>5597.9900622199993</v>
      </c>
    </row>
    <row r="83" spans="3:14" ht="15" x14ac:dyDescent="0.15">
      <c r="C83" s="39" t="s">
        <v>30</v>
      </c>
      <c r="D83" s="40">
        <v>0</v>
      </c>
      <c r="E83" s="40">
        <v>0</v>
      </c>
      <c r="F83" s="40">
        <v>0</v>
      </c>
      <c r="G83" s="40">
        <v>287.18843158316724</v>
      </c>
      <c r="H83" s="40">
        <v>396.40156044035666</v>
      </c>
      <c r="I83" s="40">
        <v>390.86799622408518</v>
      </c>
      <c r="J83" s="40">
        <v>437.50737805501586</v>
      </c>
      <c r="K83" s="40">
        <v>358.52648532569793</v>
      </c>
      <c r="L83" s="40">
        <v>0</v>
      </c>
      <c r="M83" s="40">
        <v>0</v>
      </c>
      <c r="N83" s="40">
        <v>0</v>
      </c>
    </row>
    <row r="84" spans="3:14" ht="15" x14ac:dyDescent="0.15">
      <c r="C84" s="39" t="s">
        <v>29</v>
      </c>
      <c r="D84" s="40">
        <v>7229.2623087159018</v>
      </c>
      <c r="E84" s="40">
        <v>9045.6902860944774</v>
      </c>
      <c r="F84" s="40">
        <v>7726.0553892215585</v>
      </c>
      <c r="G84" s="40">
        <v>7897.4717232202256</v>
      </c>
      <c r="H84" s="40">
        <v>7286.3314803725889</v>
      </c>
      <c r="I84" s="40">
        <v>8227.7549392880919</v>
      </c>
      <c r="J84" s="40">
        <v>7528.3606753160357</v>
      </c>
      <c r="K84" s="40">
        <v>7267.5539005322698</v>
      </c>
      <c r="L84" s="40">
        <v>7253.9003850632062</v>
      </c>
      <c r="M84" s="40">
        <v>7614.5838855622096</v>
      </c>
      <c r="N84" s="40">
        <v>7745.6338381570213</v>
      </c>
    </row>
    <row r="85" spans="3:14" ht="15" x14ac:dyDescent="0.15">
      <c r="C85" s="39" t="s">
        <v>28</v>
      </c>
      <c r="D85" s="40">
        <v>0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517</v>
      </c>
      <c r="L85" s="40">
        <v>0</v>
      </c>
      <c r="M85" s="40">
        <v>0</v>
      </c>
      <c r="N85" s="40">
        <v>0</v>
      </c>
    </row>
    <row r="86" spans="3:14" ht="15" x14ac:dyDescent="0.15">
      <c r="C86" s="39" t="s">
        <v>90</v>
      </c>
      <c r="D86" s="40">
        <v>0</v>
      </c>
      <c r="E86" s="40">
        <v>0</v>
      </c>
      <c r="F86" s="40">
        <v>0</v>
      </c>
      <c r="G86" s="40">
        <v>0</v>
      </c>
      <c r="H86" s="40">
        <v>1531.9271678384712</v>
      </c>
      <c r="I86" s="40">
        <v>1702.073192716784</v>
      </c>
      <c r="J86" s="40">
        <v>1573.5712998016947</v>
      </c>
      <c r="K86" s="40">
        <v>1547.8637101135748</v>
      </c>
      <c r="L86" s="40">
        <v>1550.928429781864</v>
      </c>
      <c r="M86" s="40">
        <v>1821.561204254552</v>
      </c>
      <c r="N86" s="40">
        <v>1800.1442221020372</v>
      </c>
    </row>
    <row r="87" spans="3:14" ht="15" x14ac:dyDescent="0.15">
      <c r="C87" s="39" t="s">
        <v>26</v>
      </c>
      <c r="D87" s="40">
        <v>39390.020000000004</v>
      </c>
      <c r="E87" s="40">
        <v>39643.03</v>
      </c>
      <c r="F87" s="40">
        <v>39887.105000000003</v>
      </c>
      <c r="G87" s="40">
        <v>42049.434000000001</v>
      </c>
      <c r="H87" s="40">
        <v>41882.176999999996</v>
      </c>
      <c r="I87" s="40">
        <v>41897.045999999995</v>
      </c>
      <c r="J87" s="40">
        <v>43280.540000000008</v>
      </c>
      <c r="K87" s="40">
        <v>43773.583999999995</v>
      </c>
      <c r="L87" s="40">
        <v>44248.650999999998</v>
      </c>
      <c r="M87" s="40">
        <v>49652</v>
      </c>
      <c r="N87" s="40">
        <v>45382</v>
      </c>
    </row>
    <row r="88" spans="3:14" ht="15" x14ac:dyDescent="0.15">
      <c r="C88" s="39" t="s">
        <v>25</v>
      </c>
      <c r="D88" s="40">
        <v>0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6099.4184250466742</v>
      </c>
      <c r="L88" s="40">
        <v>5814.4064040401327</v>
      </c>
      <c r="M88" s="40">
        <v>5814.4064040401327</v>
      </c>
      <c r="N88" s="40">
        <v>0</v>
      </c>
    </row>
    <row r="89" spans="3:14" ht="15" x14ac:dyDescent="0.15">
      <c r="C89" s="39" t="s">
        <v>24</v>
      </c>
      <c r="D89" s="40">
        <v>0</v>
      </c>
      <c r="E89" s="40">
        <v>0</v>
      </c>
      <c r="F89" s="40">
        <v>0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0">
        <v>0</v>
      </c>
      <c r="M89" s="40">
        <v>0</v>
      </c>
      <c r="N89" s="40">
        <v>0</v>
      </c>
    </row>
    <row r="90" spans="3:14" ht="15" x14ac:dyDescent="0.15">
      <c r="C90" s="39" t="s">
        <v>23</v>
      </c>
      <c r="D90" s="40">
        <v>13818.00965444</v>
      </c>
      <c r="E90" s="40">
        <v>14785.17760166</v>
      </c>
      <c r="F90" s="40">
        <v>15831.877425839999</v>
      </c>
      <c r="G90" s="40">
        <v>16681.728369749999</v>
      </c>
      <c r="H90" s="40">
        <v>17036.923248679996</v>
      </c>
      <c r="I90" s="40">
        <v>17228.113622586508</v>
      </c>
      <c r="J90" s="40">
        <v>15793.919706387969</v>
      </c>
      <c r="K90" s="40">
        <v>15210.706570630398</v>
      </c>
      <c r="L90" s="40">
        <v>15211.779270815221</v>
      </c>
      <c r="M90" s="40">
        <v>15163.172156971817</v>
      </c>
      <c r="N90" s="40">
        <v>14292.228318220368</v>
      </c>
    </row>
    <row r="91" spans="3:14" ht="15" x14ac:dyDescent="0.15">
      <c r="C91" s="39" t="s">
        <v>22</v>
      </c>
      <c r="D91" s="40">
        <v>1982</v>
      </c>
      <c r="E91" s="40">
        <v>2200</v>
      </c>
      <c r="F91" s="40">
        <v>2269</v>
      </c>
      <c r="G91" s="40">
        <v>2142</v>
      </c>
      <c r="H91" s="40">
        <v>2207</v>
      </c>
      <c r="I91" s="40">
        <v>2154</v>
      </c>
      <c r="J91" s="40">
        <v>2377</v>
      </c>
      <c r="K91" s="40">
        <v>2622</v>
      </c>
      <c r="L91" s="40">
        <v>2514</v>
      </c>
      <c r="M91" s="40">
        <v>2722</v>
      </c>
      <c r="N91" s="40">
        <v>3028</v>
      </c>
    </row>
    <row r="92" spans="3:14" ht="15" x14ac:dyDescent="0.15">
      <c r="C92" s="39" t="s">
        <v>21</v>
      </c>
      <c r="D92" s="40">
        <v>29442</v>
      </c>
      <c r="E92" s="40">
        <v>29659.648999999998</v>
      </c>
      <c r="F92" s="40">
        <v>29826.037</v>
      </c>
      <c r="G92" s="40">
        <v>31905.103033973679</v>
      </c>
      <c r="H92" s="40">
        <v>30609.620427205049</v>
      </c>
      <c r="I92" s="40">
        <v>34954.111164073853</v>
      </c>
      <c r="J92" s="40">
        <v>33686.426423133977</v>
      </c>
      <c r="K92" s="40">
        <v>32875.192803221864</v>
      </c>
      <c r="L92" s="40">
        <v>33570.183984120587</v>
      </c>
      <c r="M92" s="40">
        <v>37729</v>
      </c>
      <c r="N92" s="40">
        <v>0</v>
      </c>
    </row>
    <row r="93" spans="3:14" ht="15" x14ac:dyDescent="0.15">
      <c r="C93" s="39" t="s">
        <v>20</v>
      </c>
      <c r="D93" s="40">
        <v>0</v>
      </c>
      <c r="E93" s="40">
        <v>0</v>
      </c>
      <c r="F93" s="40">
        <v>0</v>
      </c>
      <c r="G93" s="40">
        <v>0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  <c r="N93" s="40">
        <v>0</v>
      </c>
    </row>
    <row r="94" spans="3:14" ht="15" x14ac:dyDescent="0.15">
      <c r="C94" s="39" t="s">
        <v>19</v>
      </c>
      <c r="D94" s="40">
        <v>0</v>
      </c>
      <c r="E94" s="40">
        <v>455.21023765996341</v>
      </c>
      <c r="F94" s="40">
        <v>472.05536693653693</v>
      </c>
      <c r="G94" s="40">
        <v>529.64220423086965</v>
      </c>
      <c r="H94" s="40">
        <v>549.09898145729949</v>
      </c>
      <c r="I94" s="40">
        <v>507.83494384956907</v>
      </c>
      <c r="J94" s="40">
        <v>448.41995299033687</v>
      </c>
      <c r="K94" s="40">
        <v>412.64037607730478</v>
      </c>
      <c r="L94" s="40">
        <v>397.62340036563069</v>
      </c>
      <c r="M94" s="40">
        <v>365.76129537738314</v>
      </c>
      <c r="N94" s="40">
        <v>0</v>
      </c>
    </row>
    <row r="95" spans="3:14" ht="15" x14ac:dyDescent="0.15">
      <c r="C95" s="39" t="s">
        <v>18</v>
      </c>
      <c r="D95" s="40">
        <v>763.00627495721619</v>
      </c>
      <c r="E95" s="40">
        <v>638.56246434683396</v>
      </c>
      <c r="F95" s="40">
        <v>669.66311719591806</v>
      </c>
      <c r="G95" s="40">
        <v>685.52639918869238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  <c r="N95" s="40">
        <v>0</v>
      </c>
    </row>
    <row r="96" spans="3:14" ht="15" x14ac:dyDescent="0.15">
      <c r="C96" s="39" t="s">
        <v>17</v>
      </c>
      <c r="D96" s="40">
        <v>0</v>
      </c>
      <c r="E96" s="40">
        <v>0</v>
      </c>
      <c r="F96" s="40">
        <v>0</v>
      </c>
      <c r="G96" s="40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  <c r="N96" s="40">
        <v>0</v>
      </c>
    </row>
    <row r="97" spans="3:14" ht="15" x14ac:dyDescent="0.15">
      <c r="C97" s="39" t="s">
        <v>16</v>
      </c>
      <c r="D97" s="40">
        <v>0</v>
      </c>
      <c r="E97" s="40">
        <v>0</v>
      </c>
      <c r="F97" s="40">
        <v>0</v>
      </c>
      <c r="G97" s="40">
        <v>0</v>
      </c>
      <c r="H97" s="40">
        <v>0</v>
      </c>
      <c r="I97" s="40">
        <v>0</v>
      </c>
      <c r="J97" s="40">
        <v>0</v>
      </c>
      <c r="K97" s="40">
        <v>0</v>
      </c>
      <c r="L97" s="40">
        <v>0</v>
      </c>
      <c r="M97" s="40">
        <v>0</v>
      </c>
      <c r="N97" s="40">
        <v>0</v>
      </c>
    </row>
    <row r="98" spans="3:14" ht="15" x14ac:dyDescent="0.15">
      <c r="C98" s="39" t="s">
        <v>15</v>
      </c>
      <c r="D98" s="40">
        <v>25082</v>
      </c>
      <c r="E98" s="40">
        <v>24470</v>
      </c>
      <c r="F98" s="40">
        <v>25878</v>
      </c>
      <c r="G98" s="40">
        <v>24966</v>
      </c>
      <c r="H98" s="40">
        <v>26680</v>
      </c>
      <c r="I98" s="40">
        <v>31959</v>
      </c>
      <c r="J98" s="40">
        <v>25968</v>
      </c>
      <c r="K98" s="40">
        <v>26158</v>
      </c>
      <c r="L98" s="40">
        <v>24758</v>
      </c>
      <c r="M98" s="40">
        <v>21383</v>
      </c>
      <c r="N98" s="40">
        <v>28845</v>
      </c>
    </row>
    <row r="99" spans="3:14" ht="15" x14ac:dyDescent="0.15">
      <c r="C99" s="39" t="s">
        <v>14</v>
      </c>
      <c r="D99" s="40">
        <v>0</v>
      </c>
      <c r="E99" s="40">
        <v>0</v>
      </c>
      <c r="F99" s="40">
        <v>0</v>
      </c>
      <c r="G99" s="40">
        <v>0</v>
      </c>
      <c r="H99" s="40">
        <v>0</v>
      </c>
      <c r="I99" s="40">
        <v>0</v>
      </c>
      <c r="J99" s="40">
        <v>0</v>
      </c>
      <c r="K99" s="40">
        <v>0</v>
      </c>
      <c r="L99" s="40">
        <v>0</v>
      </c>
      <c r="M99" s="40">
        <v>0</v>
      </c>
      <c r="N99" s="40">
        <v>0</v>
      </c>
    </row>
    <row r="100" spans="3:14" ht="15" x14ac:dyDescent="0.15">
      <c r="C100" s="39" t="s">
        <v>13</v>
      </c>
      <c r="D100" s="40">
        <v>0</v>
      </c>
      <c r="E100" s="40">
        <v>0</v>
      </c>
      <c r="F100" s="40">
        <v>0</v>
      </c>
      <c r="G100" s="40">
        <v>0</v>
      </c>
      <c r="H100" s="40">
        <v>0</v>
      </c>
      <c r="I100" s="40">
        <v>0</v>
      </c>
      <c r="J100" s="40">
        <v>1611</v>
      </c>
      <c r="K100" s="40">
        <v>389</v>
      </c>
      <c r="L100" s="40">
        <v>472</v>
      </c>
      <c r="M100" s="40">
        <v>472</v>
      </c>
      <c r="N100" s="40">
        <v>0</v>
      </c>
    </row>
    <row r="101" spans="3:14" ht="15" x14ac:dyDescent="0.15">
      <c r="C101" s="39" t="s">
        <v>12</v>
      </c>
      <c r="D101" s="40">
        <v>56.545247581104157</v>
      </c>
      <c r="E101" s="40">
        <v>83.096186681844046</v>
      </c>
      <c r="F101" s="40">
        <v>112.86283437677859</v>
      </c>
      <c r="G101" s="40">
        <v>177.93113261240751</v>
      </c>
      <c r="H101" s="40">
        <v>200.48377916903814</v>
      </c>
      <c r="I101" s="40">
        <v>145.29026750142287</v>
      </c>
      <c r="J101" s="40">
        <v>119.56459874786569</v>
      </c>
      <c r="K101" s="40">
        <v>0</v>
      </c>
      <c r="L101" s="40">
        <v>0</v>
      </c>
      <c r="M101" s="40">
        <v>0</v>
      </c>
      <c r="N101" s="40">
        <v>0</v>
      </c>
    </row>
    <row r="102" spans="3:14" ht="15" x14ac:dyDescent="0.15">
      <c r="C102" s="39" t="s">
        <v>11</v>
      </c>
      <c r="D102" s="40">
        <v>0</v>
      </c>
      <c r="E102" s="40">
        <v>0</v>
      </c>
      <c r="F102" s="40">
        <v>75.005823433496388</v>
      </c>
      <c r="G102" s="40">
        <v>81.76100628930817</v>
      </c>
      <c r="H102" s="40">
        <v>38.099999999999994</v>
      </c>
      <c r="I102" s="40">
        <v>41.9</v>
      </c>
      <c r="J102" s="40">
        <v>42.6</v>
      </c>
      <c r="K102" s="40">
        <v>41.70000000000001</v>
      </c>
      <c r="L102" s="40">
        <v>43</v>
      </c>
      <c r="M102" s="40">
        <v>47.2</v>
      </c>
      <c r="N102" s="40">
        <v>46.4</v>
      </c>
    </row>
    <row r="103" spans="3:14" ht="15" x14ac:dyDescent="0.15">
      <c r="C103" s="39" t="s">
        <v>10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</row>
    <row r="104" spans="3:14" ht="15" x14ac:dyDescent="0.15">
      <c r="C104" s="39" t="s">
        <v>9</v>
      </c>
      <c r="D104" s="40">
        <v>2003.5390400353904</v>
      </c>
      <c r="E104" s="40">
        <v>2022.4507852245079</v>
      </c>
      <c r="F104" s="40">
        <v>2318.2924131829241</v>
      </c>
      <c r="G104" s="40">
        <v>2435.3019243530193</v>
      </c>
      <c r="H104" s="40">
        <v>2770.5153727051538</v>
      </c>
      <c r="I104" s="40">
        <v>2866.1800486618004</v>
      </c>
      <c r="J104" s="40">
        <v>3263.6584826365847</v>
      </c>
      <c r="K104" s="40">
        <v>3147.6443264764434</v>
      </c>
      <c r="L104" s="40">
        <v>3009.4005750940059</v>
      </c>
      <c r="M104" s="40">
        <v>3237.8898473788986</v>
      </c>
      <c r="N104" s="40">
        <v>3390.8083426026183</v>
      </c>
    </row>
    <row r="105" spans="3:14" ht="15" x14ac:dyDescent="0.15">
      <c r="C105" s="39" t="s">
        <v>8</v>
      </c>
      <c r="D105" s="40">
        <v>1958.0174108396518</v>
      </c>
      <c r="E105" s="40">
        <v>2102.1716746232332</v>
      </c>
      <c r="F105" s="40">
        <v>2112.7024244126183</v>
      </c>
      <c r="G105" s="40">
        <v>2197.1824393896845</v>
      </c>
      <c r="H105" s="40">
        <v>2668.7260132921465</v>
      </c>
      <c r="I105" s="40">
        <v>3125.9945708134419</v>
      </c>
      <c r="J105" s="40">
        <v>3803.7068239258633</v>
      </c>
      <c r="K105" s="40">
        <v>3477.2535804549284</v>
      </c>
      <c r="L105" s="40">
        <v>3894.739305438547</v>
      </c>
      <c r="M105" s="40">
        <v>3894.739305438547</v>
      </c>
      <c r="N105" s="40">
        <v>0</v>
      </c>
    </row>
    <row r="106" spans="3:14" ht="15" x14ac:dyDescent="0.15">
      <c r="C106" s="39" t="s">
        <v>7</v>
      </c>
      <c r="D106" s="40">
        <v>2441.1079999999997</v>
      </c>
      <c r="E106" s="40">
        <v>2605.7929999999997</v>
      </c>
      <c r="F106" s="40">
        <v>2710.8420000000001</v>
      </c>
      <c r="G106" s="40">
        <v>2683.8980000000001</v>
      </c>
      <c r="H106" s="40">
        <v>2823.058</v>
      </c>
      <c r="I106" s="40">
        <v>2712.4059999999999</v>
      </c>
      <c r="J106" s="40">
        <v>2893.22</v>
      </c>
      <c r="K106" s="40">
        <v>2772.076</v>
      </c>
      <c r="L106" s="40">
        <v>2821.6660000000002</v>
      </c>
      <c r="M106" s="40">
        <v>2736.0559801878499</v>
      </c>
      <c r="N106" s="40">
        <v>2699.1653854885826</v>
      </c>
    </row>
    <row r="107" spans="3:14" ht="15" x14ac:dyDescent="0.15">
      <c r="C107" s="39" t="s">
        <v>6</v>
      </c>
      <c r="D107" s="40">
        <v>213.01729483512636</v>
      </c>
      <c r="E107" s="40">
        <v>344.76914951135979</v>
      </c>
      <c r="F107" s="40">
        <v>476.52100418759318</v>
      </c>
      <c r="G107" s="40">
        <v>608.27285886382651</v>
      </c>
      <c r="H107" s="40">
        <v>740.02471354005991</v>
      </c>
      <c r="I107" s="40">
        <v>871.77656821629341</v>
      </c>
      <c r="J107" s="40">
        <v>936.93673596859117</v>
      </c>
      <c r="K107" s="40">
        <v>1096.2568037833496</v>
      </c>
      <c r="L107" s="40">
        <v>969.03720888730254</v>
      </c>
      <c r="M107" s="40">
        <v>969.03720888730254</v>
      </c>
      <c r="N107" s="40">
        <v>0</v>
      </c>
    </row>
    <row r="108" spans="3:14" ht="15" x14ac:dyDescent="0.15">
      <c r="C108" s="39" t="s">
        <v>5</v>
      </c>
      <c r="D108" s="40">
        <v>0</v>
      </c>
      <c r="E108" s="40">
        <v>0</v>
      </c>
      <c r="F108" s="40">
        <v>0</v>
      </c>
      <c r="G108" s="40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</row>
    <row r="109" spans="3:14" ht="15" x14ac:dyDescent="0.15">
      <c r="C109" s="39" t="s">
        <v>4</v>
      </c>
      <c r="D109" s="40">
        <v>497.07060590886334</v>
      </c>
      <c r="E109" s="40">
        <v>556.18010348856626</v>
      </c>
      <c r="F109" s="40">
        <v>602.79586045735277</v>
      </c>
      <c r="G109" s="40">
        <v>654</v>
      </c>
      <c r="H109" s="40">
        <v>793</v>
      </c>
      <c r="I109" s="40">
        <v>771</v>
      </c>
      <c r="J109" s="40">
        <v>623</v>
      </c>
      <c r="K109" s="40">
        <v>571</v>
      </c>
      <c r="L109" s="40">
        <v>574</v>
      </c>
      <c r="M109" s="40">
        <v>524.59999999999991</v>
      </c>
      <c r="N109" s="40">
        <v>0</v>
      </c>
    </row>
    <row r="110" spans="3:14" ht="15" x14ac:dyDescent="0.15">
      <c r="C110" s="39" t="s">
        <v>92</v>
      </c>
      <c r="D110" s="40">
        <v>0</v>
      </c>
      <c r="E110" s="40">
        <v>0</v>
      </c>
      <c r="F110" s="40">
        <v>0</v>
      </c>
      <c r="G110" s="40">
        <v>0</v>
      </c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</row>
    <row r="111" spans="3:14" ht="15" x14ac:dyDescent="0.15">
      <c r="C111" s="39" t="s">
        <v>2</v>
      </c>
      <c r="D111" s="40">
        <v>742.50211864406788</v>
      </c>
      <c r="E111" s="40">
        <v>1007.768361581921</v>
      </c>
      <c r="F111" s="40">
        <v>1616.1723163841809</v>
      </c>
      <c r="G111" s="40">
        <v>1722.4576271186443</v>
      </c>
      <c r="H111" s="40">
        <v>1992.5847457627119</v>
      </c>
      <c r="I111" s="40">
        <v>2221.0451977401131</v>
      </c>
      <c r="J111" s="40">
        <v>2180.0847457627119</v>
      </c>
      <c r="K111" s="40">
        <v>2522.5988700564972</v>
      </c>
      <c r="L111" s="40">
        <v>3227.4011299435028</v>
      </c>
      <c r="M111" s="40">
        <v>3576.9774011299437</v>
      </c>
      <c r="N111" s="40">
        <v>0</v>
      </c>
    </row>
    <row r="112" spans="3:14" ht="15" x14ac:dyDescent="0.15">
      <c r="C112" s="39" t="s">
        <v>57</v>
      </c>
      <c r="D112" s="40">
        <v>34686.600183337068</v>
      </c>
      <c r="E112" s="40">
        <v>37720.050669422941</v>
      </c>
      <c r="F112" s="40">
        <v>34500.09764234889</v>
      </c>
      <c r="G112" s="40">
        <v>38032.424684250946</v>
      </c>
      <c r="H112" s="40">
        <v>36154.7855948781</v>
      </c>
      <c r="I112" s="40">
        <v>37213.039241784638</v>
      </c>
      <c r="J112" s="40">
        <v>50753.203309773337</v>
      </c>
      <c r="K112" s="40">
        <v>41366.717731457698</v>
      </c>
      <c r="L112" s="40">
        <v>42027.725474282444</v>
      </c>
      <c r="M112" s="40">
        <v>30205.661255881911</v>
      </c>
      <c r="N112" s="40">
        <v>0</v>
      </c>
    </row>
    <row r="113" spans="3:15" ht="15.75" thickBot="1" x14ac:dyDescent="0.3">
      <c r="C113" s="44" t="s">
        <v>163</v>
      </c>
      <c r="D113" s="96">
        <f>SUM(D81:D112)</f>
        <v>169060.93020084436</v>
      </c>
      <c r="E113" s="96">
        <f t="shared" ref="E113:M113" si="7">SUM(E81:E112)</f>
        <v>176772.64186648565</v>
      </c>
      <c r="F113" s="96">
        <f t="shared" si="7"/>
        <v>176203.01776573784</v>
      </c>
      <c r="G113" s="96">
        <f t="shared" si="7"/>
        <v>185792.80220921442</v>
      </c>
      <c r="H113" s="96">
        <f t="shared" si="7"/>
        <v>189222.81217559101</v>
      </c>
      <c r="I113" s="96">
        <f t="shared" si="7"/>
        <v>199495.59838479658</v>
      </c>
      <c r="J113" s="96">
        <f t="shared" si="7"/>
        <v>207744.63551848003</v>
      </c>
      <c r="K113" s="96">
        <f t="shared" si="7"/>
        <v>202471.77421445673</v>
      </c>
      <c r="L113" s="96">
        <f t="shared" si="7"/>
        <v>203152.07684729248</v>
      </c>
      <c r="M113" s="96">
        <f t="shared" si="7"/>
        <v>199037.10445105057</v>
      </c>
    </row>
    <row r="114" spans="3:15" ht="16.5" thickTop="1" thickBot="1" x14ac:dyDescent="0.3">
      <c r="C114" s="125" t="s">
        <v>193</v>
      </c>
      <c r="D114" s="52">
        <f>D113-D87-D103</f>
        <v>129670.91020084436</v>
      </c>
      <c r="E114" s="52">
        <f t="shared" ref="E114:M114" si="8">E113-E87-E103</f>
        <v>137129.61186648565</v>
      </c>
      <c r="F114" s="52">
        <f t="shared" si="8"/>
        <v>136315.91276573783</v>
      </c>
      <c r="G114" s="52">
        <f t="shared" si="8"/>
        <v>143743.36820921442</v>
      </c>
      <c r="H114" s="52">
        <f t="shared" si="8"/>
        <v>147340.63517559101</v>
      </c>
      <c r="I114" s="52">
        <f t="shared" si="8"/>
        <v>157598.55238479658</v>
      </c>
      <c r="J114" s="52">
        <f t="shared" si="8"/>
        <v>164464.09551848003</v>
      </c>
      <c r="K114" s="52">
        <f t="shared" si="8"/>
        <v>158698.19021445673</v>
      </c>
      <c r="L114" s="52">
        <f t="shared" si="8"/>
        <v>158903.42584729247</v>
      </c>
      <c r="M114" s="52">
        <f t="shared" si="8"/>
        <v>149385.10445105057</v>
      </c>
      <c r="O114" t="s">
        <v>196</v>
      </c>
    </row>
    <row r="115" spans="3:15" ht="16.5" thickTop="1" thickBot="1" x14ac:dyDescent="0.3">
      <c r="C115" s="45" t="s">
        <v>98</v>
      </c>
      <c r="D115" s="52">
        <f>D113-D83-D85-D87-D94-D96-D97-D99-D102-D103-D107-D110-D112</f>
        <v>94771.292722672166</v>
      </c>
      <c r="E115" s="52">
        <f t="shared" ref="E115:M115" si="9">E113-E83-E85-E87-E94-E96-E97-E99-E102-E103-E107-E110-E112</f>
        <v>98609.581809891402</v>
      </c>
      <c r="F115" s="52">
        <f t="shared" si="9"/>
        <v>100792.23292883132</v>
      </c>
      <c r="G115" s="52">
        <f t="shared" si="9"/>
        <v>104204.0790239963</v>
      </c>
      <c r="H115" s="52">
        <f t="shared" si="9"/>
        <v>109462.22432527517</v>
      </c>
      <c r="I115" s="52">
        <f t="shared" si="9"/>
        <v>118573.13363472201</v>
      </c>
      <c r="J115" s="52">
        <f t="shared" si="9"/>
        <v>111845.42814169273</v>
      </c>
      <c r="K115" s="52">
        <f t="shared" si="9"/>
        <v>114905.34881781266</v>
      </c>
      <c r="L115" s="52">
        <f t="shared" si="9"/>
        <v>115466.03976375707</v>
      </c>
      <c r="M115" s="96">
        <f t="shared" si="9"/>
        <v>117797.44469090394</v>
      </c>
      <c r="O115" t="s">
        <v>167</v>
      </c>
    </row>
    <row r="116" spans="3:15" ht="15.75" thickTop="1" x14ac:dyDescent="0.15">
      <c r="C116" s="112" t="s">
        <v>174</v>
      </c>
      <c r="D116" s="113">
        <f>D115-D84</f>
        <v>87542.030413956265</v>
      </c>
      <c r="E116" s="113">
        <f t="shared" ref="E116:M116" si="10">E115-E84</f>
        <v>89563.89152379692</v>
      </c>
      <c r="F116" s="113">
        <f t="shared" si="10"/>
        <v>93066.177539609766</v>
      </c>
      <c r="G116" s="113">
        <f t="shared" si="10"/>
        <v>96306.607300776071</v>
      </c>
      <c r="H116" s="113">
        <f t="shared" si="10"/>
        <v>102175.89284490257</v>
      </c>
      <c r="I116" s="113">
        <f t="shared" si="10"/>
        <v>110345.37869543392</v>
      </c>
      <c r="J116" s="113">
        <f t="shared" si="10"/>
        <v>104317.06746637668</v>
      </c>
      <c r="K116" s="113">
        <f t="shared" si="10"/>
        <v>107637.79491728039</v>
      </c>
      <c r="L116" s="113">
        <f t="shared" si="10"/>
        <v>108212.13937869387</v>
      </c>
      <c r="M116" s="113">
        <f t="shared" si="10"/>
        <v>110182.86080534173</v>
      </c>
    </row>
    <row r="119" spans="3:15" ht="12.75" x14ac:dyDescent="0.15">
      <c r="C119" s="161" t="s">
        <v>166</v>
      </c>
      <c r="D119" s="162"/>
      <c r="E119" s="162"/>
      <c r="F119" s="162"/>
      <c r="G119" s="162"/>
      <c r="H119" s="162"/>
      <c r="I119" s="162"/>
      <c r="J119" s="162"/>
      <c r="K119" s="162"/>
      <c r="L119" s="162"/>
      <c r="M119" s="162"/>
    </row>
    <row r="120" spans="3:15" ht="15" x14ac:dyDescent="0.15">
      <c r="C120" s="114"/>
      <c r="D120" s="115">
        <v>2004</v>
      </c>
      <c r="E120" s="115">
        <f t="shared" ref="E120:N120" si="11">D120+1</f>
        <v>2005</v>
      </c>
      <c r="F120" s="115">
        <f t="shared" si="11"/>
        <v>2006</v>
      </c>
      <c r="G120" s="115">
        <f t="shared" si="11"/>
        <v>2007</v>
      </c>
      <c r="H120" s="115">
        <f t="shared" si="11"/>
        <v>2008</v>
      </c>
      <c r="I120" s="115">
        <f t="shared" si="11"/>
        <v>2009</v>
      </c>
      <c r="J120" s="115">
        <f t="shared" si="11"/>
        <v>2010</v>
      </c>
      <c r="K120" s="115">
        <f t="shared" si="11"/>
        <v>2011</v>
      </c>
      <c r="L120" s="115">
        <f t="shared" si="11"/>
        <v>2012</v>
      </c>
      <c r="M120" s="106">
        <f t="shared" si="11"/>
        <v>2013</v>
      </c>
      <c r="N120" s="106">
        <f t="shared" si="11"/>
        <v>2014</v>
      </c>
    </row>
    <row r="121" spans="3:15" ht="15" x14ac:dyDescent="0.15">
      <c r="C121" s="39" t="s">
        <v>32</v>
      </c>
      <c r="D121" s="40">
        <v>6465</v>
      </c>
      <c r="E121" s="40">
        <v>6773</v>
      </c>
      <c r="F121" s="40">
        <v>6969</v>
      </c>
      <c r="G121" s="40">
        <v>7185</v>
      </c>
      <c r="H121" s="40">
        <v>7317</v>
      </c>
      <c r="I121" s="40">
        <v>7408</v>
      </c>
      <c r="J121" s="40">
        <v>7553</v>
      </c>
      <c r="K121" s="40">
        <v>7767</v>
      </c>
      <c r="L121" s="40">
        <v>8021</v>
      </c>
      <c r="M121" s="40">
        <v>8278</v>
      </c>
      <c r="N121" s="40">
        <v>8509</v>
      </c>
    </row>
    <row r="122" spans="3:15" ht="15" x14ac:dyDescent="0.15">
      <c r="C122" s="39" t="s">
        <v>31</v>
      </c>
      <c r="D122" s="40">
        <v>7259.2901165700005</v>
      </c>
      <c r="E122" s="40">
        <v>7340.7725831299995</v>
      </c>
      <c r="F122" s="40">
        <v>7601.7580983599992</v>
      </c>
      <c r="G122" s="40">
        <v>7830.8302326400008</v>
      </c>
      <c r="H122" s="40">
        <v>8113.3436110399998</v>
      </c>
      <c r="I122" s="40">
        <v>8161.9381781800002</v>
      </c>
      <c r="J122" s="40">
        <v>8333.0165245200005</v>
      </c>
      <c r="K122" s="40">
        <v>8744.6702934700006</v>
      </c>
      <c r="L122" s="40">
        <v>9027.2537234400006</v>
      </c>
      <c r="M122" s="40">
        <v>9262.0948389100013</v>
      </c>
      <c r="N122" s="40">
        <v>9405.7873321999996</v>
      </c>
    </row>
    <row r="123" spans="3:15" ht="15" x14ac:dyDescent="0.15">
      <c r="C123" s="39" t="s">
        <v>30</v>
      </c>
      <c r="D123" s="40">
        <v>332.43685448409855</v>
      </c>
      <c r="E123" s="40">
        <v>399.62163820431539</v>
      </c>
      <c r="F123" s="40">
        <v>548.04177318744246</v>
      </c>
      <c r="G123" s="40">
        <v>654.64676654054608</v>
      </c>
      <c r="H123" s="40">
        <v>787.23286822868977</v>
      </c>
      <c r="I123" s="40">
        <v>746.62668480230911</v>
      </c>
      <c r="J123" s="40">
        <v>705.58470812406711</v>
      </c>
      <c r="K123" s="40">
        <v>693.83577052868384</v>
      </c>
      <c r="L123" s="40">
        <v>673.09208508027416</v>
      </c>
      <c r="M123" s="40">
        <v>709.17271704673283</v>
      </c>
      <c r="N123" s="40">
        <v>710.70661621842726</v>
      </c>
    </row>
    <row r="124" spans="3:15" ht="15" x14ac:dyDescent="0.15">
      <c r="C124" s="39" t="s">
        <v>29</v>
      </c>
      <c r="D124" s="40">
        <v>11800.019960079842</v>
      </c>
      <c r="E124" s="40">
        <v>12071.367265469064</v>
      </c>
      <c r="F124" s="40">
        <v>12374.76630073187</v>
      </c>
      <c r="G124" s="40">
        <v>12412.954923486361</v>
      </c>
      <c r="H124" s="40">
        <v>12605.066826347305</v>
      </c>
      <c r="I124" s="40">
        <v>12862.175400033266</v>
      </c>
      <c r="J124" s="40">
        <v>13253.20009647372</v>
      </c>
      <c r="K124" s="40">
        <v>13212.881267465071</v>
      </c>
      <c r="L124" s="40">
        <v>13412.2253409847</v>
      </c>
      <c r="M124" s="40">
        <v>13658.806846307383</v>
      </c>
      <c r="N124" s="40">
        <v>13695.387693779108</v>
      </c>
    </row>
    <row r="125" spans="3:15" ht="15" x14ac:dyDescent="0.15">
      <c r="C125" s="39" t="s">
        <v>28</v>
      </c>
      <c r="D125" s="40">
        <v>431.47948809950964</v>
      </c>
      <c r="E125" s="40">
        <v>479.97676286158537</v>
      </c>
      <c r="F125" s="40">
        <v>526.72783501631727</v>
      </c>
      <c r="G125" s="40">
        <v>563.87821005689693</v>
      </c>
      <c r="H125" s="40">
        <v>358.21500000000003</v>
      </c>
      <c r="I125" s="40">
        <v>377.53199999999998</v>
      </c>
      <c r="J125" s="40">
        <v>380.04399999999998</v>
      </c>
      <c r="K125" s="40">
        <v>377</v>
      </c>
      <c r="L125" s="40">
        <v>376</v>
      </c>
      <c r="M125" s="40">
        <v>350</v>
      </c>
      <c r="N125" s="40">
        <v>340</v>
      </c>
    </row>
    <row r="126" spans="3:15" ht="15" x14ac:dyDescent="0.15">
      <c r="C126" s="39" t="s">
        <v>90</v>
      </c>
      <c r="D126" s="40">
        <v>2408.2567153416262</v>
      </c>
      <c r="E126" s="40">
        <v>2539.8233279250044</v>
      </c>
      <c r="F126" s="40">
        <v>2668.0007211105103</v>
      </c>
      <c r="G126" s="40">
        <v>2716.2790697674418</v>
      </c>
      <c r="H126" s="40">
        <v>2850.4777357129979</v>
      </c>
      <c r="I126" s="40">
        <v>2877.1227690643591</v>
      </c>
      <c r="J126" s="40">
        <v>2843.2305750856322</v>
      </c>
      <c r="K126" s="40">
        <v>2792.2841175410131</v>
      </c>
      <c r="L126" s="40">
        <v>2673.0845502073194</v>
      </c>
      <c r="M126" s="40">
        <v>2750.279430322697</v>
      </c>
      <c r="N126" s="40">
        <v>2844.5646295294755</v>
      </c>
    </row>
    <row r="127" spans="3:15" ht="15" x14ac:dyDescent="0.15">
      <c r="C127" s="39" t="s">
        <v>26</v>
      </c>
      <c r="D127" s="40">
        <v>55410</v>
      </c>
      <c r="E127" s="40">
        <v>55392</v>
      </c>
      <c r="F127" s="40">
        <v>55007</v>
      </c>
      <c r="G127" s="40">
        <v>54495</v>
      </c>
      <c r="H127" s="40">
        <v>54616</v>
      </c>
      <c r="I127" s="40">
        <v>54701</v>
      </c>
      <c r="J127" s="40">
        <v>55219</v>
      </c>
      <c r="K127" s="40">
        <v>56615</v>
      </c>
      <c r="L127" s="40">
        <v>58619</v>
      </c>
      <c r="M127" s="40">
        <v>60556</v>
      </c>
      <c r="N127" s="40">
        <v>62581</v>
      </c>
    </row>
    <row r="128" spans="3:15" ht="15" x14ac:dyDescent="0.15">
      <c r="C128" s="39" t="s">
        <v>25</v>
      </c>
      <c r="D128" s="40">
        <v>5342.0278565000744</v>
      </c>
      <c r="E128" s="40">
        <v>6077.1224799537968</v>
      </c>
      <c r="F128" s="40">
        <v>6353.8469907189774</v>
      </c>
      <c r="G128" s="40">
        <v>7206.7837427638915</v>
      </c>
      <c r="H128" s="40">
        <v>7134.103125461701</v>
      </c>
      <c r="I128" s="40">
        <v>7191.2061300417718</v>
      </c>
      <c r="J128" s="40">
        <v>7476.7006030650218</v>
      </c>
      <c r="K128" s="40">
        <v>7742.6289068271262</v>
      </c>
      <c r="L128" s="40">
        <v>7824.2571823835178</v>
      </c>
      <c r="M128" s="40">
        <v>7743.5386082495006</v>
      </c>
      <c r="N128" s="40">
        <v>8853.2439256980924</v>
      </c>
    </row>
    <row r="129" spans="3:14" ht="15" x14ac:dyDescent="0.15">
      <c r="C129" s="39" t="s">
        <v>24</v>
      </c>
      <c r="D129" s="40">
        <v>147.25243822939171</v>
      </c>
      <c r="E129" s="40">
        <v>168.38162923574453</v>
      </c>
      <c r="F129" s="40">
        <v>195.69107665563126</v>
      </c>
      <c r="G129" s="40">
        <v>248.74349698976138</v>
      </c>
      <c r="H129" s="40">
        <v>238.36328659261437</v>
      </c>
      <c r="I129" s="40">
        <v>224.76026740633748</v>
      </c>
      <c r="J129" s="40">
        <v>210.5</v>
      </c>
      <c r="K129" s="40">
        <v>209.99299999999999</v>
      </c>
      <c r="L129" s="40">
        <v>221.6</v>
      </c>
      <c r="M129" s="40">
        <v>234.7</v>
      </c>
      <c r="N129" s="40">
        <v>251.29999999999998</v>
      </c>
    </row>
    <row r="130" spans="3:14" ht="15" x14ac:dyDescent="0.15">
      <c r="C130" s="39" t="s">
        <v>23</v>
      </c>
      <c r="D130" s="40">
        <v>20803.024668219998</v>
      </c>
      <c r="E130" s="40">
        <v>22225.45591407</v>
      </c>
      <c r="F130" s="40">
        <v>23829.521955370001</v>
      </c>
      <c r="G130" s="40">
        <v>24911.061253910004</v>
      </c>
      <c r="H130" s="40">
        <v>25844.98382378</v>
      </c>
      <c r="I130" s="40">
        <v>25333.750809450226</v>
      </c>
      <c r="J130" s="40">
        <v>23734.849750107889</v>
      </c>
      <c r="K130" s="40">
        <v>23608.549951403806</v>
      </c>
      <c r="L130" s="40">
        <v>23355.661289230437</v>
      </c>
      <c r="M130" s="40">
        <v>22593.501223887713</v>
      </c>
      <c r="N130" s="40">
        <v>22185.98183158163</v>
      </c>
    </row>
    <row r="131" spans="3:14" ht="15" x14ac:dyDescent="0.15">
      <c r="C131" s="39" t="s">
        <v>22</v>
      </c>
      <c r="D131" s="40">
        <v>2569</v>
      </c>
      <c r="E131" s="40">
        <v>2770</v>
      </c>
      <c r="F131" s="40">
        <v>2858</v>
      </c>
      <c r="G131" s="40">
        <v>2820</v>
      </c>
      <c r="H131" s="40">
        <v>2912</v>
      </c>
      <c r="I131" s="40">
        <v>2963</v>
      </c>
      <c r="J131" s="40">
        <v>3020</v>
      </c>
      <c r="K131" s="40">
        <v>3185</v>
      </c>
      <c r="L131" s="40">
        <v>3366</v>
      </c>
      <c r="M131" s="40">
        <v>3810</v>
      </c>
      <c r="N131" s="40">
        <v>4065</v>
      </c>
    </row>
    <row r="132" spans="3:14" ht="15" x14ac:dyDescent="0.15">
      <c r="C132" s="39" t="s">
        <v>21</v>
      </c>
      <c r="D132" s="40">
        <v>45581.199827823213</v>
      </c>
      <c r="E132" s="40">
        <v>47097.086741686697</v>
      </c>
      <c r="F132" s="40">
        <v>47850.039068932565</v>
      </c>
      <c r="G132" s="40">
        <v>49124.636495048886</v>
      </c>
      <c r="H132" s="40">
        <v>50515.735584571419</v>
      </c>
      <c r="I132" s="40">
        <v>50859.972845486081</v>
      </c>
      <c r="J132" s="40">
        <v>52121.307880871449</v>
      </c>
      <c r="K132" s="40">
        <v>54154.695949780114</v>
      </c>
      <c r="L132" s="40">
        <v>55673</v>
      </c>
      <c r="M132" s="40">
        <v>56684</v>
      </c>
      <c r="N132" s="40">
        <v>57471</v>
      </c>
    </row>
    <row r="133" spans="3:14" ht="15" x14ac:dyDescent="0.15">
      <c r="C133" s="39" t="s">
        <v>20</v>
      </c>
      <c r="D133" s="40">
        <v>1890</v>
      </c>
      <c r="E133" s="40">
        <v>1983</v>
      </c>
      <c r="F133" s="40">
        <v>2055</v>
      </c>
      <c r="G133" s="40">
        <v>2485</v>
      </c>
      <c r="H133" s="40">
        <v>2587</v>
      </c>
      <c r="I133" s="40">
        <v>2863</v>
      </c>
      <c r="J133" s="40">
        <v>2912</v>
      </c>
      <c r="K133" s="40">
        <v>2711.1099999999997</v>
      </c>
      <c r="L133" s="40">
        <v>2303</v>
      </c>
      <c r="M133" s="40">
        <v>2086</v>
      </c>
      <c r="N133" s="40">
        <v>1855.89</v>
      </c>
    </row>
    <row r="134" spans="3:14" ht="15" x14ac:dyDescent="0.15">
      <c r="C134" s="39" t="s">
        <v>19</v>
      </c>
      <c r="D134" s="40">
        <v>643.77121963959257</v>
      </c>
      <c r="E134" s="40">
        <v>687.77748759467215</v>
      </c>
      <c r="F134" s="40">
        <v>756.59441107338728</v>
      </c>
      <c r="G134" s="40">
        <v>826.71715852703051</v>
      </c>
      <c r="H134" s="40">
        <v>895.66466440323836</v>
      </c>
      <c r="I134" s="40">
        <v>868.5035257247323</v>
      </c>
      <c r="J134" s="40">
        <v>852.57247323060847</v>
      </c>
      <c r="K134" s="40">
        <v>843.30112300861845</v>
      </c>
      <c r="L134" s="40">
        <v>827.76181770697303</v>
      </c>
      <c r="M134" s="40">
        <v>821.23269783233218</v>
      </c>
      <c r="N134" s="40">
        <v>737.13763384695744</v>
      </c>
    </row>
    <row r="135" spans="3:14" ht="15" x14ac:dyDescent="0.15">
      <c r="C135" s="39" t="s">
        <v>18</v>
      </c>
      <c r="D135" s="40">
        <v>1121.5281739240666</v>
      </c>
      <c r="E135" s="40">
        <v>1213.1932560055777</v>
      </c>
      <c r="F135" s="40">
        <v>1292.6665398998541</v>
      </c>
      <c r="G135" s="40">
        <v>1329.1119984787981</v>
      </c>
      <c r="H135" s="40">
        <v>1337.5673448691132</v>
      </c>
      <c r="I135" s="40">
        <v>1314.2422513785889</v>
      </c>
      <c r="J135" s="40">
        <v>1246.6755403435379</v>
      </c>
      <c r="K135" s="40">
        <v>1180.8867338530772</v>
      </c>
      <c r="L135" s="40">
        <v>1150.3929771185904</v>
      </c>
      <c r="M135" s="40">
        <v>1160.6484122456741</v>
      </c>
      <c r="N135" s="40">
        <v>1221.4552830069088</v>
      </c>
    </row>
    <row r="136" spans="3:14" ht="15" x14ac:dyDescent="0.15">
      <c r="C136" s="39" t="s">
        <v>17</v>
      </c>
      <c r="D136" s="40">
        <v>0</v>
      </c>
      <c r="E136" s="40">
        <v>0</v>
      </c>
      <c r="F136" s="40">
        <v>0</v>
      </c>
      <c r="G136" s="40">
        <v>0</v>
      </c>
      <c r="H136" s="40">
        <v>0</v>
      </c>
      <c r="I136" s="40">
        <v>0</v>
      </c>
      <c r="J136" s="40">
        <v>0</v>
      </c>
      <c r="K136" s="40">
        <v>0</v>
      </c>
      <c r="L136" s="40">
        <v>0</v>
      </c>
      <c r="M136" s="40">
        <v>0</v>
      </c>
      <c r="N136" s="40">
        <v>0</v>
      </c>
    </row>
    <row r="137" spans="3:14" ht="15" x14ac:dyDescent="0.15">
      <c r="C137" s="39" t="s">
        <v>16</v>
      </c>
      <c r="D137" s="40">
        <v>0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  <c r="J137" s="40">
        <v>0</v>
      </c>
      <c r="K137" s="40">
        <v>0</v>
      </c>
      <c r="L137" s="40">
        <v>0</v>
      </c>
      <c r="M137" s="40">
        <v>0</v>
      </c>
      <c r="N137" s="40">
        <v>0</v>
      </c>
    </row>
    <row r="138" spans="3:14" ht="15" x14ac:dyDescent="0.15">
      <c r="C138" s="39" t="s">
        <v>15</v>
      </c>
      <c r="D138" s="40">
        <v>33610</v>
      </c>
      <c r="E138" s="40">
        <v>33036</v>
      </c>
      <c r="F138" s="40">
        <v>33648</v>
      </c>
      <c r="G138" s="40">
        <v>34045</v>
      </c>
      <c r="H138" s="40">
        <v>33572</v>
      </c>
      <c r="I138" s="40">
        <v>32713</v>
      </c>
      <c r="J138" s="40">
        <v>33084</v>
      </c>
      <c r="K138" s="40">
        <v>33770</v>
      </c>
      <c r="L138" s="40">
        <v>32878</v>
      </c>
      <c r="M138" s="40">
        <v>31244</v>
      </c>
      <c r="N138" s="40">
        <v>30369.132000000001</v>
      </c>
    </row>
    <row r="139" spans="3:14" ht="15" x14ac:dyDescent="0.15">
      <c r="C139" s="39" t="s">
        <v>14</v>
      </c>
      <c r="D139" s="40">
        <v>0</v>
      </c>
      <c r="E139" s="40">
        <v>0</v>
      </c>
      <c r="F139" s="40">
        <v>0</v>
      </c>
      <c r="G139" s="40">
        <v>0</v>
      </c>
      <c r="H139" s="40">
        <v>0</v>
      </c>
      <c r="I139" s="40">
        <v>0</v>
      </c>
      <c r="J139" s="40">
        <v>0</v>
      </c>
      <c r="K139" s="40">
        <v>0</v>
      </c>
      <c r="L139" s="40">
        <v>0</v>
      </c>
      <c r="M139" s="40">
        <v>0</v>
      </c>
      <c r="N139" s="40">
        <v>0</v>
      </c>
    </row>
    <row r="140" spans="3:14" ht="15" x14ac:dyDescent="0.15">
      <c r="C140" s="39" t="s">
        <v>13</v>
      </c>
      <c r="D140" s="40">
        <v>444</v>
      </c>
      <c r="E140" s="40">
        <v>498</v>
      </c>
      <c r="F140" s="40">
        <v>517</v>
      </c>
      <c r="G140" s="40">
        <v>553</v>
      </c>
      <c r="H140" s="40">
        <v>494</v>
      </c>
      <c r="I140" s="40">
        <v>492</v>
      </c>
      <c r="J140" s="40">
        <v>696</v>
      </c>
      <c r="K140" s="40">
        <v>713.6</v>
      </c>
      <c r="L140" s="40">
        <v>744.9</v>
      </c>
      <c r="M140" s="40">
        <v>769</v>
      </c>
      <c r="N140" s="40">
        <v>768</v>
      </c>
    </row>
    <row r="141" spans="3:14" ht="15" x14ac:dyDescent="0.15">
      <c r="C141" s="39" t="s">
        <v>12</v>
      </c>
      <c r="D141" s="40">
        <v>151.20944792259536</v>
      </c>
      <c r="E141" s="40">
        <v>171.4428002276608</v>
      </c>
      <c r="F141" s="40">
        <v>222.41035856573706</v>
      </c>
      <c r="G141" s="40">
        <v>338.16163915765503</v>
      </c>
      <c r="H141" s="40">
        <v>375.07114399544685</v>
      </c>
      <c r="I141" s="40">
        <v>233.49459305634605</v>
      </c>
      <c r="J141" s="40">
        <v>198.10756972111557</v>
      </c>
      <c r="K141" s="40">
        <v>264.59874786568014</v>
      </c>
      <c r="L141" s="40">
        <v>290.15367103016507</v>
      </c>
      <c r="M141" s="40">
        <v>402.53272623790548</v>
      </c>
      <c r="N141" s="40">
        <v>294.90000000000003</v>
      </c>
    </row>
    <row r="142" spans="3:14" ht="15" x14ac:dyDescent="0.15">
      <c r="C142" s="39" t="s">
        <v>11</v>
      </c>
      <c r="D142" s="40">
        <v>145.74017576702411</v>
      </c>
      <c r="E142" s="40">
        <v>151.98725536545939</v>
      </c>
      <c r="F142" s="40">
        <v>188.67924528301887</v>
      </c>
      <c r="G142" s="40">
        <v>193.33799208013045</v>
      </c>
      <c r="H142" s="40">
        <v>92.9</v>
      </c>
      <c r="I142" s="40">
        <v>95</v>
      </c>
      <c r="J142" s="40">
        <v>95</v>
      </c>
      <c r="K142" s="40">
        <v>93.9</v>
      </c>
      <c r="L142" s="40">
        <v>92.100000000000009</v>
      </c>
      <c r="M142" s="40">
        <v>99.7</v>
      </c>
      <c r="N142" s="40">
        <v>107.7</v>
      </c>
    </row>
    <row r="143" spans="3:14" ht="15" x14ac:dyDescent="0.15">
      <c r="C143" s="39" t="s">
        <v>10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</row>
    <row r="144" spans="3:14" ht="15" x14ac:dyDescent="0.15">
      <c r="C144" s="39" t="s">
        <v>9</v>
      </c>
      <c r="D144" s="40">
        <v>3419.8186241981862</v>
      </c>
      <c r="E144" s="40">
        <v>3474.3419597434195</v>
      </c>
      <c r="F144" s="40">
        <v>3571.6655607166558</v>
      </c>
      <c r="G144" s="40">
        <v>3632.8245963282461</v>
      </c>
      <c r="H144" s="40">
        <v>3825.6135810661353</v>
      </c>
      <c r="I144" s="40">
        <v>4049.090245520902</v>
      </c>
      <c r="J144" s="40">
        <v>4261.3963724839641</v>
      </c>
      <c r="K144" s="40">
        <v>4604.6927670869272</v>
      </c>
      <c r="L144" s="40">
        <v>4836.4460296394609</v>
      </c>
      <c r="M144" s="40">
        <v>5198.7178721521786</v>
      </c>
      <c r="N144" s="40">
        <v>5445.7028312320281</v>
      </c>
    </row>
    <row r="145" spans="3:15" ht="15" x14ac:dyDescent="0.15">
      <c r="C145" s="39" t="s">
        <v>8</v>
      </c>
      <c r="D145" s="40">
        <v>3475.6154638210242</v>
      </c>
      <c r="E145" s="40">
        <v>3642.7033604792659</v>
      </c>
      <c r="F145" s="40">
        <v>3801.6006739679865</v>
      </c>
      <c r="G145" s="40">
        <v>4236.6376486005802</v>
      </c>
      <c r="H145" s="40">
        <v>4635.6360572872791</v>
      </c>
      <c r="I145" s="40">
        <v>4863.5682860619672</v>
      </c>
      <c r="J145" s="40">
        <v>5240.803145183937</v>
      </c>
      <c r="K145" s="40">
        <v>5704.3901525788633</v>
      </c>
      <c r="L145" s="40">
        <v>5882.4768323504632</v>
      </c>
      <c r="M145" s="40">
        <v>5924.5998315080033</v>
      </c>
      <c r="N145" s="40">
        <v>5861.6493494336792</v>
      </c>
    </row>
    <row r="146" spans="3:15" ht="15" x14ac:dyDescent="0.15">
      <c r="C146" s="39" t="s">
        <v>7</v>
      </c>
      <c r="D146" s="40">
        <v>3682.6084113660609</v>
      </c>
      <c r="E146" s="40">
        <v>3708.5788653129998</v>
      </c>
      <c r="F146" s="40">
        <v>3689.6475588399999</v>
      </c>
      <c r="G146" s="40">
        <v>3493.9946194199906</v>
      </c>
      <c r="H146" s="40">
        <v>3380.9082308700008</v>
      </c>
      <c r="I146" s="40">
        <v>3164.9389884381089</v>
      </c>
      <c r="J146" s="40">
        <v>3181.3796886483096</v>
      </c>
      <c r="K146" s="40">
        <v>3151.3115656290884</v>
      </c>
      <c r="L146" s="40">
        <v>2994.2807673407701</v>
      </c>
      <c r="M146" s="40">
        <v>2857.7045988100003</v>
      </c>
      <c r="N146" s="40">
        <v>2839.9000792599991</v>
      </c>
    </row>
    <row r="147" spans="3:15" ht="15" x14ac:dyDescent="0.15">
      <c r="C147" s="39" t="s">
        <v>6</v>
      </c>
      <c r="D147" s="40">
        <v>428.86059867428412</v>
      </c>
      <c r="E147" s="40">
        <v>526.5179616108968</v>
      </c>
      <c r="F147" s="40">
        <v>798.21763183724443</v>
      </c>
      <c r="G147" s="40">
        <v>1160.957437315963</v>
      </c>
      <c r="H147" s="40">
        <v>1581.6007852235209</v>
      </c>
      <c r="I147" s="40">
        <v>1484.8398322477021</v>
      </c>
      <c r="J147" s="40">
        <v>1476.4031408940839</v>
      </c>
      <c r="K147" s="40">
        <v>1350.9190684393682</v>
      </c>
      <c r="L147" s="40">
        <v>1266.6235388596413</v>
      </c>
      <c r="M147" s="40">
        <v>1436.4905862407425</v>
      </c>
      <c r="N147" s="40">
        <v>1429.9768002141518</v>
      </c>
    </row>
    <row r="148" spans="3:15" ht="15" x14ac:dyDescent="0.15">
      <c r="C148" s="39" t="s">
        <v>5</v>
      </c>
      <c r="D148" s="40">
        <v>5175.8756520813367</v>
      </c>
      <c r="E148" s="40">
        <v>5754.9238794847224</v>
      </c>
      <c r="F148" s="40">
        <v>5925.6893431278604</v>
      </c>
      <c r="G148" s="40">
        <v>5608.3253486638987</v>
      </c>
      <c r="H148" s="40">
        <v>5639.4123283296067</v>
      </c>
      <c r="I148" s="40">
        <v>5311.2956456936008</v>
      </c>
      <c r="J148" s="40">
        <v>5670.4993079953156</v>
      </c>
      <c r="K148" s="40">
        <v>5549.6646438837424</v>
      </c>
      <c r="L148" s="40">
        <v>5615.8841690620675</v>
      </c>
      <c r="M148" s="40">
        <v>5844.2457148940694</v>
      </c>
      <c r="N148" s="40">
        <v>6120.6217395933136</v>
      </c>
    </row>
    <row r="149" spans="3:15" ht="15" x14ac:dyDescent="0.15">
      <c r="C149" s="39" t="s">
        <v>4</v>
      </c>
      <c r="D149" s="40">
        <v>737.61892839258894</v>
      </c>
      <c r="E149" s="40">
        <v>795.34718744783845</v>
      </c>
      <c r="F149" s="40">
        <v>847.71323652144883</v>
      </c>
      <c r="G149" s="40">
        <v>917</v>
      </c>
      <c r="H149" s="40">
        <v>987</v>
      </c>
      <c r="I149" s="40">
        <v>1025</v>
      </c>
      <c r="J149" s="40">
        <v>1028</v>
      </c>
      <c r="K149" s="40">
        <v>1014</v>
      </c>
      <c r="L149" s="40">
        <v>972</v>
      </c>
      <c r="M149" s="40">
        <v>920.52944099999991</v>
      </c>
      <c r="N149" s="40">
        <v>907.64773100000002</v>
      </c>
    </row>
    <row r="150" spans="3:15" ht="15" x14ac:dyDescent="0.15">
      <c r="C150" s="39" t="s">
        <v>92</v>
      </c>
      <c r="D150" s="40">
        <v>0</v>
      </c>
      <c r="E150" s="40">
        <v>0</v>
      </c>
      <c r="F150" s="40">
        <v>0</v>
      </c>
      <c r="G150" s="40">
        <v>0</v>
      </c>
      <c r="H150" s="40">
        <v>0</v>
      </c>
      <c r="I150" s="40">
        <v>0</v>
      </c>
      <c r="J150" s="40">
        <v>0</v>
      </c>
      <c r="K150" s="40">
        <v>0</v>
      </c>
      <c r="L150" s="40">
        <v>0</v>
      </c>
      <c r="M150" s="40">
        <v>901.8</v>
      </c>
      <c r="N150" s="40">
        <v>929</v>
      </c>
    </row>
    <row r="151" spans="3:15" ht="15" x14ac:dyDescent="0.15">
      <c r="C151" s="39" t="s">
        <v>2</v>
      </c>
      <c r="D151" s="40">
        <v>1733.8029661016951</v>
      </c>
      <c r="E151" s="40">
        <v>2048.7288135593221</v>
      </c>
      <c r="F151" s="40">
        <v>2576.9774011299437</v>
      </c>
      <c r="G151" s="40">
        <v>2959.3926553672318</v>
      </c>
      <c r="H151" s="40">
        <v>3133.4745762711864</v>
      </c>
      <c r="I151" s="40">
        <v>3195.9745762711868</v>
      </c>
      <c r="J151" s="40">
        <v>3607.6977401129943</v>
      </c>
      <c r="K151" s="40">
        <v>4395.480225988701</v>
      </c>
      <c r="L151" s="40">
        <v>5242.2316384180795</v>
      </c>
      <c r="M151" s="40">
        <v>6483.0508474576272</v>
      </c>
      <c r="N151" s="40">
        <v>6985.1694915254238</v>
      </c>
    </row>
    <row r="152" spans="3:15" ht="15" x14ac:dyDescent="0.15">
      <c r="C152" s="39" t="s">
        <v>57</v>
      </c>
      <c r="D152" s="40">
        <v>56249.410310356303</v>
      </c>
      <c r="E152" s="40">
        <v>59063.765274777943</v>
      </c>
      <c r="F152" s="40">
        <v>57353.3566658294</v>
      </c>
      <c r="G152" s="40">
        <v>57199.631673598844</v>
      </c>
      <c r="H152" s="40">
        <v>57561.440198457327</v>
      </c>
      <c r="I152" s="40">
        <v>57891.108784909717</v>
      </c>
      <c r="J152" s="40">
        <v>62232.459395832091</v>
      </c>
      <c r="K152" s="40">
        <v>61759.047226686722</v>
      </c>
      <c r="L152" s="40">
        <v>62857.532427921738</v>
      </c>
      <c r="M152" s="40">
        <v>62471.434073693665</v>
      </c>
      <c r="N152" s="40">
        <v>58685.06986730174</v>
      </c>
    </row>
    <row r="153" spans="3:15" ht="15.75" thickBot="1" x14ac:dyDescent="0.3">
      <c r="C153" s="44" t="s">
        <v>97</v>
      </c>
      <c r="D153" s="96">
        <f>SUM(D121:D152)</f>
        <v>271458.84789759252</v>
      </c>
      <c r="E153" s="96">
        <f t="shared" ref="E153:M153" si="12">SUM(E121:E152)</f>
        <v>280090.91644414596</v>
      </c>
      <c r="F153" s="96">
        <f t="shared" si="12"/>
        <v>284027.61244687578</v>
      </c>
      <c r="G153" s="96">
        <f t="shared" si="12"/>
        <v>289148.90695874218</v>
      </c>
      <c r="H153" s="96">
        <f t="shared" si="12"/>
        <v>293391.81077250763</v>
      </c>
      <c r="I153" s="96">
        <f t="shared" si="12"/>
        <v>293272.1418137672</v>
      </c>
      <c r="J153" s="96">
        <f t="shared" si="12"/>
        <v>300633.42851269373</v>
      </c>
      <c r="K153" s="96">
        <f t="shared" si="12"/>
        <v>306210.44151203654</v>
      </c>
      <c r="L153" s="96">
        <f t="shared" si="12"/>
        <v>311195.95804077422</v>
      </c>
      <c r="M153" s="96">
        <f t="shared" si="12"/>
        <v>315251.78046679625</v>
      </c>
    </row>
    <row r="154" spans="3:15" ht="16.5" thickTop="1" thickBot="1" x14ac:dyDescent="0.3">
      <c r="C154" s="125" t="s">
        <v>189</v>
      </c>
      <c r="D154" s="52">
        <f>D153-D127</f>
        <v>216048.84789759252</v>
      </c>
      <c r="E154" s="52">
        <f t="shared" ref="E154:N154" si="13">E153-E127</f>
        <v>224698.91644414596</v>
      </c>
      <c r="F154" s="52">
        <f t="shared" si="13"/>
        <v>229020.61244687578</v>
      </c>
      <c r="G154" s="52">
        <f t="shared" si="13"/>
        <v>234653.90695874218</v>
      </c>
      <c r="H154" s="52">
        <f t="shared" si="13"/>
        <v>238775.81077250763</v>
      </c>
      <c r="I154" s="52">
        <f t="shared" si="13"/>
        <v>238571.1418137672</v>
      </c>
      <c r="J154" s="52">
        <f t="shared" si="13"/>
        <v>245414.42851269373</v>
      </c>
      <c r="K154" s="52">
        <f t="shared" si="13"/>
        <v>249595.44151203654</v>
      </c>
      <c r="L154" s="52">
        <f t="shared" si="13"/>
        <v>252576.95804077422</v>
      </c>
      <c r="M154" s="52">
        <f t="shared" si="13"/>
        <v>254695.78046679625</v>
      </c>
      <c r="N154" s="52">
        <f t="shared" si="13"/>
        <v>-62581</v>
      </c>
      <c r="O154" t="s">
        <v>190</v>
      </c>
    </row>
    <row r="155" spans="3:15" ht="16.5" thickTop="1" thickBot="1" x14ac:dyDescent="0.3">
      <c r="C155" s="45" t="s">
        <v>98</v>
      </c>
      <c r="D155" s="52">
        <f>D153-D123-D124-D125-D127-D134-D136-D137-D139-D142-D143-D147-D150-D152</f>
        <v>146017.1292904919</v>
      </c>
      <c r="E155" s="52">
        <f t="shared" ref="E155:M155" si="14">E153-E123-E124-E125-E127-E134-E136-E137-E139-E142-E143-E147-E150-E152</f>
        <v>151317.90279826202</v>
      </c>
      <c r="F155" s="52">
        <f t="shared" si="14"/>
        <v>156474.22858391708</v>
      </c>
      <c r="G155" s="52">
        <f t="shared" si="14"/>
        <v>161641.78279713643</v>
      </c>
      <c r="H155" s="52">
        <f t="shared" si="14"/>
        <v>164893.69042984748</v>
      </c>
      <c r="I155" s="52">
        <f t="shared" si="14"/>
        <v>164245.35558604953</v>
      </c>
      <c r="J155" s="52">
        <f t="shared" si="14"/>
        <v>166419.16469813918</v>
      </c>
      <c r="K155" s="52">
        <f t="shared" si="14"/>
        <v>171264.55705590805</v>
      </c>
      <c r="L155" s="52">
        <f t="shared" si="14"/>
        <v>173071.62283022085</v>
      </c>
      <c r="M155" s="96">
        <f t="shared" si="14"/>
        <v>174247.14354567538</v>
      </c>
      <c r="O155" t="s">
        <v>169</v>
      </c>
    </row>
    <row r="156" spans="3:15" ht="11.25" thickTop="1" x14ac:dyDescent="0.15"/>
    <row r="158" spans="3:15" ht="18.75" x14ac:dyDescent="0.15">
      <c r="C158" s="155" t="s">
        <v>110</v>
      </c>
      <c r="D158" s="156"/>
      <c r="E158" s="156"/>
      <c r="F158" s="156"/>
      <c r="G158" s="156"/>
      <c r="H158" s="156"/>
      <c r="I158" s="156"/>
      <c r="J158" s="156"/>
      <c r="K158" s="156"/>
      <c r="L158" s="156"/>
      <c r="M158" s="157"/>
    </row>
    <row r="159" spans="3:15" ht="15" x14ac:dyDescent="0.15">
      <c r="C159" s="35">
        <v>8</v>
      </c>
      <c r="D159" s="36">
        <v>2004</v>
      </c>
      <c r="E159" s="36">
        <f t="shared" ref="E159:N159" si="15">D159+1</f>
        <v>2005</v>
      </c>
      <c r="F159" s="36">
        <f t="shared" si="15"/>
        <v>2006</v>
      </c>
      <c r="G159" s="36">
        <f t="shared" si="15"/>
        <v>2007</v>
      </c>
      <c r="H159" s="36">
        <f t="shared" si="15"/>
        <v>2008</v>
      </c>
      <c r="I159" s="36">
        <f t="shared" si="15"/>
        <v>2009</v>
      </c>
      <c r="J159" s="36">
        <f t="shared" si="15"/>
        <v>2010</v>
      </c>
      <c r="K159" s="36">
        <f t="shared" si="15"/>
        <v>2011</v>
      </c>
      <c r="L159" s="36">
        <f t="shared" si="15"/>
        <v>2012</v>
      </c>
      <c r="M159" s="37">
        <f t="shared" si="15"/>
        <v>2013</v>
      </c>
      <c r="N159" s="37">
        <f t="shared" si="15"/>
        <v>2014</v>
      </c>
    </row>
    <row r="160" spans="3:15" ht="15" x14ac:dyDescent="0.15">
      <c r="C160" s="39" t="s">
        <v>32</v>
      </c>
      <c r="D160" s="40">
        <f>'Technical Account_Non-Life'!F281</f>
        <v>1831</v>
      </c>
      <c r="E160" s="40">
        <f>'Technical Account_Non-Life'!G281</f>
        <v>1840</v>
      </c>
      <c r="F160" s="40">
        <f>'Technical Account_Non-Life'!H281</f>
        <v>1913</v>
      </c>
      <c r="G160" s="40">
        <f>'Technical Account_Non-Life'!I281</f>
        <v>1982</v>
      </c>
      <c r="H160" s="40">
        <f>'Technical Account_Non-Life'!J281</f>
        <v>2029</v>
      </c>
      <c r="I160" s="40">
        <f>'Technical Account_Non-Life'!K281</f>
        <v>1998</v>
      </c>
      <c r="J160" s="40">
        <f>'Technical Account_Non-Life'!L281</f>
        <v>2117</v>
      </c>
      <c r="K160" s="40">
        <f>'Technical Account_Non-Life'!M281</f>
        <v>2338</v>
      </c>
      <c r="L160" s="40">
        <f>'Technical Account_Non-Life'!N281</f>
        <v>2268</v>
      </c>
      <c r="M160" s="40">
        <f>'Technical Account_Non-Life'!O281</f>
        <v>2158</v>
      </c>
      <c r="N160" s="40">
        <f>'Technical Account_Non-Life'!P281</f>
        <v>0</v>
      </c>
    </row>
    <row r="161" spans="3:14" ht="15" x14ac:dyDescent="0.15">
      <c r="C161" s="39" t="s">
        <v>31</v>
      </c>
      <c r="D161" s="40">
        <f>'Technical Account_Non-Life'!F282</f>
        <v>2170.5715749999999</v>
      </c>
      <c r="E161" s="40">
        <f>'Technical Account_Non-Life'!G282</f>
        <v>2266.9242690000001</v>
      </c>
      <c r="F161" s="40">
        <f>'Technical Account_Non-Life'!H282</f>
        <v>2357.8286779999999</v>
      </c>
      <c r="G161" s="40">
        <f>'Technical Account_Non-Life'!I282</f>
        <v>2293.1208160000001</v>
      </c>
      <c r="H161" s="40">
        <f>'Technical Account_Non-Life'!J282</f>
        <v>2339.5517060000002</v>
      </c>
      <c r="I161" s="40">
        <f>'Technical Account_Non-Life'!K282</f>
        <v>2358.5878710000002</v>
      </c>
      <c r="J161" s="40">
        <f>'Technical Account_Non-Life'!L282</f>
        <v>2441.3256900000001</v>
      </c>
      <c r="K161" s="40">
        <f>'Technical Account_Non-Life'!M282</f>
        <v>2707.4212769999999</v>
      </c>
      <c r="L161" s="40">
        <f>'Technical Account_Non-Life'!N282</f>
        <v>2791.992643</v>
      </c>
      <c r="M161" s="40">
        <f>'Technical Account_Non-Life'!O282</f>
        <v>2904.4333160000001</v>
      </c>
      <c r="N161" s="40">
        <f>'Technical Account_Non-Life'!P282</f>
        <v>2986.4287880000002</v>
      </c>
    </row>
    <row r="162" spans="3:14" ht="15" x14ac:dyDescent="0.15">
      <c r="C162" s="39" t="s">
        <v>30</v>
      </c>
      <c r="D162" s="40">
        <f>'Technical Account_Non-Life'!F283</f>
        <v>0</v>
      </c>
      <c r="E162" s="40">
        <f>'Technical Account_Non-Life'!G283</f>
        <v>0</v>
      </c>
      <c r="F162" s="40">
        <f>'Technical Account_Non-Life'!H283</f>
        <v>0</v>
      </c>
      <c r="G162" s="40">
        <f>'Technical Account_Non-Life'!I283</f>
        <v>195.6617545045506</v>
      </c>
      <c r="H162" s="40">
        <f>'Technical Account_Non-Life'!J283</f>
        <v>231.05490085898353</v>
      </c>
      <c r="I162" s="40">
        <f>'Technical Account_Non-Life'!K283</f>
        <v>240.72820056242969</v>
      </c>
      <c r="J162" s="40">
        <f>'Technical Account_Non-Life'!L283</f>
        <v>235.04141527763576</v>
      </c>
      <c r="K162" s="40">
        <f>'Technical Account_Non-Life'!M283</f>
        <v>209.32752519492885</v>
      </c>
      <c r="L162" s="40">
        <f>'Technical Account_Non-Life'!N283</f>
        <v>196.85039370078741</v>
      </c>
      <c r="M162" s="40">
        <f>'Technical Account_Non-Life'!O283</f>
        <v>196.85039370078741</v>
      </c>
      <c r="N162" s="40">
        <f>'Technical Account_Non-Life'!P283</f>
        <v>0</v>
      </c>
    </row>
    <row r="163" spans="3:14" ht="15" x14ac:dyDescent="0.15">
      <c r="C163" s="39" t="s">
        <v>29</v>
      </c>
      <c r="D163" s="40">
        <f>'Technical Account_Non-Life'!F284</f>
        <v>0</v>
      </c>
      <c r="E163" s="40">
        <f>'Technical Account_Non-Life'!G284</f>
        <v>0</v>
      </c>
      <c r="F163" s="40">
        <f>'Technical Account_Non-Life'!H284</f>
        <v>0</v>
      </c>
      <c r="G163" s="40">
        <f>'Technical Account_Non-Life'!I284</f>
        <v>0</v>
      </c>
      <c r="H163" s="40">
        <f>'Technical Account_Non-Life'!J284</f>
        <v>10000.040818363275</v>
      </c>
      <c r="I163" s="40">
        <f>'Technical Account_Non-Life'!K284</f>
        <v>10387.947060046574</v>
      </c>
      <c r="J163" s="40">
        <f>'Technical Account_Non-Life'!L284</f>
        <v>9801.8833549567553</v>
      </c>
      <c r="K163" s="40">
        <f>'Technical Account_Non-Life'!M284</f>
        <v>9003.1156079507655</v>
      </c>
      <c r="L163" s="40">
        <f>'Technical Account_Non-Life'!N284</f>
        <v>9612.7658566200935</v>
      </c>
      <c r="M163" s="40">
        <f>'Technical Account_Non-Life'!O284</f>
        <v>9752.8115360944794</v>
      </c>
      <c r="N163" s="40">
        <f>'Technical Account_Non-Life'!P284</f>
        <v>10801.074442781106</v>
      </c>
    </row>
    <row r="164" spans="3:14" ht="15" x14ac:dyDescent="0.15">
      <c r="C164" s="39" t="s">
        <v>28</v>
      </c>
      <c r="D164" s="40">
        <f>'Technical Account_Non-Life'!F285</f>
        <v>60.655765714969164</v>
      </c>
      <c r="E164" s="40">
        <f>'Technical Account_Non-Life'!G285</f>
        <v>67.319356878022106</v>
      </c>
      <c r="F164" s="40">
        <f>'Technical Account_Non-Life'!H285</f>
        <v>76.716729031045503</v>
      </c>
      <c r="G164" s="40">
        <f>'Technical Account_Non-Life'!I285</f>
        <v>85.772378560322593</v>
      </c>
      <c r="H164" s="40">
        <f>'Technical Account_Non-Life'!J285</f>
        <v>88</v>
      </c>
      <c r="I164" s="40">
        <f>'Technical Account_Non-Life'!K285</f>
        <v>97</v>
      </c>
      <c r="J164" s="40">
        <f>'Technical Account_Non-Life'!L285</f>
        <v>98</v>
      </c>
      <c r="K164" s="40">
        <f>'Technical Account_Non-Life'!M285</f>
        <v>0</v>
      </c>
      <c r="L164" s="40">
        <f>'Technical Account_Non-Life'!N285</f>
        <v>0</v>
      </c>
      <c r="M164" s="40">
        <f>'Technical Account_Non-Life'!O285</f>
        <v>0</v>
      </c>
      <c r="N164" s="40">
        <f>'Technical Account_Non-Life'!P285</f>
        <v>0</v>
      </c>
    </row>
    <row r="165" spans="3:14" ht="15" x14ac:dyDescent="0.15">
      <c r="C165" s="39" t="s">
        <v>27</v>
      </c>
      <c r="D165" s="40">
        <f>'Technical Account_Non-Life'!F286</f>
        <v>466.16188930953672</v>
      </c>
      <c r="E165" s="40">
        <f>'Technical Account_Non-Life'!G286</f>
        <v>397.90877952046151</v>
      </c>
      <c r="F165" s="40">
        <f>'Technical Account_Non-Life'!H286</f>
        <v>459.99639444744906</v>
      </c>
      <c r="G165" s="40">
        <f>'Technical Account_Non-Life'!I286</f>
        <v>525.22084009374441</v>
      </c>
      <c r="H165" s="40">
        <f>'Technical Account_Non-Life'!J286</f>
        <v>595.96178114296015</v>
      </c>
      <c r="I165" s="40">
        <f>'Technical Account_Non-Life'!K286</f>
        <v>649.5042365242474</v>
      </c>
      <c r="J165" s="40">
        <f>'Technical Account_Non-Life'!L286</f>
        <v>628.33964305029747</v>
      </c>
      <c r="K165" s="40">
        <f>'Technical Account_Non-Life'!M286</f>
        <v>621.48909320353346</v>
      </c>
      <c r="L165" s="40">
        <f>'Technical Account_Non-Life'!N286</f>
        <v>637.75013520822063</v>
      </c>
      <c r="M165" s="40">
        <f>'Technical Account_Non-Life'!O286</f>
        <v>659.41950603930059</v>
      </c>
      <c r="N165" s="40">
        <f>'Technical Account_Non-Life'!P286</f>
        <v>685.77609518658733</v>
      </c>
    </row>
    <row r="166" spans="3:14" ht="15" x14ac:dyDescent="0.15">
      <c r="C166" s="39" t="s">
        <v>26</v>
      </c>
      <c r="D166" s="40">
        <f>'Technical Account_Non-Life'!F287</f>
        <v>0</v>
      </c>
      <c r="E166" s="40">
        <f>'Technical Account_Non-Life'!G287</f>
        <v>0</v>
      </c>
      <c r="F166" s="40">
        <f>'Technical Account_Non-Life'!H287</f>
        <v>0</v>
      </c>
      <c r="G166" s="40">
        <f>'Technical Account_Non-Life'!I287</f>
        <v>0</v>
      </c>
      <c r="H166" s="40">
        <f>'Technical Account_Non-Life'!J287</f>
        <v>0</v>
      </c>
      <c r="I166" s="40">
        <f>'Technical Account_Non-Life'!K287</f>
        <v>0</v>
      </c>
      <c r="J166" s="40">
        <f>'Technical Account_Non-Life'!L287</f>
        <v>0</v>
      </c>
      <c r="K166" s="40">
        <f>'Technical Account_Non-Life'!M287</f>
        <v>0</v>
      </c>
      <c r="L166" s="40">
        <f>'Technical Account_Non-Life'!N287</f>
        <v>0</v>
      </c>
      <c r="M166" s="40">
        <f>'Technical Account_Non-Life'!O287</f>
        <v>0</v>
      </c>
      <c r="N166" s="40">
        <f>'Technical Account_Non-Life'!P287</f>
        <v>0</v>
      </c>
    </row>
    <row r="167" spans="3:14" ht="15" x14ac:dyDescent="0.15">
      <c r="C167" s="39" t="s">
        <v>25</v>
      </c>
      <c r="D167" s="40">
        <f>'Technical Account_Non-Life'!F288</f>
        <v>1094.3816904624396</v>
      </c>
      <c r="E167" s="40">
        <f>'Technical Account_Non-Life'!G288</f>
        <v>939.38457819026769</v>
      </c>
      <c r="F167" s="40">
        <f>'Technical Account_Non-Life'!H288</f>
        <v>1159.7920835963628</v>
      </c>
      <c r="G167" s="40">
        <f>'Technical Account_Non-Life'!I288</f>
        <v>1187.1919197345978</v>
      </c>
      <c r="H167" s="40">
        <f>'Technical Account_Non-Life'!J288</f>
        <v>1212.4427491168926</v>
      </c>
      <c r="I167" s="40">
        <f>'Technical Account_Non-Life'!K288</f>
        <v>1179.1989577317233</v>
      </c>
      <c r="J167" s="40">
        <f>'Technical Account_Non-Life'!L288</f>
        <v>1212.0163055887608</v>
      </c>
      <c r="K167" s="40">
        <f>'Technical Account_Non-Life'!M288</f>
        <v>1217.6809530844964</v>
      </c>
      <c r="L167" s="40">
        <f>'Technical Account_Non-Life'!N288</f>
        <v>1236.2161363544787</v>
      </c>
      <c r="M167" s="40">
        <f>'Technical Account_Non-Life'!O288</f>
        <v>1236.2161363544787</v>
      </c>
      <c r="N167" s="40">
        <f>'Technical Account_Non-Life'!P288</f>
        <v>0</v>
      </c>
    </row>
    <row r="168" spans="3:14" ht="15" x14ac:dyDescent="0.15">
      <c r="C168" s="39" t="s">
        <v>24</v>
      </c>
      <c r="D168" s="40">
        <f>'Technical Account_Non-Life'!F289</f>
        <v>26.088734932828856</v>
      </c>
      <c r="E168" s="40">
        <f>'Technical Account_Non-Life'!G289</f>
        <v>33.106233942198308</v>
      </c>
      <c r="F168" s="40">
        <f>'Technical Account_Non-Life'!H289</f>
        <v>42.079429396801864</v>
      </c>
      <c r="G168" s="40">
        <f>'Technical Account_Non-Life'!I289</f>
        <v>46.540462464688822</v>
      </c>
      <c r="H168" s="40">
        <f>'Technical Account_Non-Life'!J289</f>
        <v>49.301445681489909</v>
      </c>
      <c r="I168" s="40">
        <f>'Technical Account_Non-Life'!K289</f>
        <v>64.23005637007401</v>
      </c>
      <c r="J168" s="40">
        <f>'Technical Account_Non-Life'!L289</f>
        <v>57.981734050848118</v>
      </c>
      <c r="K168" s="40">
        <f>'Technical Account_Non-Life'!M289</f>
        <v>60.58</v>
      </c>
      <c r="L168" s="40">
        <f>'Technical Account_Non-Life'!N289</f>
        <v>69.180000000000007</v>
      </c>
      <c r="M168" s="40">
        <f>'Technical Account_Non-Life'!O289</f>
        <v>95.048000000000002</v>
      </c>
      <c r="N168" s="40">
        <f>'Technical Account_Non-Life'!P289</f>
        <v>0</v>
      </c>
    </row>
    <row r="169" spans="3:14" ht="15" x14ac:dyDescent="0.15">
      <c r="C169" s="39" t="s">
        <v>23</v>
      </c>
      <c r="D169" s="40">
        <f>'Technical Account_Non-Life'!F290</f>
        <v>4236.8430660799995</v>
      </c>
      <c r="E169" s="40">
        <f>'Technical Account_Non-Life'!G290</f>
        <v>4570.9965770500003</v>
      </c>
      <c r="F169" s="40">
        <f>'Technical Account_Non-Life'!H290</f>
        <v>5098.4220798000006</v>
      </c>
      <c r="G169" s="40">
        <f>'Technical Account_Non-Life'!I290</f>
        <v>5345.2186577000002</v>
      </c>
      <c r="H169" s="40">
        <f>'Technical Account_Non-Life'!J290</f>
        <v>5632.1361382100004</v>
      </c>
      <c r="I169" s="40">
        <f>'Technical Account_Non-Life'!K290</f>
        <v>5807.1460594648051</v>
      </c>
      <c r="J169" s="40">
        <f>'Technical Account_Non-Life'!L290</f>
        <v>5807.1460594648051</v>
      </c>
      <c r="K169" s="40">
        <f>'Technical Account_Non-Life'!M290</f>
        <v>5807.1460594648051</v>
      </c>
      <c r="L169" s="40">
        <f>'Technical Account_Non-Life'!N290</f>
        <v>5807.1460594648051</v>
      </c>
      <c r="M169" s="40">
        <f>'Technical Account_Non-Life'!O290</f>
        <v>5807.1460594648051</v>
      </c>
      <c r="N169" s="40">
        <f>'Technical Account_Non-Life'!P290</f>
        <v>6161.5966383707992</v>
      </c>
    </row>
    <row r="170" spans="3:14" ht="15" x14ac:dyDescent="0.15">
      <c r="C170" s="39" t="s">
        <v>22</v>
      </c>
      <c r="D170" s="40">
        <f>'Technical Account_Non-Life'!F291</f>
        <v>524</v>
      </c>
      <c r="E170" s="40">
        <f>'Technical Account_Non-Life'!G291</f>
        <v>530</v>
      </c>
      <c r="F170" s="40">
        <f>'Technical Account_Non-Life'!H291</f>
        <v>570</v>
      </c>
      <c r="G170" s="40">
        <f>'Technical Account_Non-Life'!I291</f>
        <v>588</v>
      </c>
      <c r="H170" s="40">
        <f>'Technical Account_Non-Life'!J291</f>
        <v>624</v>
      </c>
      <c r="I170" s="40">
        <f>'Technical Account_Non-Life'!K291</f>
        <v>642</v>
      </c>
      <c r="J170" s="40">
        <f>'Technical Account_Non-Life'!L291</f>
        <v>652</v>
      </c>
      <c r="K170" s="40">
        <f>'Technical Account_Non-Life'!M291</f>
        <v>687</v>
      </c>
      <c r="L170" s="40">
        <f>'Technical Account_Non-Life'!N291</f>
        <v>725</v>
      </c>
      <c r="M170" s="40">
        <f>'Technical Account_Non-Life'!O291</f>
        <v>826</v>
      </c>
      <c r="N170" s="40">
        <f>'Technical Account_Non-Life'!P291</f>
        <v>842</v>
      </c>
    </row>
    <row r="171" spans="3:14" ht="15" x14ac:dyDescent="0.15">
      <c r="C171" s="39" t="s">
        <v>21</v>
      </c>
      <c r="D171" s="40">
        <f>'Technical Account_Non-Life'!F292</f>
        <v>10654</v>
      </c>
      <c r="E171" s="40">
        <f>'Technical Account_Non-Life'!G292</f>
        <v>10740</v>
      </c>
      <c r="F171" s="40">
        <f>'Technical Account_Non-Life'!H292</f>
        <v>11579</v>
      </c>
      <c r="G171" s="40">
        <f>'Technical Account_Non-Life'!I292</f>
        <v>12528</v>
      </c>
      <c r="H171" s="40">
        <f>'Technical Account_Non-Life'!J292</f>
        <v>13417</v>
      </c>
      <c r="I171" s="40">
        <f>'Technical Account_Non-Life'!K292</f>
        <v>14367</v>
      </c>
      <c r="J171" s="40">
        <f>'Technical Account_Non-Life'!L292</f>
        <v>15275</v>
      </c>
      <c r="K171" s="40">
        <f>'Technical Account_Non-Life'!M292</f>
        <v>15494</v>
      </c>
      <c r="L171" s="40">
        <f>'Technical Account_Non-Life'!N292</f>
        <v>15576</v>
      </c>
      <c r="M171" s="40">
        <f>'Technical Account_Non-Life'!O292</f>
        <v>16117</v>
      </c>
      <c r="N171" s="40">
        <f>'Technical Account_Non-Life'!P292</f>
        <v>0</v>
      </c>
    </row>
    <row r="172" spans="3:14" ht="15" x14ac:dyDescent="0.15">
      <c r="C172" s="39" t="s">
        <v>20</v>
      </c>
      <c r="D172" s="40">
        <f>'Technical Account_Non-Life'!F293</f>
        <v>564</v>
      </c>
      <c r="E172" s="40">
        <f>'Technical Account_Non-Life'!G293</f>
        <v>463</v>
      </c>
      <c r="F172" s="40">
        <f>'Technical Account_Non-Life'!H293</f>
        <v>485</v>
      </c>
      <c r="G172" s="40">
        <f>'Technical Account_Non-Life'!I293</f>
        <v>544</v>
      </c>
      <c r="H172" s="40">
        <f>'Technical Account_Non-Life'!J293</f>
        <v>583</v>
      </c>
      <c r="I172" s="40">
        <f>'Technical Account_Non-Life'!K293</f>
        <v>480</v>
      </c>
      <c r="J172" s="40">
        <f>'Technical Account_Non-Life'!L293</f>
        <v>556</v>
      </c>
      <c r="K172" s="40">
        <f>'Technical Account_Non-Life'!M293</f>
        <v>542</v>
      </c>
      <c r="L172" s="40">
        <f>'Technical Account_Non-Life'!N293</f>
        <v>406</v>
      </c>
      <c r="M172" s="40">
        <f>'Technical Account_Non-Life'!O293</f>
        <v>359</v>
      </c>
      <c r="N172" s="40">
        <f>'Technical Account_Non-Life'!P293</f>
        <v>0</v>
      </c>
    </row>
    <row r="173" spans="3:14" ht="15" x14ac:dyDescent="0.15">
      <c r="C173" s="39" t="s">
        <v>19</v>
      </c>
      <c r="D173" s="40">
        <f>'Technical Account_Non-Life'!F294</f>
        <v>175.94019326194828</v>
      </c>
      <c r="E173" s="40">
        <f>'Technical Account_Non-Life'!G294</f>
        <v>199.22277357012274</v>
      </c>
      <c r="F173" s="40">
        <f>'Technical Account_Non-Life'!H294</f>
        <v>222.50535387829717</v>
      </c>
      <c r="G173" s="40">
        <f>'Technical Account_Non-Life'!I294</f>
        <v>0</v>
      </c>
      <c r="H173" s="40">
        <f>'Technical Account_Non-Life'!J294</f>
        <v>0</v>
      </c>
      <c r="I173" s="40">
        <f>'Technical Account_Non-Life'!K294</f>
        <v>0</v>
      </c>
      <c r="J173" s="40">
        <f>'Technical Account_Non-Life'!L294</f>
        <v>0</v>
      </c>
      <c r="K173" s="40">
        <f>'Technical Account_Non-Life'!M294</f>
        <v>0</v>
      </c>
      <c r="L173" s="40">
        <f>'Technical Account_Non-Life'!N294</f>
        <v>0</v>
      </c>
      <c r="M173" s="40">
        <f>'Technical Account_Non-Life'!O294</f>
        <v>0</v>
      </c>
      <c r="N173" s="40">
        <f>'Technical Account_Non-Life'!P294</f>
        <v>0</v>
      </c>
    </row>
    <row r="174" spans="3:14" ht="15" x14ac:dyDescent="0.15">
      <c r="C174" s="39" t="s">
        <v>18</v>
      </c>
      <c r="D174" s="40">
        <f>'Technical Account_Non-Life'!F295</f>
        <v>257.31761424858968</v>
      </c>
      <c r="E174" s="40">
        <f>'Technical Account_Non-Life'!G295</f>
        <v>281.57761298092157</v>
      </c>
      <c r="F174" s="40">
        <f>'Technical Account_Non-Life'!H295</f>
        <v>301.38492742599988</v>
      </c>
      <c r="G174" s="40">
        <f>'Technical Account_Non-Life'!I295</f>
        <v>318.48893959561383</v>
      </c>
      <c r="H174" s="40">
        <f>'Technical Account_Non-Life'!J295</f>
        <v>355.01996577296063</v>
      </c>
      <c r="I174" s="40">
        <f>'Technical Account_Non-Life'!K295</f>
        <v>337.14267604741076</v>
      </c>
      <c r="J174" s="40">
        <f>'Technical Account_Non-Life'!L295</f>
        <v>319.57913418267094</v>
      </c>
      <c r="K174" s="40">
        <f>'Technical Account_Non-Life'!M295</f>
        <v>310.96216010648408</v>
      </c>
      <c r="L174" s="40">
        <f>'Technical Account_Non-Life'!N295</f>
        <v>307.74545224060341</v>
      </c>
      <c r="M174" s="40">
        <f>'Technical Account_Non-Life'!O295</f>
        <v>323.9969575965012</v>
      </c>
      <c r="N174" s="40">
        <f>'Technical Account_Non-Life'!P295</f>
        <v>0</v>
      </c>
    </row>
    <row r="175" spans="3:14" ht="15" x14ac:dyDescent="0.15">
      <c r="C175" s="39" t="s">
        <v>17</v>
      </c>
      <c r="D175" s="40">
        <f>'Technical Account_Non-Life'!F296</f>
        <v>0</v>
      </c>
      <c r="E175" s="40">
        <f>'Technical Account_Non-Life'!G296</f>
        <v>0</v>
      </c>
      <c r="F175" s="40">
        <f>'Technical Account_Non-Life'!H296</f>
        <v>0</v>
      </c>
      <c r="G175" s="40">
        <f>'Technical Account_Non-Life'!I296</f>
        <v>0</v>
      </c>
      <c r="H175" s="40">
        <f>'Technical Account_Non-Life'!J296</f>
        <v>0</v>
      </c>
      <c r="I175" s="40">
        <f>'Technical Account_Non-Life'!K296</f>
        <v>0</v>
      </c>
      <c r="J175" s="40">
        <f>'Technical Account_Non-Life'!L296</f>
        <v>0</v>
      </c>
      <c r="K175" s="40">
        <f>'Technical Account_Non-Life'!M296</f>
        <v>0</v>
      </c>
      <c r="L175" s="40">
        <f>'Technical Account_Non-Life'!N296</f>
        <v>0</v>
      </c>
      <c r="M175" s="40">
        <f>'Technical Account_Non-Life'!O296</f>
        <v>0</v>
      </c>
      <c r="N175" s="40">
        <f>'Technical Account_Non-Life'!P296</f>
        <v>0</v>
      </c>
    </row>
    <row r="176" spans="3:14" ht="15" x14ac:dyDescent="0.15">
      <c r="C176" s="39" t="s">
        <v>16</v>
      </c>
      <c r="D176" s="40">
        <f>'Technical Account_Non-Life'!F297</f>
        <v>0</v>
      </c>
      <c r="E176" s="40">
        <f>'Technical Account_Non-Life'!G297</f>
        <v>0</v>
      </c>
      <c r="F176" s="40">
        <f>'Technical Account_Non-Life'!H297</f>
        <v>0</v>
      </c>
      <c r="G176" s="40">
        <f>'Technical Account_Non-Life'!I297</f>
        <v>40.206386292834885</v>
      </c>
      <c r="H176" s="40">
        <f>'Technical Account_Non-Life'!J297</f>
        <v>46.93665628245067</v>
      </c>
      <c r="I176" s="40">
        <f>'Technical Account_Non-Life'!K297</f>
        <v>49.428868120456904</v>
      </c>
      <c r="J176" s="40">
        <f>'Technical Account_Non-Life'!L297</f>
        <v>54.958463136033224</v>
      </c>
      <c r="K176" s="40">
        <f>'Technical Account_Non-Life'!M297</f>
        <v>59.813084112149525</v>
      </c>
      <c r="L176" s="40">
        <f>'Technical Account_Non-Life'!N297</f>
        <v>64.985721703011421</v>
      </c>
      <c r="M176" s="40">
        <f>'Technical Account_Non-Life'!O297</f>
        <v>64.985721703011421</v>
      </c>
      <c r="N176" s="40">
        <f>'Technical Account_Non-Life'!P297</f>
        <v>0</v>
      </c>
    </row>
    <row r="177" spans="3:15" ht="15" x14ac:dyDescent="0.15">
      <c r="C177" s="39" t="s">
        <v>15</v>
      </c>
      <c r="D177" s="40">
        <f>'Technical Account_Non-Life'!F298</f>
        <v>7949</v>
      </c>
      <c r="E177" s="40">
        <f>'Technical Account_Non-Life'!G298</f>
        <v>8184</v>
      </c>
      <c r="F177" s="40">
        <f>'Technical Account_Non-Life'!H298</f>
        <v>8366</v>
      </c>
      <c r="G177" s="40">
        <f>'Technical Account_Non-Life'!I298</f>
        <v>8646</v>
      </c>
      <c r="H177" s="40">
        <f>'Technical Account_Non-Life'!J298</f>
        <v>8462</v>
      </c>
      <c r="I177" s="40">
        <f>'Technical Account_Non-Life'!K298</f>
        <v>8465</v>
      </c>
      <c r="J177" s="40">
        <f>'Technical Account_Non-Life'!L298</f>
        <v>8141</v>
      </c>
      <c r="K177" s="40">
        <f>'Technical Account_Non-Life'!M298</f>
        <v>8322</v>
      </c>
      <c r="L177" s="40">
        <f>'Technical Account_Non-Life'!N298</f>
        <v>8018</v>
      </c>
      <c r="M177" s="40">
        <f>'Technical Account_Non-Life'!O298</f>
        <v>8041</v>
      </c>
      <c r="N177" s="40">
        <f>'Technical Account_Non-Life'!P298</f>
        <v>8243</v>
      </c>
    </row>
    <row r="178" spans="3:15" ht="15" x14ac:dyDescent="0.15">
      <c r="C178" s="39" t="s">
        <v>14</v>
      </c>
      <c r="D178" s="40">
        <f>'Technical Account_Non-Life'!F299</f>
        <v>0</v>
      </c>
      <c r="E178" s="40">
        <f>'Technical Account_Non-Life'!G299</f>
        <v>0</v>
      </c>
      <c r="F178" s="40">
        <f>'Technical Account_Non-Life'!H299</f>
        <v>0</v>
      </c>
      <c r="G178" s="40">
        <f>'Technical Account_Non-Life'!I299</f>
        <v>0</v>
      </c>
      <c r="H178" s="40">
        <f>'Technical Account_Non-Life'!J299</f>
        <v>0</v>
      </c>
      <c r="I178" s="40">
        <f>'Technical Account_Non-Life'!K299</f>
        <v>0</v>
      </c>
      <c r="J178" s="40">
        <f>'Technical Account_Non-Life'!L299</f>
        <v>0</v>
      </c>
      <c r="K178" s="40">
        <f>'Technical Account_Non-Life'!M299</f>
        <v>0</v>
      </c>
      <c r="L178" s="40">
        <f>'Technical Account_Non-Life'!N299</f>
        <v>0</v>
      </c>
      <c r="M178" s="40">
        <f>'Technical Account_Non-Life'!O299</f>
        <v>0</v>
      </c>
      <c r="N178" s="40">
        <f>'Technical Account_Non-Life'!P299</f>
        <v>0</v>
      </c>
    </row>
    <row r="179" spans="3:15" ht="15" x14ac:dyDescent="0.15">
      <c r="C179" s="39" t="s">
        <v>13</v>
      </c>
      <c r="D179" s="40">
        <f>'Technical Account_Non-Life'!F300</f>
        <v>163</v>
      </c>
      <c r="E179" s="40">
        <f>'Technical Account_Non-Life'!G300</f>
        <v>179</v>
      </c>
      <c r="F179" s="40">
        <f>'Technical Account_Non-Life'!H300</f>
        <v>184</v>
      </c>
      <c r="G179" s="40">
        <f>'Technical Account_Non-Life'!I300</f>
        <v>152</v>
      </c>
      <c r="H179" s="40">
        <f>'Technical Account_Non-Life'!J300</f>
        <v>185</v>
      </c>
      <c r="I179" s="40">
        <f>'Technical Account_Non-Life'!K300</f>
        <v>424</v>
      </c>
      <c r="J179" s="40">
        <f>'Technical Account_Non-Life'!L300</f>
        <v>213</v>
      </c>
      <c r="K179" s="40">
        <f>'Technical Account_Non-Life'!M300</f>
        <v>221</v>
      </c>
      <c r="L179" s="40">
        <f>'Technical Account_Non-Life'!N300</f>
        <v>234</v>
      </c>
      <c r="M179" s="40">
        <f>'Technical Account_Non-Life'!O300</f>
        <v>234</v>
      </c>
      <c r="N179" s="40">
        <f>'Technical Account_Non-Life'!P300</f>
        <v>0</v>
      </c>
    </row>
    <row r="180" spans="3:15" ht="15" x14ac:dyDescent="0.15">
      <c r="C180" s="39" t="s">
        <v>12</v>
      </c>
      <c r="D180" s="40">
        <f>'Technical Account_Non-Life'!F301</f>
        <v>53.372225384177575</v>
      </c>
      <c r="E180" s="40">
        <f>'Technical Account_Non-Life'!G301</f>
        <v>60.088218554354007</v>
      </c>
      <c r="F180" s="40">
        <f>'Technical Account_Non-Life'!H301</f>
        <v>72.040409789413772</v>
      </c>
      <c r="G180" s="40">
        <f>'Technical Account_Non-Life'!I301</f>
        <v>95.503699487763242</v>
      </c>
      <c r="H180" s="40">
        <f>'Technical Account_Non-Life'!J301</f>
        <v>119.92031872509961</v>
      </c>
      <c r="I180" s="40">
        <f>'Technical Account_Non-Life'!K301</f>
        <v>102.66078542970975</v>
      </c>
      <c r="J180" s="40">
        <f>'Technical Account_Non-Life'!L301</f>
        <v>84.077973819009685</v>
      </c>
      <c r="K180" s="40">
        <f>'Technical Account_Non-Life'!M301</f>
        <v>95.176437108708029</v>
      </c>
      <c r="L180" s="40">
        <f>'Technical Account_Non-Life'!N301</f>
        <v>105.62037564029596</v>
      </c>
      <c r="M180" s="40">
        <f>'Technical Account_Non-Life'!O301</f>
        <v>99.501992031872518</v>
      </c>
      <c r="N180" s="40">
        <f>'Technical Account_Non-Life'!P301</f>
        <v>0</v>
      </c>
    </row>
    <row r="181" spans="3:15" ht="15" x14ac:dyDescent="0.15">
      <c r="C181" s="39" t="s">
        <v>11</v>
      </c>
      <c r="D181" s="40">
        <f>'Technical Account_Non-Life'!F302</f>
        <v>0</v>
      </c>
      <c r="E181" s="40">
        <f>'Technical Account_Non-Life'!G302</f>
        <v>0</v>
      </c>
      <c r="F181" s="40">
        <f>'Technical Account_Non-Life'!H302</f>
        <v>0</v>
      </c>
      <c r="G181" s="40">
        <f>'Technical Account_Non-Life'!I302</f>
        <v>0</v>
      </c>
      <c r="H181" s="40">
        <f>'Technical Account_Non-Life'!J302</f>
        <v>39</v>
      </c>
      <c r="I181" s="40">
        <f>'Technical Account_Non-Life'!K302</f>
        <v>53.2</v>
      </c>
      <c r="J181" s="40">
        <f>'Technical Account_Non-Life'!L302</f>
        <v>68.8</v>
      </c>
      <c r="K181" s="40">
        <f>'Technical Account_Non-Life'!M302</f>
        <v>109.5</v>
      </c>
      <c r="L181" s="40">
        <f>'Technical Account_Non-Life'!N302</f>
        <v>155.13728143946039</v>
      </c>
      <c r="M181" s="40">
        <f>'Technical Account_Non-Life'!O302</f>
        <v>23.677364000000001</v>
      </c>
      <c r="N181" s="40">
        <f>'Technical Account_Non-Life'!P302</f>
        <v>0</v>
      </c>
    </row>
    <row r="182" spans="3:15" ht="15" x14ac:dyDescent="0.15">
      <c r="C182" s="39" t="s">
        <v>10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</row>
    <row r="183" spans="3:15" ht="15" x14ac:dyDescent="0.15">
      <c r="C183" s="39" t="s">
        <v>9</v>
      </c>
      <c r="D183" s="40">
        <f>'Technical Account_Non-Life'!F304</f>
        <v>959.07984959079852</v>
      </c>
      <c r="E183" s="40">
        <f>'Technical Account_Non-Life'!G304</f>
        <v>1073.5456757354568</v>
      </c>
      <c r="F183" s="40">
        <f>'Technical Account_Non-Life'!H304</f>
        <v>1115.7929661579296</v>
      </c>
      <c r="G183" s="40">
        <f>'Technical Account_Non-Life'!I304</f>
        <v>1030.1924353019244</v>
      </c>
      <c r="H183" s="40">
        <f>'Technical Account_Non-Life'!J304</f>
        <v>1183.5877018358769</v>
      </c>
      <c r="I183" s="40">
        <f>'Technical Account_Non-Life'!K304</f>
        <v>1247.2904224729043</v>
      </c>
      <c r="J183" s="40">
        <f>'Technical Account_Non-Life'!L304</f>
        <v>1227.825702278257</v>
      </c>
      <c r="K183" s="40">
        <f>'Technical Account_Non-Life'!M304</f>
        <v>1221.8535722185356</v>
      </c>
      <c r="L183" s="40">
        <f>'Technical Account_Non-Life'!N304</f>
        <v>1127.0736562707366</v>
      </c>
      <c r="M183" s="40">
        <f>'Technical Account_Non-Life'!O304</f>
        <v>1127.0736562707366</v>
      </c>
      <c r="N183" s="40">
        <f>'Technical Account_Non-Life'!P304</f>
        <v>0</v>
      </c>
    </row>
    <row r="184" spans="3:15" ht="15" x14ac:dyDescent="0.15">
      <c r="C184" s="39" t="s">
        <v>8</v>
      </c>
      <c r="D184" s="40">
        <f>'Technical Account_Non-Life'!F305</f>
        <v>840.35383319292328</v>
      </c>
      <c r="E184" s="40">
        <f>'Technical Account_Non-Life'!G305</f>
        <v>887.39118225217635</v>
      </c>
      <c r="F184" s="40">
        <f>'Technical Account_Non-Life'!H305</f>
        <v>964.61668070766632</v>
      </c>
      <c r="G184" s="40">
        <f>'Technical Account_Non-Life'!I305</f>
        <v>1069.2221286155575</v>
      </c>
      <c r="H184" s="40">
        <f>'Technical Account_Non-Life'!J305</f>
        <v>1220.8649255827015</v>
      </c>
      <c r="I184" s="40">
        <f>'Technical Account_Non-Life'!K305</f>
        <v>1370.8696059159413</v>
      </c>
      <c r="J184" s="40">
        <f>'Technical Account_Non-Life'!L305</f>
        <v>1480.1553870635589</v>
      </c>
      <c r="K184" s="40">
        <f>'Technical Account_Non-Life'!M305</f>
        <v>1561.3591687728165</v>
      </c>
      <c r="L184" s="40">
        <f>'Technical Account_Non-Life'!N305</f>
        <v>1651.455583637555</v>
      </c>
      <c r="M184" s="40">
        <f>'Technical Account_Non-Life'!O305</f>
        <v>1651.455583637555</v>
      </c>
      <c r="N184" s="40">
        <f>'Technical Account_Non-Life'!P305</f>
        <v>0</v>
      </c>
    </row>
    <row r="185" spans="3:15" ht="15" x14ac:dyDescent="0.15">
      <c r="C185" s="39" t="s">
        <v>7</v>
      </c>
      <c r="D185" s="40">
        <f>'Technical Account_Non-Life'!F306</f>
        <v>993.46400000000006</v>
      </c>
      <c r="E185" s="40">
        <f>'Technical Account_Non-Life'!G306</f>
        <v>1028.068</v>
      </c>
      <c r="F185" s="40">
        <f>'Technical Account_Non-Life'!H306</f>
        <v>1077.394</v>
      </c>
      <c r="G185" s="40">
        <f>'Technical Account_Non-Life'!I306</f>
        <v>1090.528</v>
      </c>
      <c r="H185" s="40">
        <f>'Technical Account_Non-Life'!J306</f>
        <v>1063.308</v>
      </c>
      <c r="I185" s="40">
        <f>'Technical Account_Non-Life'!K306</f>
        <v>1034.325</v>
      </c>
      <c r="J185" s="40">
        <f>'Technical Account_Non-Life'!L306</f>
        <v>1050.1103829185902</v>
      </c>
      <c r="K185" s="40">
        <f>'Technical Account_Non-Life'!M306</f>
        <v>1046.5222949205406</v>
      </c>
      <c r="L185" s="40">
        <f>'Technical Account_Non-Life'!N306</f>
        <v>1051.8603521000216</v>
      </c>
      <c r="M185" s="40">
        <f>'Technical Account_Non-Life'!O306</f>
        <v>1015.0090588121882</v>
      </c>
      <c r="N185" s="40">
        <f>'Technical Account_Non-Life'!P306</f>
        <v>1011.3365302470384</v>
      </c>
    </row>
    <row r="186" spans="3:15" ht="15" x14ac:dyDescent="0.15">
      <c r="C186" s="39" t="s">
        <v>6</v>
      </c>
      <c r="D186" s="40">
        <f>'Technical Account_Non-Life'!F307</f>
        <v>110.14376804675648</v>
      </c>
      <c r="E186" s="40">
        <f>'Technical Account_Non-Life'!G307</f>
        <v>96.716781190327467</v>
      </c>
      <c r="F186" s="40">
        <f>'Technical Account_Non-Life'!H307</f>
        <v>83.289794333898456</v>
      </c>
      <c r="G186" s="40">
        <f>'Technical Account_Non-Life'!I307</f>
        <v>69.862807477469445</v>
      </c>
      <c r="H186" s="40">
        <f>'Technical Account_Non-Life'!J307</f>
        <v>56.435820621040435</v>
      </c>
      <c r="I186" s="40">
        <f>'Technical Account_Non-Life'!K307</f>
        <v>43.008833764611403</v>
      </c>
      <c r="J186" s="40">
        <f>'Technical Account_Non-Life'!L307</f>
        <v>0</v>
      </c>
      <c r="K186" s="40">
        <f>'Technical Account_Non-Life'!M307</f>
        <v>0</v>
      </c>
      <c r="L186" s="40">
        <f>'Technical Account_Non-Life'!N307</f>
        <v>0</v>
      </c>
      <c r="M186" s="40">
        <f>'Technical Account_Non-Life'!O307</f>
        <v>0</v>
      </c>
      <c r="N186" s="40">
        <f>'Technical Account_Non-Life'!P307</f>
        <v>0</v>
      </c>
    </row>
    <row r="187" spans="3:15" ht="15" x14ac:dyDescent="0.15">
      <c r="C187" s="39" t="s">
        <v>5</v>
      </c>
      <c r="D187" s="40">
        <f>'Technical Account_Non-Life'!F308</f>
        <v>1423.0810177791973</v>
      </c>
      <c r="E187" s="40">
        <f>'Technical Account_Non-Life'!G308</f>
        <v>1530.2885127222398</v>
      </c>
      <c r="F187" s="40">
        <f>'Technical Account_Non-Life'!H308</f>
        <v>1611.1998296603854</v>
      </c>
      <c r="G187" s="40">
        <f>'Technical Account_Non-Life'!I308</f>
        <v>1674.8642606196101</v>
      </c>
      <c r="H187" s="40">
        <f>'Technical Account_Non-Life'!J308</f>
        <v>1744.3841158309378</v>
      </c>
      <c r="I187" s="40">
        <f>'Technical Account_Non-Life'!K308</f>
        <v>1785.0526988182687</v>
      </c>
      <c r="J187" s="40">
        <f>'Technical Account_Non-Life'!L308</f>
        <v>1719.259022676461</v>
      </c>
      <c r="K187" s="40">
        <f>'Technical Account_Non-Life'!M308</f>
        <v>1682.7424677951665</v>
      </c>
      <c r="L187" s="40">
        <f>'Technical Account_Non-Life'!N308</f>
        <v>1768.1251996167357</v>
      </c>
      <c r="M187" s="40">
        <f>'Technical Account_Non-Life'!O308</f>
        <v>1768.1251996167357</v>
      </c>
      <c r="N187" s="40">
        <f>'Technical Account_Non-Life'!P308</f>
        <v>0</v>
      </c>
    </row>
    <row r="188" spans="3:15" ht="15" x14ac:dyDescent="0.15">
      <c r="C188" s="39" t="s">
        <v>4</v>
      </c>
      <c r="D188" s="40">
        <f>'Technical Account_Non-Life'!F309</f>
        <v>184.45167751627443</v>
      </c>
      <c r="E188" s="40">
        <f>'Technical Account_Non-Life'!G309</f>
        <v>207.26923718911701</v>
      </c>
      <c r="F188" s="40">
        <f>'Technical Account_Non-Life'!H309</f>
        <v>227.0655983975964</v>
      </c>
      <c r="G188" s="40">
        <f>'Technical Account_Non-Life'!I309</f>
        <v>287</v>
      </c>
      <c r="H188" s="40">
        <f>'Technical Account_Non-Life'!J309</f>
        <v>262</v>
      </c>
      <c r="I188" s="40">
        <f>'Technical Account_Non-Life'!K309</f>
        <v>262</v>
      </c>
      <c r="J188" s="40">
        <f>'Technical Account_Non-Life'!L309</f>
        <v>274</v>
      </c>
      <c r="K188" s="40">
        <f>'Technical Account_Non-Life'!M309</f>
        <v>267</v>
      </c>
      <c r="L188" s="40">
        <f>'Technical Account_Non-Life'!N309</f>
        <v>306</v>
      </c>
      <c r="M188" s="40">
        <f>'Technical Account_Non-Life'!O309</f>
        <v>256.10000000000002</v>
      </c>
      <c r="N188" s="40">
        <f>'Technical Account_Non-Life'!P309</f>
        <v>0</v>
      </c>
    </row>
    <row r="189" spans="3:15" ht="15" x14ac:dyDescent="0.15">
      <c r="C189" s="39" t="s">
        <v>3</v>
      </c>
      <c r="D189" s="40">
        <f>'Technical Account_Non-Life'!F310</f>
        <v>170.45077341830975</v>
      </c>
      <c r="E189" s="40">
        <f>'Technical Account_Non-Life'!G310</f>
        <v>192.09320852419836</v>
      </c>
      <c r="F189" s="40">
        <f>'Technical Account_Non-Life'!H310</f>
        <v>0</v>
      </c>
      <c r="G189" s="40">
        <f>'Technical Account_Non-Life'!I310</f>
        <v>0</v>
      </c>
      <c r="H189" s="40">
        <f>'Technical Account_Non-Life'!J310</f>
        <v>0</v>
      </c>
      <c r="I189" s="40">
        <f>'Technical Account_Non-Life'!K310</f>
        <v>0</v>
      </c>
      <c r="J189" s="40">
        <f>'Technical Account_Non-Life'!L310</f>
        <v>0</v>
      </c>
      <c r="K189" s="40">
        <f>'Technical Account_Non-Life'!M310</f>
        <v>0</v>
      </c>
      <c r="L189" s="40">
        <f>'Technical Account_Non-Life'!N310</f>
        <v>0</v>
      </c>
      <c r="M189" s="40">
        <f>'Technical Account_Non-Life'!O310</f>
        <v>0</v>
      </c>
      <c r="N189" s="40">
        <f>'Technical Account_Non-Life'!P310</f>
        <v>0</v>
      </c>
    </row>
    <row r="190" spans="3:15" ht="15" x14ac:dyDescent="0.15">
      <c r="C190" s="39" t="s">
        <v>2</v>
      </c>
      <c r="D190" s="40">
        <f>'Technical Account_Non-Life'!F311</f>
        <v>140.67161016949154</v>
      </c>
      <c r="E190" s="40">
        <f>'Technical Account_Non-Life'!G311</f>
        <v>351.69491525423729</v>
      </c>
      <c r="F190" s="40">
        <f>'Technical Account_Non-Life'!H311</f>
        <v>484.81638418079098</v>
      </c>
      <c r="G190" s="40">
        <f>'Technical Account_Non-Life'!I311</f>
        <v>605.22598870056504</v>
      </c>
      <c r="H190" s="40">
        <f>'Technical Account_Non-Life'!J311</f>
        <v>576.62429378531078</v>
      </c>
      <c r="I190" s="40">
        <f>'Technical Account_Non-Life'!K311</f>
        <v>797.66949152542372</v>
      </c>
      <c r="J190" s="40">
        <f>'Technical Account_Non-Life'!L311</f>
        <v>939.61864406779671</v>
      </c>
      <c r="K190" s="40">
        <f>'Technical Account_Non-Life'!M311</f>
        <v>1061.4406779661017</v>
      </c>
      <c r="L190" s="40">
        <f>'Technical Account_Non-Life'!N311</f>
        <v>1192.7966101694915</v>
      </c>
      <c r="M190" s="40">
        <f>'Technical Account_Non-Life'!O311</f>
        <v>1368.6440677966102</v>
      </c>
      <c r="N190" s="40">
        <f>'Technical Account_Non-Life'!P311</f>
        <v>0</v>
      </c>
    </row>
    <row r="191" spans="3:15" ht="15" x14ac:dyDescent="0.15">
      <c r="C191" s="39" t="s">
        <v>57</v>
      </c>
      <c r="D191" s="40">
        <f>'Technical Account_Non-Life'!F312</f>
        <v>119.18089613557581</v>
      </c>
      <c r="E191" s="40">
        <f>'Technical Account_Non-Life'!G312</f>
        <v>492.82577994607783</v>
      </c>
      <c r="F191" s="40">
        <f>'Technical Account_Non-Life'!H312</f>
        <v>826.26396199768897</v>
      </c>
      <c r="G191" s="40">
        <f>'Technical Account_Non-Life'!I312</f>
        <v>0</v>
      </c>
      <c r="H191" s="40">
        <f>'Technical Account_Non-Life'!J312</f>
        <v>0</v>
      </c>
      <c r="I191" s="40">
        <f>'Technical Account_Non-Life'!K312</f>
        <v>0</v>
      </c>
      <c r="J191" s="40">
        <f>'Technical Account_Non-Life'!L312</f>
        <v>0</v>
      </c>
      <c r="K191" s="40">
        <f>'Technical Account_Non-Life'!M312</f>
        <v>0</v>
      </c>
      <c r="L191" s="40">
        <f>'Technical Account_Non-Life'!N312</f>
        <v>0</v>
      </c>
      <c r="M191" s="40">
        <f>'Technical Account_Non-Life'!O312</f>
        <v>0</v>
      </c>
      <c r="N191" s="40">
        <f>'Technical Account_Non-Life'!P312</f>
        <v>0</v>
      </c>
    </row>
    <row r="192" spans="3:15" ht="15.75" thickBot="1" x14ac:dyDescent="0.3">
      <c r="C192" s="44" t="s">
        <v>168</v>
      </c>
      <c r="D192" s="96">
        <f>SUM(D160:D191)</f>
        <v>35167.210180243812</v>
      </c>
      <c r="E192" s="96">
        <f t="shared" ref="E192:M192" si="16">SUM(E160:E191)</f>
        <v>36612.421692500175</v>
      </c>
      <c r="F192" s="96">
        <f t="shared" si="16"/>
        <v>39278.205300801332</v>
      </c>
      <c r="G192" s="96">
        <f t="shared" si="16"/>
        <v>40399.821475149241</v>
      </c>
      <c r="H192" s="96">
        <f t="shared" si="16"/>
        <v>52116.571337809975</v>
      </c>
      <c r="I192" s="96">
        <f t="shared" si="16"/>
        <v>54242.990823794578</v>
      </c>
      <c r="J192" s="96">
        <f t="shared" si="16"/>
        <v>54454.118912531485</v>
      </c>
      <c r="K192" s="96">
        <f t="shared" si="16"/>
        <v>54647.130378899034</v>
      </c>
      <c r="L192" s="96">
        <f t="shared" si="16"/>
        <v>55309.701457166309</v>
      </c>
      <c r="M192" s="96">
        <f t="shared" si="16"/>
        <v>56085.494549119074</v>
      </c>
      <c r="O192" t="s">
        <v>192</v>
      </c>
    </row>
    <row r="193" spans="3:15" ht="16.5" thickTop="1" thickBot="1" x14ac:dyDescent="0.3">
      <c r="C193" s="45" t="s">
        <v>98</v>
      </c>
      <c r="D193" s="52">
        <v>33482.84375</v>
      </c>
      <c r="E193" s="52">
        <v>34504.2421875</v>
      </c>
      <c r="F193" s="52">
        <v>36929.4296875</v>
      </c>
      <c r="G193" s="52">
        <v>38832.31640625</v>
      </c>
      <c r="H193" s="52">
        <v>40407.1015625</v>
      </c>
      <c r="I193" s="52">
        <v>42087.67578125</v>
      </c>
      <c r="J193" s="52">
        <v>42891.43359375</v>
      </c>
      <c r="K193" s="52">
        <v>43891.37890625</v>
      </c>
      <c r="L193" s="52">
        <v>43829.96484375</v>
      </c>
      <c r="M193" s="96">
        <v>44395.171875</v>
      </c>
      <c r="O193" t="s">
        <v>197</v>
      </c>
    </row>
    <row r="194" spans="3:15" ht="11.25" thickTop="1" x14ac:dyDescent="0.15"/>
    <row r="195" spans="3:15" ht="15" x14ac:dyDescent="0.15">
      <c r="C195" s="131"/>
      <c r="D195" s="126">
        <v>2004</v>
      </c>
      <c r="E195" s="126">
        <f t="shared" ref="E195" si="17">D195+1</f>
        <v>2005</v>
      </c>
      <c r="F195" s="126">
        <f t="shared" ref="F195" si="18">E195+1</f>
        <v>2006</v>
      </c>
      <c r="G195" s="126">
        <f t="shared" ref="G195" si="19">F195+1</f>
        <v>2007</v>
      </c>
      <c r="H195" s="126">
        <f t="shared" ref="H195" si="20">G195+1</f>
        <v>2008</v>
      </c>
      <c r="I195" s="126">
        <f t="shared" ref="I195" si="21">H195+1</f>
        <v>2009</v>
      </c>
      <c r="J195" s="126">
        <f t="shared" ref="J195" si="22">I195+1</f>
        <v>2010</v>
      </c>
      <c r="K195" s="126">
        <f t="shared" ref="K195" si="23">J195+1</f>
        <v>2011</v>
      </c>
      <c r="L195" s="126">
        <f t="shared" ref="L195" si="24">K195+1</f>
        <v>2012</v>
      </c>
      <c r="M195" s="127">
        <f t="shared" ref="M195" si="25">L195+1</f>
        <v>2013</v>
      </c>
    </row>
    <row r="196" spans="3:15" x14ac:dyDescent="0.15">
      <c r="C196" s="128" t="s">
        <v>176</v>
      </c>
      <c r="D196" s="129">
        <f>D116/D38</f>
        <v>0.5663485335597167</v>
      </c>
      <c r="E196" s="129">
        <f t="shared" ref="E196:M196" si="26">E116/E38</f>
        <v>0.55376993515627426</v>
      </c>
      <c r="F196" s="129">
        <f t="shared" si="26"/>
        <v>0.54866892579097348</v>
      </c>
      <c r="G196" s="129">
        <f t="shared" si="26"/>
        <v>0.55118370241553793</v>
      </c>
      <c r="H196" s="129">
        <f t="shared" si="26"/>
        <v>0.56907314925902996</v>
      </c>
      <c r="I196" s="129">
        <f t="shared" si="26"/>
        <v>0.61211702450330185</v>
      </c>
      <c r="J196" s="129">
        <f t="shared" si="26"/>
        <v>0.57199182146153271</v>
      </c>
      <c r="K196" s="129">
        <f t="shared" si="26"/>
        <v>0.56715028512308396</v>
      </c>
      <c r="L196" s="129">
        <f t="shared" si="26"/>
        <v>0.56839795251273728</v>
      </c>
      <c r="M196" s="130">
        <f t="shared" si="26"/>
        <v>0.57169760697881822</v>
      </c>
    </row>
  </sheetData>
  <mergeCells count="4">
    <mergeCell ref="C2:M2"/>
    <mergeCell ref="C41:M41"/>
    <mergeCell ref="C119:M119"/>
    <mergeCell ref="C158:M158"/>
  </mergeCells>
  <conditionalFormatting sqref="C3:L3 D4:M36 N4:N35">
    <cfRule type="cellIs" dxfId="200" priority="33" operator="equal">
      <formula>0</formula>
    </cfRule>
  </conditionalFormatting>
  <conditionalFormatting sqref="C4:C36 C38:C39">
    <cfRule type="cellIs" dxfId="199" priority="36" operator="equal">
      <formula>0</formula>
    </cfRule>
  </conditionalFormatting>
  <conditionalFormatting sqref="C37">
    <cfRule type="cellIs" dxfId="198" priority="37" operator="equal">
      <formula>0</formula>
    </cfRule>
  </conditionalFormatting>
  <conditionalFormatting sqref="M3:N3">
    <cfRule type="cellIs" dxfId="197" priority="34" operator="equal">
      <formula>0</formula>
    </cfRule>
  </conditionalFormatting>
  <conditionalFormatting sqref="C42:L42 D43:N74">
    <cfRule type="cellIs" dxfId="196" priority="29" operator="equal">
      <formula>0</formula>
    </cfRule>
  </conditionalFormatting>
  <conditionalFormatting sqref="C43:C74">
    <cfRule type="cellIs" dxfId="195" priority="32" operator="equal">
      <formula>0</formula>
    </cfRule>
  </conditionalFormatting>
  <conditionalFormatting sqref="M42:N42">
    <cfRule type="cellIs" dxfId="194" priority="30" operator="equal">
      <formula>0</formula>
    </cfRule>
  </conditionalFormatting>
  <conditionalFormatting sqref="C80:L80">
    <cfRule type="cellIs" dxfId="193" priority="27" operator="equal">
      <formula>0</formula>
    </cfRule>
  </conditionalFormatting>
  <conditionalFormatting sqref="C81:C112 C116">
    <cfRule type="cellIs" dxfId="192" priority="26" operator="equal">
      <formula>0</formula>
    </cfRule>
  </conditionalFormatting>
  <conditionalFormatting sqref="M80:N80">
    <cfRule type="cellIs" dxfId="191" priority="25" operator="equal">
      <formula>0</formula>
    </cfRule>
  </conditionalFormatting>
  <conditionalFormatting sqref="D81:N112">
    <cfRule type="cellIs" dxfId="190" priority="23" operator="equal">
      <formula>0</formula>
    </cfRule>
  </conditionalFormatting>
  <conditionalFormatting sqref="C120:L120">
    <cfRule type="cellIs" dxfId="189" priority="18" operator="equal">
      <formula>0</formula>
    </cfRule>
  </conditionalFormatting>
  <conditionalFormatting sqref="C115">
    <cfRule type="cellIs" dxfId="188" priority="7" operator="equal">
      <formula>0</formula>
    </cfRule>
  </conditionalFormatting>
  <conditionalFormatting sqref="C121:C152">
    <cfRule type="cellIs" dxfId="187" priority="21" operator="equal">
      <formula>0</formula>
    </cfRule>
  </conditionalFormatting>
  <conditionalFormatting sqref="M120:N120">
    <cfRule type="cellIs" dxfId="186" priority="20" operator="equal">
      <formula>0</formula>
    </cfRule>
  </conditionalFormatting>
  <conditionalFormatting sqref="D121:N152">
    <cfRule type="cellIs" dxfId="185" priority="15" operator="equal">
      <formula>0</formula>
    </cfRule>
  </conditionalFormatting>
  <conditionalFormatting sqref="C76">
    <cfRule type="cellIs" dxfId="184" priority="5" operator="equal">
      <formula>0</formula>
    </cfRule>
  </conditionalFormatting>
  <conditionalFormatting sqref="C192">
    <cfRule type="cellIs" dxfId="183" priority="4" operator="equal">
      <formula>0</formula>
    </cfRule>
  </conditionalFormatting>
  <conditionalFormatting sqref="C193">
    <cfRule type="cellIs" dxfId="182" priority="3" operator="equal">
      <formula>0</formula>
    </cfRule>
  </conditionalFormatting>
  <conditionalFormatting sqref="C159:L159 D160:N191">
    <cfRule type="cellIs" dxfId="181" priority="14" operator="equal">
      <formula>0</formula>
    </cfRule>
  </conditionalFormatting>
  <conditionalFormatting sqref="C160:C191">
    <cfRule type="cellIs" dxfId="180" priority="13" operator="equal">
      <formula>0</formula>
    </cfRule>
  </conditionalFormatting>
  <conditionalFormatting sqref="M159:N159">
    <cfRule type="cellIs" dxfId="179" priority="11" operator="equal">
      <formula>0</formula>
    </cfRule>
  </conditionalFormatting>
  <conditionalFormatting sqref="C155">
    <cfRule type="cellIs" dxfId="178" priority="9" operator="equal">
      <formula>0</formula>
    </cfRule>
  </conditionalFormatting>
  <conditionalFormatting sqref="C153:C154">
    <cfRule type="cellIs" dxfId="177" priority="10" operator="equal">
      <formula>0</formula>
    </cfRule>
  </conditionalFormatting>
  <conditionalFormatting sqref="C113:C114">
    <cfRule type="cellIs" dxfId="176" priority="8" operator="equal">
      <formula>0</formula>
    </cfRule>
  </conditionalFormatting>
  <conditionalFormatting sqref="C75">
    <cfRule type="cellIs" dxfId="175" priority="6" operator="equal">
      <formula>0</formula>
    </cfRule>
  </conditionalFormatting>
  <conditionalFormatting sqref="M195">
    <cfRule type="cellIs" dxfId="174" priority="1" operator="equal">
      <formula>0</formula>
    </cfRule>
  </conditionalFormatting>
  <conditionalFormatting sqref="D195:L195">
    <cfRule type="cellIs" dxfId="173" priority="2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0.39997558519241921"/>
    <pageSetUpPr fitToPage="1"/>
  </sheetPr>
  <dimension ref="C2:AM452"/>
  <sheetViews>
    <sheetView showGridLines="0" tabSelected="1" zoomScale="80" zoomScaleNormal="80" workbookViewId="0">
      <pane xSplit="5" ySplit="4" topLeftCell="F416" activePane="bottomRight" state="frozen"/>
      <selection pane="topRight" activeCell="E1" sqref="E1"/>
      <selection pane="bottomLeft" activeCell="A5" sqref="A5"/>
      <selection pane="bottomRight" activeCell="K60" sqref="K60"/>
    </sheetView>
  </sheetViews>
  <sheetFormatPr defaultRowHeight="10.5" x14ac:dyDescent="0.15"/>
  <cols>
    <col min="1" max="1" width="10.42578125" customWidth="1"/>
    <col min="3" max="3" width="12.42578125" customWidth="1"/>
    <col min="4" max="4" width="12.140625" customWidth="1"/>
    <col min="5" max="5" width="12.7109375" customWidth="1"/>
    <col min="6" max="16" width="18.28515625" customWidth="1"/>
    <col min="17" max="19" width="18.28515625" style="58" customWidth="1"/>
  </cols>
  <sheetData>
    <row r="2" spans="3:39" ht="18.75" x14ac:dyDescent="0.15">
      <c r="E2" s="10"/>
    </row>
    <row r="3" spans="3:39" ht="18.75" x14ac:dyDescent="0.15">
      <c r="C3" s="147" t="s">
        <v>96</v>
      </c>
      <c r="D3" s="147"/>
      <c r="E3" s="147"/>
      <c r="F3" s="152" t="s">
        <v>124</v>
      </c>
      <c r="G3" s="153"/>
      <c r="H3" s="153"/>
      <c r="I3" s="153"/>
      <c r="J3" s="153"/>
      <c r="K3" s="153"/>
      <c r="L3" s="153"/>
      <c r="M3" s="153"/>
      <c r="N3" s="153"/>
      <c r="O3" s="153"/>
      <c r="P3" s="154"/>
    </row>
    <row r="4" spans="3:39" ht="18.75" x14ac:dyDescent="0.25">
      <c r="E4" s="33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3:39" ht="18.75" x14ac:dyDescent="0.25">
      <c r="E5" s="33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3:39" ht="18.75" x14ac:dyDescent="0.15">
      <c r="C6" s="141" t="s">
        <v>127</v>
      </c>
      <c r="D6" s="142"/>
      <c r="E6" s="155" t="s">
        <v>113</v>
      </c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7"/>
    </row>
    <row r="7" spans="3:39" ht="15" x14ac:dyDescent="0.15">
      <c r="C7" s="143" t="s">
        <v>119</v>
      </c>
      <c r="D7" s="144"/>
      <c r="E7" s="35">
        <v>1</v>
      </c>
      <c r="F7" s="36">
        <v>2004</v>
      </c>
      <c r="G7" s="36">
        <f t="shared" ref="G7:P7" si="0">F7+1</f>
        <v>2005</v>
      </c>
      <c r="H7" s="36">
        <f t="shared" si="0"/>
        <v>2006</v>
      </c>
      <c r="I7" s="36">
        <f t="shared" si="0"/>
        <v>2007</v>
      </c>
      <c r="J7" s="36">
        <f t="shared" si="0"/>
        <v>2008</v>
      </c>
      <c r="K7" s="36">
        <f t="shared" si="0"/>
        <v>2009</v>
      </c>
      <c r="L7" s="36">
        <f t="shared" si="0"/>
        <v>2010</v>
      </c>
      <c r="M7" s="36">
        <f t="shared" si="0"/>
        <v>2011</v>
      </c>
      <c r="N7" s="36">
        <f t="shared" si="0"/>
        <v>2012</v>
      </c>
      <c r="O7" s="36">
        <f t="shared" si="0"/>
        <v>2013</v>
      </c>
      <c r="P7" s="37">
        <f t="shared" si="0"/>
        <v>2014</v>
      </c>
      <c r="Q7" s="59" t="s">
        <v>100</v>
      </c>
      <c r="R7" s="59" t="s">
        <v>111</v>
      </c>
      <c r="S7" s="60" t="s">
        <v>112</v>
      </c>
    </row>
    <row r="8" spans="3:39" ht="15" x14ac:dyDescent="0.25">
      <c r="C8" s="139"/>
      <c r="D8" s="140"/>
      <c r="E8" s="39" t="s">
        <v>32</v>
      </c>
      <c r="F8" s="40">
        <f>IF($C$3="National Currency",IF(A.Life_DATA!E7=0,0,A.Life_DATA!E7),IF($C$3="Current Exchange rate",IF(A.Life_DATA!E7=0,0,A.Life_DATA!E7/ECO!O9),IF($C$3="Constant Exchange rate",IF(A.Life_DATA!E7=0,0,A.Life_DATA!E7/ECO!O44))))</f>
        <v>5667</v>
      </c>
      <c r="G8" s="40">
        <f>IF($C$3="National Currency",IF(A.Life_DATA!F7=0,0,A.Life_DATA!F7),IF($C$3="Current Exchange rate",IF(A.Life_DATA!F7=0,0,A.Life_DATA!F7/ECO!P9),IF($C$3="Constant Exchange rate",IF(A.Life_DATA!F7=0,0,A.Life_DATA!F7/ECO!P44))))</f>
        <v>6650</v>
      </c>
      <c r="H8" s="40">
        <f>IF($C$3="National Currency",IF(A.Life_DATA!G7=0,0,A.Life_DATA!G7),IF($C$3="Current Exchange rate",IF(A.Life_DATA!G7=0,0,A.Life_DATA!G7/ECO!Q9),IF($C$3="Constant Exchange rate",IF(A.Life_DATA!G7=0,0,A.Life_DATA!G7/ECO!Q44))))</f>
        <v>6697</v>
      </c>
      <c r="I8" s="40">
        <f>IF($C$3="National Currency",IF(A.Life_DATA!H7=0,0,A.Life_DATA!H7),IF($C$3="Current Exchange rate",IF(A.Life_DATA!H7=0,0,A.Life_DATA!H7/ECO!R9),IF($C$3="Constant Exchange rate",IF(A.Life_DATA!H7=0,0,A.Life_DATA!H7/ECO!R44))))</f>
        <v>6753</v>
      </c>
      <c r="J8" s="40">
        <f>IF($C$3="National Currency",IF(A.Life_DATA!I7=0,0,A.Life_DATA!I7),IF($C$3="Current Exchange rate",IF(A.Life_DATA!I7=0,0,A.Life_DATA!I7/ECO!S9),IF($C$3="Constant Exchange rate",IF(A.Life_DATA!I7=0,0,A.Life_DATA!I7/ECO!S44))))</f>
        <v>6921</v>
      </c>
      <c r="K8" s="40">
        <f>IF($C$3="National Currency",IF(A.Life_DATA!J7=0,0,A.Life_DATA!J7),IF($C$3="Current Exchange rate",IF(A.Life_DATA!J7=0,0,A.Life_DATA!J7/ECO!T9),IF($C$3="Constant Exchange rate",IF(A.Life_DATA!J7=0,0,A.Life_DATA!J7/ECO!T44))))</f>
        <v>7040</v>
      </c>
      <c r="L8" s="40">
        <f>IF($C$3="National Currency",IF(A.Life_DATA!K7=0,0,A.Life_DATA!K7),IF($C$3="Current Exchange rate",IF(A.Life_DATA!K7=0,0,A.Life_DATA!K7/ECO!U9),IF($C$3="Constant Exchange rate",IF(A.Life_DATA!K7=0,0,A.Life_DATA!K7/ECO!U44))))</f>
        <v>7125</v>
      </c>
      <c r="M8" s="40">
        <f>IF($C$3="National Currency",IF(A.Life_DATA!L7=0,0,A.Life_DATA!L7),IF($C$3="Current Exchange rate",IF(A.Life_DATA!L7=0,0,A.Life_DATA!L7/ECO!V9),IF($C$3="Constant Exchange rate",IF(A.Life_DATA!L7=0,0,A.Life_DATA!L7/ECO!V44))))</f>
        <v>6560</v>
      </c>
      <c r="N8" s="40">
        <f>IF($C$3="National Currency",IF(A.Life_DATA!M7=0,0,A.Life_DATA!M7),IF($C$3="Current Exchange rate",IF(A.Life_DATA!M7=0,0,A.Life_DATA!M7/ECO!W9),IF($C$3="Constant Exchange rate",IF(A.Life_DATA!M7=0,0,A.Life_DATA!M7/ECO!W44))))</f>
        <v>6128</v>
      </c>
      <c r="O8" s="40">
        <f>IF($C$3="National Currency",IF(A.Life_DATA!N7=0,0,A.Life_DATA!N7),IF($C$3="Current Exchange rate",IF(A.Life_DATA!N7=0,0,A.Life_DATA!N7/ECO!X9),IF($C$3="Constant Exchange rate",IF(A.Life_DATA!N7=0,0,A.Life_DATA!N7/ECO!X44))))</f>
        <v>6284</v>
      </c>
      <c r="P8" s="107">
        <f>IF($C$3="National Currency",IF(A.Life_DATA!O7=0,0,A.Life_DATA!O7),IF($C$3="Current Exchange rate",IF(A.Life_DATA!O7=0,0,A.Life_DATA!O7/ECO!Y9),IF($C$3="Constant Exchange rate",IF(A.Life_DATA!O7=0,0,A.Life_DATA!O7/ECO!Y44))))</f>
        <v>0</v>
      </c>
      <c r="Q8" s="41">
        <f>O8/$O$40</f>
        <v>1.6310011384827221E-2</v>
      </c>
      <c r="R8" s="41">
        <f>IF(OR(O8=0, N8=0),"-",O8/N8-1)</f>
        <v>2.5456919060052208E-2</v>
      </c>
      <c r="S8" s="41">
        <f>IF(OR(O8=0, F8=0),"-",O8/F8-1)</f>
        <v>0.10887594847361926</v>
      </c>
      <c r="AL8" s="55" t="s">
        <v>93</v>
      </c>
      <c r="AM8" s="55"/>
    </row>
    <row r="9" spans="3:39" ht="15" x14ac:dyDescent="0.25">
      <c r="C9" s="139"/>
      <c r="D9" s="140"/>
      <c r="E9" s="39" t="s">
        <v>31</v>
      </c>
      <c r="F9" s="42">
        <f>IF($C$3="National Currency",IF(A.Life_DATA!E8=0,0,A.Life_DATA!E8),IF($C$3="Current Exchange rate",IF(A.Life_DATA!E8=0,0,A.Life_DATA!E8/ECO!O10),IF($C$3="Constant Exchange rate",IF(A.Life_DATA!E8=0,0,A.Life_DATA!E8/ECO!O45))))</f>
        <v>19590.447924</v>
      </c>
      <c r="G9" s="42">
        <f>IF($C$3="National Currency",IF(A.Life_DATA!F8=0,0,A.Life_DATA!F8),IF($C$3="Current Exchange rate",IF(A.Life_DATA!F8=0,0,A.Life_DATA!F8/ECO!P10),IF($C$3="Constant Exchange rate",IF(A.Life_DATA!F8=0,0,A.Life_DATA!F8/ECO!P45))))</f>
        <v>24828.391541000001</v>
      </c>
      <c r="H9" s="42">
        <f>IF($C$3="National Currency",IF(A.Life_DATA!G8=0,0,A.Life_DATA!G8),IF($C$3="Current Exchange rate",IF(A.Life_DATA!G8=0,0,A.Life_DATA!G8/ECO!Q10),IF($C$3="Constant Exchange rate",IF(A.Life_DATA!G8=0,0,A.Life_DATA!G8/ECO!Q45))))</f>
        <v>20085.694800000001</v>
      </c>
      <c r="I9" s="42">
        <f>IF($C$3="National Currency",IF(A.Life_DATA!H8=0,0,A.Life_DATA!H8),IF($C$3="Current Exchange rate",IF(A.Life_DATA!H8=0,0,A.Life_DATA!H8/ECO!R10),IF($C$3="Constant Exchange rate",IF(A.Life_DATA!H8=0,0,A.Life_DATA!H8/ECO!R45))))</f>
        <v>21544.579195999999</v>
      </c>
      <c r="J9" s="42">
        <f>IF($C$3="National Currency",IF(A.Life_DATA!I8=0,0,A.Life_DATA!I8),IF($C$3="Current Exchange rate",IF(A.Life_DATA!I8=0,0,A.Life_DATA!I8/ECO!S10),IF($C$3="Constant Exchange rate",IF(A.Life_DATA!I8=0,0,A.Life_DATA!I8/ECO!S45))))</f>
        <v>19134.943796</v>
      </c>
      <c r="K9" s="42">
        <f>IF($C$3="National Currency",IF(A.Life_DATA!J8=0,0,A.Life_DATA!J8),IF($C$3="Current Exchange rate",IF(A.Life_DATA!J8=0,0,A.Life_DATA!J8/ECO!T10),IF($C$3="Constant Exchange rate",IF(A.Life_DATA!J8=0,0,A.Life_DATA!J8/ECO!T45))))</f>
        <v>18014.509610000001</v>
      </c>
      <c r="L9" s="42">
        <f>IF($C$3="National Currency",IF(A.Life_DATA!K8=0,0,A.Life_DATA!K8),IF($C$3="Current Exchange rate",IF(A.Life_DATA!K8=0,0,A.Life_DATA!K8/ECO!U10),IF($C$3="Constant Exchange rate",IF(A.Life_DATA!K8=0,0,A.Life_DATA!K8/ECO!U45))))</f>
        <v>18731.29033</v>
      </c>
      <c r="M9" s="42">
        <f>IF($C$3="National Currency",IF(A.Life_DATA!L8=0,0,A.Life_DATA!L8),IF($C$3="Current Exchange rate",IF(A.Life_DATA!L8=0,0,A.Life_DATA!L8/ECO!V10),IF($C$3="Constant Exchange rate",IF(A.Life_DATA!L8=0,0,A.Life_DATA!L8/ECO!V45))))</f>
        <v>18052.264951000001</v>
      </c>
      <c r="N9" s="42">
        <f>IF($C$3="National Currency",IF(A.Life_DATA!M8=0,0,A.Life_DATA!M8),IF($C$3="Current Exchange rate",IF(A.Life_DATA!M8=0,0,A.Life_DATA!M8/ECO!W10),IF($C$3="Constant Exchange rate",IF(A.Life_DATA!M8=0,0,A.Life_DATA!M8/ECO!W45))))</f>
        <v>20507.822845999999</v>
      </c>
      <c r="O9" s="42">
        <f>IF($C$3="National Currency",IF(A.Life_DATA!N8=0,0,A.Life_DATA!N8),IF($C$3="Current Exchange rate",IF(A.Life_DATA!N8=0,0,A.Life_DATA!N8/ECO!X10),IF($C$3="Constant Exchange rate",IF(A.Life_DATA!N8=0,0,A.Life_DATA!N8/ECO!X45))))</f>
        <v>15697.889641</v>
      </c>
      <c r="P9" s="108">
        <f>IF($C$3="National Currency",IF(A.Life_DATA!O8=0,0,A.Life_DATA!O8),IF($C$3="Current Exchange rate",IF(A.Life_DATA!O8=0,0,A.Life_DATA!O8/ECO!Y10),IF($C$3="Constant Exchange rate",IF(A.Life_DATA!O8=0,0,A.Life_DATA!O8/ECO!Y45))))</f>
        <v>15823.661092</v>
      </c>
      <c r="Q9" s="41">
        <f t="shared" ref="Q9:Q40" si="1">O9/$O$40</f>
        <v>4.0743596238458198E-2</v>
      </c>
      <c r="R9" s="41">
        <f t="shared" ref="R9:R41" si="2">IF(OR(O9=0, N9=0),"-",O9/N9-1)</f>
        <v>-0.23454138652939283</v>
      </c>
      <c r="S9" s="41">
        <f t="shared" ref="S9:S41" si="3">IF(OR(O9=0, F9=0),"-",O9/F9-1)</f>
        <v>-0.19869674742001575</v>
      </c>
      <c r="AL9" s="55" t="s">
        <v>94</v>
      </c>
      <c r="AM9" s="55"/>
    </row>
    <row r="10" spans="3:39" ht="15" x14ac:dyDescent="0.25">
      <c r="C10" s="139"/>
      <c r="D10" s="140"/>
      <c r="E10" s="39" t="s">
        <v>30</v>
      </c>
      <c r="F10" s="42">
        <f>IF($C$3="National Currency",IF(A.Life_DATA!E9=0,0,A.Life_DATA!E9),IF($C$3="Current Exchange rate",IF(A.Life_DATA!E9=0,0,A.Life_DATA!E9/ECO!O11),IF($C$3="Constant Exchange rate",IF(A.Life_DATA!E9=0,0,A.Life_DATA!E9/ECO!O46))))</f>
        <v>0</v>
      </c>
      <c r="G10" s="42">
        <f>IF($C$3="National Currency",IF(A.Life_DATA!F9=0,0,A.Life_DATA!F9),IF($C$3="Current Exchange rate",IF(A.Life_DATA!F9=0,0,A.Life_DATA!F9/ECO!P11),IF($C$3="Constant Exchange rate",IF(A.Life_DATA!F9=0,0,A.Life_DATA!F9/ECO!P46))))</f>
        <v>72.093261069639027</v>
      </c>
      <c r="H10" s="42">
        <f>IF($C$3="National Currency",IF(A.Life_DATA!G9=0,0,A.Life_DATA!G9),IF($C$3="Current Exchange rate",IF(A.Life_DATA!G9=0,0,A.Life_DATA!G9/ECO!Q11),IF($C$3="Constant Exchange rate",IF(A.Life_DATA!G9=0,0,A.Life_DATA!G9/ECO!Q46))))</f>
        <v>91.011350853870539</v>
      </c>
      <c r="I10" s="42">
        <f>IF($C$3="National Currency",IF(A.Life_DATA!H9=0,0,A.Life_DATA!H9),IF($C$3="Current Exchange rate",IF(A.Life_DATA!H9=0,0,A.Life_DATA!H9/ECO!R11),IF($C$3="Constant Exchange rate",IF(A.Life_DATA!H9=0,0,A.Life_DATA!H9/ECO!R46))))</f>
        <v>113.62517827487473</v>
      </c>
      <c r="J10" s="42">
        <f>IF($C$3="National Currency",IF(A.Life_DATA!I9=0,0,A.Life_DATA!I9),IF($C$3="Current Exchange rate",IF(A.Life_DATA!I9=0,0,A.Life_DATA!I9/ECO!S11),IF($C$3="Constant Exchange rate",IF(A.Life_DATA!I9=0,0,A.Life_DATA!I9/ECO!S46))))</f>
        <v>128.71868289191124</v>
      </c>
      <c r="K10" s="42">
        <f>IF($C$3="National Currency",IF(A.Life_DATA!J9=0,0,A.Life_DATA!J9),IF($C$3="Current Exchange rate",IF(A.Life_DATA!J9=0,0,A.Life_DATA!J9/ECO!T11),IF($C$3="Constant Exchange rate",IF(A.Life_DATA!J9=0,0,A.Life_DATA!J9/ECO!T46))))</f>
        <v>109.58469561816136</v>
      </c>
      <c r="L10" s="42">
        <f>IF($C$3="National Currency",IF(A.Life_DATA!K9=0,0,A.Life_DATA!K9),IF($C$3="Current Exchange rate",IF(A.Life_DATA!K9=0,0,A.Life_DATA!K9/ECO!U11),IF($C$3="Constant Exchange rate",IF(A.Life_DATA!K9=0,0,A.Life_DATA!K9/ECO!U46))))</f>
        <v>116.91993046323755</v>
      </c>
      <c r="M10" s="42">
        <f>IF($C$3="National Currency",IF(A.Life_DATA!L9=0,0,A.Life_DATA!L9),IF($C$3="Current Exchange rate",IF(A.Life_DATA!L9=0,0,A.Life_DATA!L9/ECO!V11),IF($C$3="Constant Exchange rate",IF(A.Life_DATA!L9=0,0,A.Life_DATA!L9/ECO!V46))))</f>
        <v>120.39947289088863</v>
      </c>
      <c r="N10" s="42">
        <f>IF($C$3="National Currency",IF(A.Life_DATA!M9=0,0,A.Life_DATA!M9),IF($C$3="Current Exchange rate",IF(A.Life_DATA!M9=0,0,A.Life_DATA!M9/ECO!W11),IF($C$3="Constant Exchange rate",IF(A.Life_DATA!M9=0,0,A.Life_DATA!M9/ECO!W46))))</f>
        <v>0</v>
      </c>
      <c r="O10" s="42">
        <f>IF($C$3="National Currency",IF(A.Life_DATA!N9=0,0,A.Life_DATA!N9),IF($C$3="Current Exchange rate",IF(A.Life_DATA!N9=0,0,A.Life_DATA!N9/ECO!X11),IF($C$3="Constant Exchange rate",IF(A.Life_DATA!N9=0,0,A.Life_DATA!N9/ECO!X46))))</f>
        <v>0</v>
      </c>
      <c r="P10" s="108">
        <f>IF($C$3="National Currency",IF(A.Life_DATA!O9=0,0,A.Life_DATA!O9),IF($C$3="Current Exchange rate",IF(A.Life_DATA!O9=0,0,A.Life_DATA!O9/ECO!Y11),IF($C$3="Constant Exchange rate",IF(A.Life_DATA!O9=0,0,A.Life_DATA!O9/ECO!Y46))))</f>
        <v>0</v>
      </c>
      <c r="Q10" s="41">
        <f t="shared" si="1"/>
        <v>0</v>
      </c>
      <c r="R10" s="41" t="str">
        <f t="shared" si="2"/>
        <v>-</v>
      </c>
      <c r="S10" s="41" t="str">
        <f t="shared" si="3"/>
        <v>-</v>
      </c>
      <c r="AL10" s="55" t="s">
        <v>95</v>
      </c>
      <c r="AM10" s="55"/>
    </row>
    <row r="11" spans="3:39" ht="15" x14ac:dyDescent="0.25">
      <c r="C11" s="139"/>
      <c r="D11" s="140"/>
      <c r="E11" s="39" t="s">
        <v>29</v>
      </c>
      <c r="F11" s="42">
        <f>IF($C$3="National Currency",IF(A.Life_DATA!E10=0,0,A.Life_DATA!E10),IF($C$3="Current Exchange rate",IF(A.Life_DATA!E10=0,0,A.Life_DATA!E10/ECO!O12),IF($C$3="Constant Exchange rate",IF(A.Life_DATA!E10=0,0,A.Life_DATA!E10/ECO!O47))))</f>
        <v>30761.243346640058</v>
      </c>
      <c r="G11" s="42">
        <f>IF($C$3="National Currency",IF(A.Life_DATA!F10=0,0,A.Life_DATA!F10),IF($C$3="Current Exchange rate",IF(A.Life_DATA!F10=0,0,A.Life_DATA!F10/ECO!P12),IF($C$3="Constant Exchange rate",IF(A.Life_DATA!F10=0,0,A.Life_DATA!F10/ECO!P47))))</f>
        <v>29787.058383233536</v>
      </c>
      <c r="H11" s="42">
        <f>IF($C$3="National Currency",IF(A.Life_DATA!G10=0,0,A.Life_DATA!G10),IF($C$3="Current Exchange rate",IF(A.Life_DATA!G10=0,0,A.Life_DATA!G10/ECO!Q12),IF($C$3="Constant Exchange rate",IF(A.Life_DATA!G10=0,0,A.Life_DATA!G10/ECO!Q47))))</f>
        <v>28322.393546240852</v>
      </c>
      <c r="I11" s="42">
        <f>IF($C$3="National Currency",IF(A.Life_DATA!H10=0,0,A.Life_DATA!H10),IF($C$3="Current Exchange rate",IF(A.Life_DATA!H10=0,0,A.Life_DATA!H10/ECO!R12),IF($C$3="Constant Exchange rate",IF(A.Life_DATA!H10=0,0,A.Life_DATA!H10/ECO!R47))))</f>
        <v>29496.972721224221</v>
      </c>
      <c r="J11" s="42">
        <f>IF($C$3="National Currency",IF(A.Life_DATA!I10=0,0,A.Life_DATA!I10),IF($C$3="Current Exchange rate",IF(A.Life_DATA!I10=0,0,A.Life_DATA!I10/ECO!S12),IF($C$3="Constant Exchange rate",IF(A.Life_DATA!I10=0,0,A.Life_DATA!I10/ECO!S47))))</f>
        <v>26361.253674318032</v>
      </c>
      <c r="K11" s="42">
        <f>IF($C$3="National Currency",IF(A.Life_DATA!J10=0,0,A.Life_DATA!J10),IF($C$3="Current Exchange rate",IF(A.Life_DATA!J10=0,0,A.Life_DATA!J10/ECO!T12),IF($C$3="Constant Exchange rate",IF(A.Life_DATA!J10=0,0,A.Life_DATA!J10/ECO!T47))))</f>
        <v>25790.487470059885</v>
      </c>
      <c r="L11" s="42">
        <f>IF($C$3="National Currency",IF(A.Life_DATA!K10=0,0,A.Life_DATA!K10),IF($C$3="Current Exchange rate",IF(A.Life_DATA!K10=0,0,A.Life_DATA!K10/ECO!U12),IF($C$3="Constant Exchange rate",IF(A.Life_DATA!K10=0,0,A.Life_DATA!K10/ECO!U47))))</f>
        <v>25955.401718230209</v>
      </c>
      <c r="M11" s="42">
        <f>IF($C$3="National Currency",IF(A.Life_DATA!L10=0,0,A.Life_DATA!L10),IF($C$3="Current Exchange rate",IF(A.Life_DATA!L10=0,0,A.Life_DATA!L10/ECO!V12),IF($C$3="Constant Exchange rate",IF(A.Life_DATA!L10=0,0,A.Life_DATA!L10/ECO!V47))))</f>
        <v>26629.031086161012</v>
      </c>
      <c r="N11" s="42">
        <f>IF($C$3="National Currency",IF(A.Life_DATA!M10=0,0,A.Life_DATA!M10),IF($C$3="Current Exchange rate",IF(A.Life_DATA!M10=0,0,A.Life_DATA!M10/ECO!W12),IF($C$3="Constant Exchange rate",IF(A.Life_DATA!M10=0,0,A.Life_DATA!M10/ECO!W47))))</f>
        <v>27110.023515469064</v>
      </c>
      <c r="O11" s="42">
        <f>IF($C$3="National Currency",IF(A.Life_DATA!N10=0,0,A.Life_DATA!N10),IF($C$3="Current Exchange rate",IF(A.Life_DATA!N10=0,0,A.Life_DATA!N10/ECO!X12),IF($C$3="Constant Exchange rate",IF(A.Life_DATA!N10=0,0,A.Life_DATA!N10/ECO!X47))))</f>
        <v>28557.325681137725</v>
      </c>
      <c r="P11" s="108">
        <f>IF($C$3="National Currency",IF(A.Life_DATA!O10=0,0,A.Life_DATA!O10),IF($C$3="Current Exchange rate",IF(A.Life_DATA!O10=0,0,A.Life_DATA!O10/ECO!Y12),IF($C$3="Constant Exchange rate",IF(A.Life_DATA!O10=0,0,A.Life_DATA!O10/ECO!Y47))))</f>
        <v>28797.348025615436</v>
      </c>
      <c r="Q11" s="41">
        <f t="shared" si="1"/>
        <v>7.4120036120237917E-2</v>
      </c>
      <c r="R11" s="41">
        <f t="shared" si="2"/>
        <v>5.3386237929407443E-2</v>
      </c>
      <c r="S11" s="41">
        <f t="shared" si="3"/>
        <v>-7.1645922782346161E-2</v>
      </c>
      <c r="AL11" s="55" t="s">
        <v>96</v>
      </c>
      <c r="AM11" s="55"/>
    </row>
    <row r="12" spans="3:39" ht="15" x14ac:dyDescent="0.25">
      <c r="C12" s="139"/>
      <c r="D12" s="140"/>
      <c r="E12" s="39" t="s">
        <v>28</v>
      </c>
      <c r="F12" s="42">
        <f>IF($C$3="National Currency",IF(A.Life_DATA!E11=0,0,A.Life_DATA!E11),IF($C$3="Current Exchange rate",IF(A.Life_DATA!E11=0,0,A.Life_DATA!E11/ECO!O13),IF($C$3="Constant Exchange rate",IF(A.Life_DATA!E11=0,0,A.Life_DATA!E11/ECO!O48))))</f>
        <v>233.05482939498012</v>
      </c>
      <c r="G12" s="42">
        <f>IF($C$3="National Currency",IF(A.Life_DATA!F11=0,0,A.Life_DATA!F11),IF($C$3="Current Exchange rate",IF(A.Life_DATA!F11=0,0,A.Life_DATA!F11/ECO!P13),IF($C$3="Constant Exchange rate",IF(A.Life_DATA!F11=0,0,A.Life_DATA!F11/ECO!P48))))</f>
        <v>234.93430382558478</v>
      </c>
      <c r="H12" s="42">
        <f>IF($C$3="National Currency",IF(A.Life_DATA!G11=0,0,A.Life_DATA!G11),IF($C$3="Current Exchange rate",IF(A.Life_DATA!G11=0,0,A.Life_DATA!G11/ECO!Q13),IF($C$3="Constant Exchange rate",IF(A.Life_DATA!G11=0,0,A.Life_DATA!G11/ECO!Q48))))</f>
        <v>248.603208775437</v>
      </c>
      <c r="I12" s="42">
        <f>IF($C$3="National Currency",IF(A.Life_DATA!H11=0,0,A.Life_DATA!H11),IF($C$3="Current Exchange rate",IF(A.Life_DATA!H11=0,0,A.Life_DATA!H11/ECO!R13),IF($C$3="Constant Exchange rate",IF(A.Life_DATA!H11=0,0,A.Life_DATA!H11/ECO!R48))))</f>
        <v>275.59929605139513</v>
      </c>
      <c r="J12" s="42">
        <f>IF($C$3="National Currency",IF(A.Life_DATA!I11=0,0,A.Life_DATA!I11),IF($C$3="Current Exchange rate",IF(A.Life_DATA!I11=0,0,A.Life_DATA!I11/ECO!S13),IF($C$3="Constant Exchange rate",IF(A.Life_DATA!I11=0,0,A.Life_DATA!I11/ECO!S48))))</f>
        <v>305</v>
      </c>
      <c r="K12" s="42">
        <f>IF($C$3="National Currency",IF(A.Life_DATA!J11=0,0,A.Life_DATA!J11),IF($C$3="Current Exchange rate",IF(A.Life_DATA!J11=0,0,A.Life_DATA!J11/ECO!T13),IF($C$3="Constant Exchange rate",IF(A.Life_DATA!J11=0,0,A.Life_DATA!J11/ECO!T48))))</f>
        <v>297</v>
      </c>
      <c r="L12" s="42">
        <f>IF($C$3="National Currency",IF(A.Life_DATA!K11=0,0,A.Life_DATA!K11),IF($C$3="Current Exchange rate",IF(A.Life_DATA!K11=0,0,A.Life_DATA!K11/ECO!U13),IF($C$3="Constant Exchange rate",IF(A.Life_DATA!K11=0,0,A.Life_DATA!K11/ECO!U48))))</f>
        <v>312</v>
      </c>
      <c r="M12" s="42">
        <f>IF($C$3="National Currency",IF(A.Life_DATA!L11=0,0,A.Life_DATA!L11),IF($C$3="Current Exchange rate",IF(A.Life_DATA!L11=0,0,A.Life_DATA!L11/ECO!V13),IF($C$3="Constant Exchange rate",IF(A.Life_DATA!L11=0,0,A.Life_DATA!L11/ECO!V48))))</f>
        <v>0</v>
      </c>
      <c r="N12" s="42">
        <f>IF($C$3="National Currency",IF(A.Life_DATA!M11=0,0,A.Life_DATA!M11),IF($C$3="Current Exchange rate",IF(A.Life_DATA!M11=0,0,A.Life_DATA!M11/ECO!W13),IF($C$3="Constant Exchange rate",IF(A.Life_DATA!M11=0,0,A.Life_DATA!M11/ECO!W48))))</f>
        <v>0</v>
      </c>
      <c r="O12" s="42">
        <f>IF($C$3="National Currency",IF(A.Life_DATA!N11=0,0,A.Life_DATA!N11),IF($C$3="Current Exchange rate",IF(A.Life_DATA!N11=0,0,A.Life_DATA!N11/ECO!X13),IF($C$3="Constant Exchange rate",IF(A.Life_DATA!N11=0,0,A.Life_DATA!N11/ECO!X48))))</f>
        <v>0</v>
      </c>
      <c r="P12" s="108">
        <f>IF($C$3="National Currency",IF(A.Life_DATA!O11=0,0,A.Life_DATA!O11),IF($C$3="Current Exchange rate",IF(A.Life_DATA!O11=0,0,A.Life_DATA!O11/ECO!Y13),IF($C$3="Constant Exchange rate",IF(A.Life_DATA!O11=0,0,A.Life_DATA!O11/ECO!Y48))))</f>
        <v>0</v>
      </c>
      <c r="Q12" s="41">
        <f t="shared" si="1"/>
        <v>0</v>
      </c>
      <c r="R12" s="41" t="str">
        <f t="shared" si="2"/>
        <v>-</v>
      </c>
      <c r="S12" s="41" t="str">
        <f t="shared" si="3"/>
        <v>-</v>
      </c>
    </row>
    <row r="13" spans="3:39" ht="15" x14ac:dyDescent="0.25">
      <c r="C13" s="139"/>
      <c r="D13" s="140"/>
      <c r="E13" s="39" t="s">
        <v>27</v>
      </c>
      <c r="F13" s="42">
        <f>IF($C$3="National Currency",IF(A.Life_DATA!E12=0,0,A.Life_DATA!E12),IF($C$3="Current Exchange rate",IF(A.Life_DATA!E12=0,0,A.Life_DATA!E12/ECO!O14),IF($C$3="Constant Exchange rate",IF(A.Life_DATA!E12=0,0,A.Life_DATA!E12/ECO!O49))))</f>
        <v>1328.8263926446728</v>
      </c>
      <c r="G13" s="42">
        <f>IF($C$3="National Currency",IF(A.Life_DATA!F12=0,0,A.Life_DATA!F12),IF($C$3="Current Exchange rate",IF(A.Life_DATA!F12=0,0,A.Life_DATA!F12/ECO!P14),IF($C$3="Constant Exchange rate",IF(A.Life_DATA!F12=0,0,A.Life_DATA!F12/ECO!P49))))</f>
        <v>1336.1817198485669</v>
      </c>
      <c r="H13" s="42">
        <f>IF($C$3="National Currency",IF(A.Life_DATA!G12=0,0,A.Life_DATA!G12),IF($C$3="Current Exchange rate",IF(A.Life_DATA!G12=0,0,A.Life_DATA!G12/ECO!Q14),IF($C$3="Constant Exchange rate",IF(A.Life_DATA!G12=0,0,A.Life_DATA!G12/ECO!Q49))))</f>
        <v>1441.4638543356771</v>
      </c>
      <c r="I13" s="42">
        <f>IF($C$3="National Currency",IF(A.Life_DATA!H12=0,0,A.Life_DATA!H12),IF($C$3="Current Exchange rate",IF(A.Life_DATA!H12=0,0,A.Life_DATA!H12/ECO!R14),IF($C$3="Constant Exchange rate",IF(A.Life_DATA!H12=0,0,A.Life_DATA!H12/ECO!R49))))</f>
        <v>1639.9855777897963</v>
      </c>
      <c r="J13" s="42">
        <f>IF($C$3="National Currency",IF(A.Life_DATA!I12=0,0,A.Life_DATA!I12),IF($C$3="Current Exchange rate",IF(A.Life_DATA!I12=0,0,A.Life_DATA!I12/ECO!S14),IF($C$3="Constant Exchange rate",IF(A.Life_DATA!I12=0,0,A.Life_DATA!I12/ECO!S49))))</f>
        <v>1713.8633495583199</v>
      </c>
      <c r="K13" s="42">
        <f>IF($C$3="National Currency",IF(A.Life_DATA!J12=0,0,A.Life_DATA!J12),IF($C$3="Current Exchange rate",IF(A.Life_DATA!J12=0,0,A.Life_DATA!J12/ECO!T14),IF($C$3="Constant Exchange rate",IF(A.Life_DATA!J12=0,0,A.Life_DATA!J12/ECO!T49))))</f>
        <v>1893.9246439516855</v>
      </c>
      <c r="L13" s="42">
        <f>IF($C$3="National Currency",IF(A.Life_DATA!K12=0,0,A.Life_DATA!K12),IF($C$3="Current Exchange rate",IF(A.Life_DATA!K12=0,0,A.Life_DATA!K12/ECO!U14),IF($C$3="Constant Exchange rate",IF(A.Life_DATA!K12=0,0,A.Life_DATA!K12/ECO!U49))))</f>
        <v>2313.5749053542454</v>
      </c>
      <c r="M13" s="42">
        <f>IF($C$3="National Currency",IF(A.Life_DATA!L12=0,0,A.Life_DATA!L12),IF($C$3="Current Exchange rate",IF(A.Life_DATA!L12=0,0,A.Life_DATA!L12/ECO!V14),IF($C$3="Constant Exchange rate",IF(A.Life_DATA!L12=0,0,A.Life_DATA!L12/ECO!V49))))</f>
        <v>2278.2765458806562</v>
      </c>
      <c r="N13" s="42">
        <f>IF($C$3="National Currency",IF(A.Life_DATA!M12=0,0,A.Life_DATA!M12),IF($C$3="Current Exchange rate",IF(A.Life_DATA!M12=0,0,A.Life_DATA!M12/ECO!W14),IF($C$3="Constant Exchange rate",IF(A.Life_DATA!M12=0,0,A.Life_DATA!M12/ECO!W49))))</f>
        <v>2259.2031728862448</v>
      </c>
      <c r="O13" s="42">
        <f>IF($C$3="National Currency",IF(A.Life_DATA!N12=0,0,A.Life_DATA!N12),IF($C$3="Current Exchange rate",IF(A.Life_DATA!N12=0,0,A.Life_DATA!N12/ECO!X14),IF($C$3="Constant Exchange rate",IF(A.Life_DATA!N12=0,0,A.Life_DATA!N12/ECO!X49))))</f>
        <v>2229.9621416982154</v>
      </c>
      <c r="P13" s="108">
        <f>IF($C$3="National Currency",IF(A.Life_DATA!O12=0,0,A.Life_DATA!O12),IF($C$3="Current Exchange rate",IF(A.Life_DATA!O12=0,0,A.Life_DATA!O12/ECO!Y14),IF($C$3="Constant Exchange rate",IF(A.Life_DATA!O12=0,0,A.Life_DATA!O12/ECO!Y49))))</f>
        <v>2203.569497025419</v>
      </c>
      <c r="Q13" s="41">
        <f t="shared" si="1"/>
        <v>5.7878274854919779E-3</v>
      </c>
      <c r="R13" s="41">
        <f t="shared" si="2"/>
        <v>-1.2943072822738877E-2</v>
      </c>
      <c r="S13" s="41">
        <f t="shared" si="3"/>
        <v>0.6781440781440784</v>
      </c>
    </row>
    <row r="14" spans="3:39" ht="15" x14ac:dyDescent="0.25">
      <c r="C14" s="139"/>
      <c r="D14" s="140"/>
      <c r="E14" s="39" t="s">
        <v>26</v>
      </c>
      <c r="F14" s="42"/>
      <c r="G14" s="42"/>
      <c r="H14" s="42"/>
      <c r="I14" s="42"/>
      <c r="J14" s="42"/>
      <c r="K14" s="42"/>
      <c r="L14" s="42"/>
      <c r="M14" s="42"/>
      <c r="N14" s="42"/>
      <c r="O14" s="88"/>
      <c r="P14" s="108">
        <f>IF($C$3="National Currency",IF(A.Life_DATA!O13=0,0,A.Life_DATA!O13),IF($C$3="Current Exchange rate",IF(A.Life_DATA!O13=0,0,A.Life_DATA!O13/ECO!Y15),IF($C$3="Constant Exchange rate",IF(A.Life_DATA!O13=0,0,A.Life_DATA!O13/ECO!Y50))))</f>
        <v>0</v>
      </c>
      <c r="Q14" s="41">
        <f t="shared" si="1"/>
        <v>0</v>
      </c>
      <c r="R14" s="41" t="str">
        <f t="shared" si="2"/>
        <v>-</v>
      </c>
      <c r="S14" s="41" t="str">
        <f t="shared" si="3"/>
        <v>-</v>
      </c>
    </row>
    <row r="15" spans="3:39" ht="19.5" customHeight="1" x14ac:dyDescent="0.25">
      <c r="C15" s="139"/>
      <c r="D15" s="140"/>
      <c r="E15" s="39" t="s">
        <v>25</v>
      </c>
      <c r="F15" s="42">
        <f>IF($C$3="National Currency",IF(A.Life_DATA!E14=0,0,A.Life_DATA!E14),IF($C$3="Current Exchange rate",IF(A.Life_DATA!E14=0,0,A.Life_DATA!E14/ECO!O16),IF($C$3="Constant Exchange rate",IF(A.Life_DATA!E14=0,0,A.Life_DATA!E14/ECO!O51))))</f>
        <v>10096.839616939546</v>
      </c>
      <c r="G15" s="42">
        <f>IF($C$3="National Currency",IF(A.Life_DATA!F14=0,0,A.Life_DATA!F14),IF($C$3="Current Exchange rate",IF(A.Life_DATA!F14=0,0,A.Life_DATA!F14/ECO!P16),IF($C$3="Constant Exchange rate",IF(A.Life_DATA!F14=0,0,A.Life_DATA!F14/ECO!P51))))</f>
        <v>10815.010812190241</v>
      </c>
      <c r="H15" s="42">
        <f>IF($C$3="National Currency",IF(A.Life_DATA!G14=0,0,A.Life_DATA!G14),IF($C$3="Current Exchange rate",IF(A.Life_DATA!G14=0,0,A.Life_DATA!G14/ECO!Q16),IF($C$3="Constant Exchange rate",IF(A.Life_DATA!G14=0,0,A.Life_DATA!G14/ECO!Q51))))</f>
        <v>12069.224880125717</v>
      </c>
      <c r="I15" s="42">
        <f>IF($C$3="National Currency",IF(A.Life_DATA!H14=0,0,A.Life_DATA!H14),IF($C$3="Current Exchange rate",IF(A.Life_DATA!H14=0,0,A.Life_DATA!H14/ECO!R16),IF($C$3="Constant Exchange rate",IF(A.Life_DATA!H14=0,0,A.Life_DATA!H14/ECO!R51))))</f>
        <v>13177.843740346259</v>
      </c>
      <c r="J15" s="42">
        <f>IF($C$3="National Currency",IF(A.Life_DATA!I14=0,0,A.Life_DATA!I14),IF($C$3="Current Exchange rate",IF(A.Life_DATA!I14=0,0,A.Life_DATA!I14/ECO!S16),IF($C$3="Constant Exchange rate",IF(A.Life_DATA!I14=0,0,A.Life_DATA!I14/ECO!S51))))</f>
        <v>14516.674949296872</v>
      </c>
      <c r="K15" s="42">
        <f>IF($C$3="National Currency",IF(A.Life_DATA!J14=0,0,A.Life_DATA!J14),IF($C$3="Current Exchange rate",IF(A.Life_DATA!J14=0,0,A.Life_DATA!J14/ECO!T16),IF($C$3="Constant Exchange rate",IF(A.Life_DATA!J14=0,0,A.Life_DATA!J14/ECO!T51))))</f>
        <v>14294.061354142883</v>
      </c>
      <c r="L15" s="42">
        <f>IF($C$3="National Currency",IF(A.Life_DATA!K14=0,0,A.Life_DATA!K14),IF($C$3="Current Exchange rate",IF(A.Life_DATA!K14=0,0,A.Life_DATA!K14/ECO!U16),IF($C$3="Constant Exchange rate",IF(A.Life_DATA!K14=0,0,A.Life_DATA!K14/ECO!U51))))</f>
        <v>15509.111922958107</v>
      </c>
      <c r="M15" s="42">
        <f>IF($C$3="National Currency",IF(A.Life_DATA!L14=0,0,A.Life_DATA!L14),IF($C$3="Current Exchange rate",IF(A.Life_DATA!L14=0,0,A.Life_DATA!L14/ECO!V16),IF($C$3="Constant Exchange rate",IF(A.Life_DATA!L14=0,0,A.Life_DATA!L14/ECO!V51))))</f>
        <v>15887.472633742093</v>
      </c>
      <c r="N15" s="42">
        <f>IF($C$3="National Currency",IF(A.Life_DATA!M14=0,0,A.Life_DATA!M14),IF($C$3="Current Exchange rate",IF(A.Life_DATA!M14=0,0,A.Life_DATA!M14/ECO!W16),IF($C$3="Constant Exchange rate",IF(A.Life_DATA!M14=0,0,A.Life_DATA!M14/ECO!W51))))</f>
        <v>16617.514002122145</v>
      </c>
      <c r="O15" s="88">
        <f>IF($C$3="National Currency",IF(A.Life_DATA!N14=0,0,A.Life_DATA!N14),IF($C$3="Current Exchange rate",IF(A.Life_DATA!N14=0,0,A.Life_DATA!N14/ECO!X16),IF($C$3="Constant Exchange rate",IF(A.Life_DATA!N14=0,0,A.Life_DATA!N14/ECO!X51))))</f>
        <v>16617.514002122145</v>
      </c>
      <c r="P15" s="108">
        <f>IF($C$3="National Currency",IF(A.Life_DATA!O14=0,0,A.Life_DATA!O14),IF($C$3="Current Exchange rate",IF(A.Life_DATA!O14=0,0,A.Life_DATA!O14/ECO!Y16),IF($C$3="Constant Exchange rate",IF(A.Life_DATA!O14=0,0,A.Life_DATA!O14/ECO!Y51))))</f>
        <v>0</v>
      </c>
      <c r="Q15" s="41">
        <f t="shared" si="1"/>
        <v>4.3130465079907372E-2</v>
      </c>
      <c r="R15" s="41">
        <f t="shared" si="2"/>
        <v>0</v>
      </c>
      <c r="S15" s="41">
        <f t="shared" si="3"/>
        <v>0.6458134062308778</v>
      </c>
    </row>
    <row r="16" spans="3:39" ht="15" x14ac:dyDescent="0.25">
      <c r="C16" s="139"/>
      <c r="D16" s="140"/>
      <c r="E16" s="39" t="s">
        <v>24</v>
      </c>
      <c r="F16" s="42">
        <f>IF($C$3="National Currency",IF(A.Life_DATA!E15=0,0,A.Life_DATA!E15),IF($C$3="Current Exchange rate",IF(A.Life_DATA!E15=0,0,A.Life_DATA!E15/ECO!O17),IF($C$3="Constant Exchange rate",IF(A.Life_DATA!E15=0,0,A.Life_DATA!E15/ECO!O52))))</f>
        <v>50.394334871473674</v>
      </c>
      <c r="G16" s="42">
        <f>IF($C$3="National Currency",IF(A.Life_DATA!F15=0,0,A.Life_DATA!F15),IF($C$3="Current Exchange rate",IF(A.Life_DATA!F15=0,0,A.Life_DATA!F15/ECO!P17),IF($C$3="Constant Exchange rate",IF(A.Life_DATA!F15=0,0,A.Life_DATA!F15/ECO!P52))))</f>
        <v>80.381680365063346</v>
      </c>
      <c r="H16" s="42">
        <f>IF($C$3="National Currency",IF(A.Life_DATA!G15=0,0,A.Life_DATA!G15),IF($C$3="Current Exchange rate",IF(A.Life_DATA!G15=0,0,A.Life_DATA!G15/ECO!Q17),IF($C$3="Constant Exchange rate",IF(A.Life_DATA!G15=0,0,A.Life_DATA!G15/ECO!Q52))))</f>
        <v>34.787110298723043</v>
      </c>
      <c r="I16" s="42">
        <f>IF($C$3="National Currency",IF(A.Life_DATA!H15=0,0,A.Life_DATA!H15),IF($C$3="Current Exchange rate",IF(A.Life_DATA!H15=0,0,A.Life_DATA!H15/ECO!R17),IF($C$3="Constant Exchange rate",IF(A.Life_DATA!H15=0,0,A.Life_DATA!H15/ECO!R52))))</f>
        <v>41.779044648677676</v>
      </c>
      <c r="J16" s="42">
        <f>IF($C$3="National Currency",IF(A.Life_DATA!I15=0,0,A.Life_DATA!I15),IF($C$3="Current Exchange rate",IF(A.Life_DATA!I15=0,0,A.Life_DATA!I15/ECO!S17),IF($C$3="Constant Exchange rate",IF(A.Life_DATA!I15=0,0,A.Life_DATA!I15/ECO!S52))))</f>
        <v>44.678716142804191</v>
      </c>
      <c r="K16" s="42">
        <f>IF($C$3="National Currency",IF(A.Life_DATA!J15=0,0,A.Life_DATA!J15),IF($C$3="Current Exchange rate",IF(A.Life_DATA!J15=0,0,A.Life_DATA!J15/ECO!T17),IF($C$3="Constant Exchange rate",IF(A.Life_DATA!J15=0,0,A.Life_DATA!J15/ECO!T52))))</f>
        <v>70.518003911392896</v>
      </c>
      <c r="L16" s="42">
        <f>IF($C$3="National Currency",IF(A.Life_DATA!K15=0,0,A.Life_DATA!K15),IF($C$3="Current Exchange rate",IF(A.Life_DATA!K15=0,0,A.Life_DATA!K15/ECO!U17),IF($C$3="Constant Exchange rate",IF(A.Life_DATA!K15=0,0,A.Life_DATA!K15/ECO!U52))))</f>
        <v>67.930604732018466</v>
      </c>
      <c r="M16" s="42">
        <f>IF($C$3="National Currency",IF(A.Life_DATA!L15=0,0,A.Life_DATA!L15),IF($C$3="Current Exchange rate",IF(A.Life_DATA!L15=0,0,A.Life_DATA!L15/ECO!V17),IF($C$3="Constant Exchange rate",IF(A.Life_DATA!L15=0,0,A.Life_DATA!L15/ECO!V52))))</f>
        <v>67.44</v>
      </c>
      <c r="N16" s="42">
        <f>IF($C$3="National Currency",IF(A.Life_DATA!M15=0,0,A.Life_DATA!M15),IF($C$3="Current Exchange rate",IF(A.Life_DATA!M15=0,0,A.Life_DATA!M15/ECO!W17),IF($C$3="Constant Exchange rate",IF(A.Life_DATA!M15=0,0,A.Life_DATA!M15/ECO!W52))))</f>
        <v>70.674000000000007</v>
      </c>
      <c r="O16" s="42">
        <f>IF($C$3="National Currency",IF(A.Life_DATA!N15=0,0,A.Life_DATA!N15),IF($C$3="Current Exchange rate",IF(A.Life_DATA!N15=0,0,A.Life_DATA!N15/ECO!X17),IF($C$3="Constant Exchange rate",IF(A.Life_DATA!N15=0,0,A.Life_DATA!N15/ECO!X52))))</f>
        <v>76.072999999999993</v>
      </c>
      <c r="P16" s="108">
        <f>IF($C$3="National Currency",IF(A.Life_DATA!O15=0,0,A.Life_DATA!O15),IF($C$3="Current Exchange rate",IF(A.Life_DATA!O15=0,0,A.Life_DATA!O15/ECO!Y17),IF($C$3="Constant Exchange rate",IF(A.Life_DATA!O15=0,0,A.Life_DATA!O15/ECO!Y52))))</f>
        <v>0</v>
      </c>
      <c r="Q16" s="41">
        <f t="shared" si="1"/>
        <v>1.9744613241215166E-4</v>
      </c>
      <c r="R16" s="41">
        <f t="shared" si="2"/>
        <v>7.6393015819112842E-2</v>
      </c>
      <c r="S16" s="41">
        <f t="shared" si="3"/>
        <v>0.50955459961953053</v>
      </c>
    </row>
    <row r="17" spans="3:19" ht="15" x14ac:dyDescent="0.25">
      <c r="C17" s="139"/>
      <c r="D17" s="140"/>
      <c r="E17" s="39" t="s">
        <v>23</v>
      </c>
      <c r="F17" s="42">
        <f>IF($C$3="National Currency",IF(A.Life_DATA!E16=0,0,A.Life_DATA!E16),IF($C$3="Current Exchange rate",IF(A.Life_DATA!E16=0,0,A.Life_DATA!E16/ECO!O18),IF($C$3="Constant Exchange rate",IF(A.Life_DATA!E16=0,0,A.Life_DATA!E16/ECO!O53))))</f>
        <v>19110.503276010004</v>
      </c>
      <c r="G17" s="42">
        <f>IF($C$3="National Currency",IF(A.Life_DATA!F16=0,0,A.Life_DATA!F16),IF($C$3="Current Exchange rate",IF(A.Life_DATA!F16=0,0,A.Life_DATA!F16/ECO!P18),IF($C$3="Constant Exchange rate",IF(A.Life_DATA!F16=0,0,A.Life_DATA!F16/ECO!P53))))</f>
        <v>20253.137752030005</v>
      </c>
      <c r="H17" s="42">
        <f>IF($C$3="National Currency",IF(A.Life_DATA!G16=0,0,A.Life_DATA!G16),IF($C$3="Current Exchange rate",IF(A.Life_DATA!G16=0,0,A.Life_DATA!G16/ECO!Q18),IF($C$3="Constant Exchange rate",IF(A.Life_DATA!G16=0,0,A.Life_DATA!G16/ECO!Q53))))</f>
        <v>22842.35430431</v>
      </c>
      <c r="I17" s="42">
        <f>IF($C$3="National Currency",IF(A.Life_DATA!H16=0,0,A.Life_DATA!H16),IF($C$3="Current Exchange rate",IF(A.Life_DATA!H16=0,0,A.Life_DATA!H16/ECO!R18),IF($C$3="Constant Exchange rate",IF(A.Life_DATA!H16=0,0,A.Life_DATA!H16/ECO!R53))))</f>
        <v>23121.768065859993</v>
      </c>
      <c r="J17" s="42">
        <f>IF($C$3="National Currency",IF(A.Life_DATA!I16=0,0,A.Life_DATA!I16),IF($C$3="Current Exchange rate",IF(A.Life_DATA!I16=0,0,A.Life_DATA!I16/ECO!S18),IF($C$3="Constant Exchange rate",IF(A.Life_DATA!I16=0,0,A.Life_DATA!I16/ECO!S53))))</f>
        <v>26842.452592060006</v>
      </c>
      <c r="K17" s="42">
        <f>IF($C$3="National Currency",IF(A.Life_DATA!J16=0,0,A.Life_DATA!J16),IF($C$3="Current Exchange rate",IF(A.Life_DATA!J16=0,0,A.Life_DATA!J16/ECO!T18),IF($C$3="Constant Exchange rate",IF(A.Life_DATA!J16=0,0,A.Life_DATA!J16/ECO!T53))))</f>
        <v>28668.851772985508</v>
      </c>
      <c r="L17" s="42">
        <f>IF($C$3="National Currency",IF(A.Life_DATA!K16=0,0,A.Life_DATA!K16),IF($C$3="Current Exchange rate",IF(A.Life_DATA!K16=0,0,A.Life_DATA!K16/ECO!U18),IF($C$3="Constant Exchange rate",IF(A.Life_DATA!K16=0,0,A.Life_DATA!K16/ECO!U53))))</f>
        <v>26883.039333640005</v>
      </c>
      <c r="M17" s="42">
        <f>IF($C$3="National Currency",IF(A.Life_DATA!L16=0,0,A.Life_DATA!L16),IF($C$3="Current Exchange rate",IF(A.Life_DATA!L16=0,0,A.Life_DATA!L16/ECO!V18),IF($C$3="Constant Exchange rate",IF(A.Life_DATA!L16=0,0,A.Life_DATA!L16/ECO!V53))))</f>
        <v>29294.187992689993</v>
      </c>
      <c r="N17" s="42">
        <f>IF($C$3="National Currency",IF(A.Life_DATA!M16=0,0,A.Life_DATA!M16),IF($C$3="Current Exchange rate",IF(A.Life_DATA!M16=0,0,A.Life_DATA!M16/ECO!W18),IF($C$3="Constant Exchange rate",IF(A.Life_DATA!M16=0,0,A.Life_DATA!M16/ECO!W53))))</f>
        <v>25339.919980059996</v>
      </c>
      <c r="O17" s="42">
        <f>IF($C$3="National Currency",IF(A.Life_DATA!N16=0,0,A.Life_DATA!N16),IF($C$3="Current Exchange rate",IF(A.Life_DATA!N16=0,0,A.Life_DATA!N16/ECO!X18),IF($C$3="Constant Exchange rate",IF(A.Life_DATA!N16=0,0,A.Life_DATA!N16/ECO!X53))))</f>
        <v>24402.133248020004</v>
      </c>
      <c r="P17" s="108">
        <f>IF($C$3="National Currency",IF(A.Life_DATA!O16=0,0,A.Life_DATA!O16),IF($C$3="Current Exchange rate",IF(A.Life_DATA!O16=0,0,A.Life_DATA!O16/ECO!Y18),IF($C$3="Constant Exchange rate",IF(A.Life_DATA!O16=0,0,A.Life_DATA!O16/ECO!Y53))))</f>
        <v>24381.929953968996</v>
      </c>
      <c r="Q17" s="41">
        <f t="shared" si="1"/>
        <v>6.3335307302558416E-2</v>
      </c>
      <c r="R17" s="41">
        <f t="shared" si="2"/>
        <v>-3.7008275194946871E-2</v>
      </c>
      <c r="S17" s="41">
        <f t="shared" si="3"/>
        <v>0.27689642159517303</v>
      </c>
    </row>
    <row r="18" spans="3:19" ht="15" x14ac:dyDescent="0.25">
      <c r="C18" s="139"/>
      <c r="D18" s="140"/>
      <c r="E18" s="39" t="s">
        <v>22</v>
      </c>
      <c r="F18" s="42">
        <f>IF($C$3="National Currency",IF(A.Life_DATA!E17=0,0,A.Life_DATA!E17),IF($C$3="Current Exchange rate",IF(A.Life_DATA!E17=0,0,A.Life_DATA!E17/ECO!O19),IF($C$3="Constant Exchange rate",IF(A.Life_DATA!E17=0,0,A.Life_DATA!E17/ECO!O54))))</f>
        <v>10321</v>
      </c>
      <c r="G18" s="42">
        <f>IF($C$3="National Currency",IF(A.Life_DATA!F17=0,0,A.Life_DATA!F17),IF($C$3="Current Exchange rate",IF(A.Life_DATA!F17=0,0,A.Life_DATA!F17/ECO!P19),IF($C$3="Constant Exchange rate",IF(A.Life_DATA!F17=0,0,A.Life_DATA!F17/ECO!P54))))</f>
        <v>11261</v>
      </c>
      <c r="H18" s="42">
        <f>IF($C$3="National Currency",IF(A.Life_DATA!G17=0,0,A.Life_DATA!G17),IF($C$3="Current Exchange rate",IF(A.Life_DATA!G17=0,0,A.Life_DATA!G17/ECO!Q19),IF($C$3="Constant Exchange rate",IF(A.Life_DATA!G17=0,0,A.Life_DATA!G17/ECO!Q54))))</f>
        <v>11797</v>
      </c>
      <c r="I18" s="42">
        <f>IF($C$3="National Currency",IF(A.Life_DATA!H17=0,0,A.Life_DATA!H17),IF($C$3="Current Exchange rate",IF(A.Life_DATA!H17=0,0,A.Life_DATA!H17/ECO!R19),IF($C$3="Constant Exchange rate",IF(A.Life_DATA!H17=0,0,A.Life_DATA!H17/ECO!R54))))</f>
        <v>11895</v>
      </c>
      <c r="J18" s="42">
        <f>IF($C$3="National Currency",IF(A.Life_DATA!I17=0,0,A.Life_DATA!I17),IF($C$3="Current Exchange rate",IF(A.Life_DATA!I17=0,0,A.Life_DATA!I17/ECO!S19),IF($C$3="Constant Exchange rate",IF(A.Life_DATA!I17=0,0,A.Life_DATA!I17/ECO!S54))))</f>
        <v>12510</v>
      </c>
      <c r="K18" s="42">
        <f>IF($C$3="National Currency",IF(A.Life_DATA!J17=0,0,A.Life_DATA!J17),IF($C$3="Current Exchange rate",IF(A.Life_DATA!J17=0,0,A.Life_DATA!J17/ECO!T19),IF($C$3="Constant Exchange rate",IF(A.Life_DATA!J17=0,0,A.Life_DATA!J17/ECO!T54))))</f>
        <v>12818</v>
      </c>
      <c r="L18" s="42">
        <f>IF($C$3="National Currency",IF(A.Life_DATA!K17=0,0,A.Life_DATA!K17),IF($C$3="Current Exchange rate",IF(A.Life_DATA!K17=0,0,A.Life_DATA!K17/ECO!U19),IF($C$3="Constant Exchange rate",IF(A.Life_DATA!K17=0,0,A.Life_DATA!K17/ECO!U54))))</f>
        <v>15185</v>
      </c>
      <c r="M18" s="42">
        <f>IF($C$3="National Currency",IF(A.Life_DATA!L17=0,0,A.Life_DATA!L17),IF($C$3="Current Exchange rate",IF(A.Life_DATA!L17=0,0,A.Life_DATA!L17/ECO!V19),IF($C$3="Constant Exchange rate",IF(A.Life_DATA!L17=0,0,A.Life_DATA!L17/ECO!V54))))</f>
        <v>14499</v>
      </c>
      <c r="N18" s="42">
        <f>IF($C$3="National Currency",IF(A.Life_DATA!M17=0,0,A.Life_DATA!M17),IF($C$3="Current Exchange rate",IF(A.Life_DATA!M17=0,0,A.Life_DATA!M17/ECO!W19),IF($C$3="Constant Exchange rate",IF(A.Life_DATA!M17=0,0,A.Life_DATA!M17/ECO!W54))))</f>
        <v>16003</v>
      </c>
      <c r="O18" s="42">
        <f>IF($C$3="National Currency",IF(A.Life_DATA!N17=0,0,A.Life_DATA!N17),IF($C$3="Current Exchange rate",IF(A.Life_DATA!N17=0,0,A.Life_DATA!N17/ECO!X19),IF($C$3="Constant Exchange rate",IF(A.Life_DATA!N17=0,0,A.Life_DATA!N17/ECO!X54))))</f>
        <v>17671</v>
      </c>
      <c r="P18" s="108">
        <f>IF($C$3="National Currency",IF(A.Life_DATA!O17=0,0,A.Life_DATA!O17),IF($C$3="Current Exchange rate",IF(A.Life_DATA!O17=0,0,A.Life_DATA!O17/ECO!Y19),IF($C$3="Constant Exchange rate",IF(A.Life_DATA!O17=0,0,A.Life_DATA!O17/ECO!Y54))))</f>
        <v>18507</v>
      </c>
      <c r="Q18" s="41">
        <f t="shared" si="1"/>
        <v>4.5864769443233901E-2</v>
      </c>
      <c r="R18" s="41">
        <f t="shared" si="2"/>
        <v>0.10423045678935194</v>
      </c>
      <c r="S18" s="41">
        <f t="shared" si="3"/>
        <v>0.71214029648289889</v>
      </c>
    </row>
    <row r="19" spans="3:19" ht="15" x14ac:dyDescent="0.25">
      <c r="C19" s="139"/>
      <c r="D19" s="140"/>
      <c r="E19" s="39" t="s">
        <v>21</v>
      </c>
      <c r="F19" s="42">
        <f>IF($C$3="National Currency",IF(A.Life_DATA!E18=0,0,A.Life_DATA!E18),IF($C$3="Current Exchange rate",IF(A.Life_DATA!E18=0,0,A.Life_DATA!E18/ECO!O20),IF($C$3="Constant Exchange rate",IF(A.Life_DATA!E18=0,0,A.Life_DATA!E18/ECO!O55))))</f>
        <v>102746</v>
      </c>
      <c r="G19" s="42">
        <f>IF($C$3="National Currency",IF(A.Life_DATA!F18=0,0,A.Life_DATA!F18),IF($C$3="Current Exchange rate",IF(A.Life_DATA!F18=0,0,A.Life_DATA!F18/ECO!P20),IF($C$3="Constant Exchange rate",IF(A.Life_DATA!F18=0,0,A.Life_DATA!F18/ECO!P55))))</f>
        <v>117176</v>
      </c>
      <c r="H19" s="42">
        <f>IF($C$3="National Currency",IF(A.Life_DATA!G18=0,0,A.Life_DATA!G18),IF($C$3="Current Exchange rate",IF(A.Life_DATA!G18=0,0,A.Life_DATA!G18/ECO!Q20),IF($C$3="Constant Exchange rate",IF(A.Life_DATA!G18=0,0,A.Life_DATA!G18/ECO!Q55))))</f>
        <v>139782</v>
      </c>
      <c r="I19" s="42">
        <f>IF($C$3="National Currency",IF(A.Life_DATA!H18=0,0,A.Life_DATA!H18),IF($C$3="Current Exchange rate",IF(A.Life_DATA!H18=0,0,A.Life_DATA!H18/ECO!R20),IF($C$3="Constant Exchange rate",IF(A.Life_DATA!H18=0,0,A.Life_DATA!H18/ECO!R55))))</f>
        <v>132896</v>
      </c>
      <c r="J19" s="42">
        <f>IF($C$3="National Currency",IF(A.Life_DATA!I18=0,0,A.Life_DATA!I18),IF($C$3="Current Exchange rate",IF(A.Life_DATA!I18=0,0,A.Life_DATA!I18/ECO!S20),IF($C$3="Constant Exchange rate",IF(A.Life_DATA!I18=0,0,A.Life_DATA!I18/ECO!S55))))</f>
        <v>121985</v>
      </c>
      <c r="K19" s="42">
        <f>IF($C$3="National Currency",IF(A.Life_DATA!J18=0,0,A.Life_DATA!J18),IF($C$3="Current Exchange rate",IF(A.Life_DATA!J18=0,0,A.Life_DATA!J18/ECO!T20),IF($C$3="Constant Exchange rate",IF(A.Life_DATA!J18=0,0,A.Life_DATA!J18/ECO!T55))))</f>
        <v>140743</v>
      </c>
      <c r="L19" s="42">
        <f>IF($C$3="National Currency",IF(A.Life_DATA!K18=0,0,A.Life_DATA!K18),IF($C$3="Current Exchange rate",IF(A.Life_DATA!K18=0,0,A.Life_DATA!K18/ECO!U20),IF($C$3="Constant Exchange rate",IF(A.Life_DATA!K18=0,0,A.Life_DATA!K18/ECO!U55))))</f>
        <v>147807</v>
      </c>
      <c r="M19" s="42">
        <f>IF($C$3="National Currency",IF(A.Life_DATA!L18=0,0,A.Life_DATA!L18),IF($C$3="Current Exchange rate",IF(A.Life_DATA!L18=0,0,A.Life_DATA!L18/ECO!V20),IF($C$3="Constant Exchange rate",IF(A.Life_DATA!L18=0,0,A.Life_DATA!L18/ECO!V55))))</f>
        <v>124551</v>
      </c>
      <c r="N19" s="42">
        <f>IF($C$3="National Currency",IF(A.Life_DATA!M18=0,0,A.Life_DATA!M18),IF($C$3="Current Exchange rate",IF(A.Life_DATA!M18=0,0,A.Life_DATA!M18/ECO!W20),IF($C$3="Constant Exchange rate",IF(A.Life_DATA!M18=0,0,A.Life_DATA!M18/ECO!W55))))</f>
        <v>117869</v>
      </c>
      <c r="O19" s="42">
        <f>IF($C$3="National Currency",IF(A.Life_DATA!N18=0,0,A.Life_DATA!N18),IF($C$3="Current Exchange rate",IF(A.Life_DATA!N18=0,0,A.Life_DATA!N18/ECO!X20),IF($C$3="Constant Exchange rate",IF(A.Life_DATA!N18=0,0,A.Life_DATA!N18/ECO!X55))))</f>
        <v>122044</v>
      </c>
      <c r="P19" s="108">
        <f>IF($C$3="National Currency",IF(A.Life_DATA!O18=0,0,A.Life_DATA!O18),IF($C$3="Current Exchange rate",IF(A.Life_DATA!O18=0,0,A.Life_DATA!O18/ECO!Y20),IF($C$3="Constant Exchange rate",IF(A.Life_DATA!O18=0,0,A.Life_DATA!O18/ECO!Y55))))</f>
        <v>0</v>
      </c>
      <c r="Q19" s="41">
        <f t="shared" si="1"/>
        <v>0.31676305369984936</v>
      </c>
      <c r="R19" s="41">
        <f t="shared" si="2"/>
        <v>3.542067888927547E-2</v>
      </c>
      <c r="S19" s="41">
        <f t="shared" si="3"/>
        <v>0.18782239697895786</v>
      </c>
    </row>
    <row r="20" spans="3:19" ht="15" x14ac:dyDescent="0.25">
      <c r="C20" s="139"/>
      <c r="D20" s="140"/>
      <c r="E20" s="39" t="s">
        <v>20</v>
      </c>
      <c r="F20" s="42">
        <f>IF($C$3="National Currency",IF(A.Life_DATA!E19=0,0,A.Life_DATA!E19),IF($C$3="Current Exchange rate",IF(A.Life_DATA!E19=0,0,A.Life_DATA!E19/ECO!O21),IF($C$3="Constant Exchange rate",IF(A.Life_DATA!E19=0,0,A.Life_DATA!E19/ECO!O56))))</f>
        <v>1184</v>
      </c>
      <c r="G20" s="42">
        <f>IF($C$3="National Currency",IF(A.Life_DATA!F19=0,0,A.Life_DATA!F19),IF($C$3="Current Exchange rate",IF(A.Life_DATA!F19=0,0,A.Life_DATA!F19/ECO!P21),IF($C$3="Constant Exchange rate",IF(A.Life_DATA!F19=0,0,A.Life_DATA!F19/ECO!P56))))</f>
        <v>1061</v>
      </c>
      <c r="H20" s="42">
        <f>IF($C$3="National Currency",IF(A.Life_DATA!G19=0,0,A.Life_DATA!G19),IF($C$3="Current Exchange rate",IF(A.Life_DATA!G19=0,0,A.Life_DATA!G19/ECO!Q21),IF($C$3="Constant Exchange rate",IF(A.Life_DATA!G19=0,0,A.Life_DATA!G19/ECO!Q56))))</f>
        <v>1153</v>
      </c>
      <c r="I20" s="42">
        <f>IF($C$3="National Currency",IF(A.Life_DATA!H19=0,0,A.Life_DATA!H19),IF($C$3="Current Exchange rate",IF(A.Life_DATA!H19=0,0,A.Life_DATA!H19/ECO!R21),IF($C$3="Constant Exchange rate",IF(A.Life_DATA!H19=0,0,A.Life_DATA!H19/ECO!R56))))</f>
        <v>1502</v>
      </c>
      <c r="J20" s="42">
        <f>IF($C$3="National Currency",IF(A.Life_DATA!I19=0,0,A.Life_DATA!I19),IF($C$3="Current Exchange rate",IF(A.Life_DATA!I19=0,0,A.Life_DATA!I19/ECO!S21),IF($C$3="Constant Exchange rate",IF(A.Life_DATA!I19=0,0,A.Life_DATA!I19/ECO!S56))))</f>
        <v>2175</v>
      </c>
      <c r="K20" s="42">
        <f>IF($C$3="National Currency",IF(A.Life_DATA!J19=0,0,A.Life_DATA!J19),IF($C$3="Current Exchange rate",IF(A.Life_DATA!J19=0,0,A.Life_DATA!J19/ECO!T21),IF($C$3="Constant Exchange rate",IF(A.Life_DATA!J19=0,0,A.Life_DATA!J19/ECO!T56))))</f>
        <v>1712</v>
      </c>
      <c r="L20" s="42">
        <f>IF($C$3="National Currency",IF(A.Life_DATA!K19=0,0,A.Life_DATA!K19),IF($C$3="Current Exchange rate",IF(A.Life_DATA!K19=0,0,A.Life_DATA!K19/ECO!U21),IF($C$3="Constant Exchange rate",IF(A.Life_DATA!K19=0,0,A.Life_DATA!K19/ECO!U56))))</f>
        <v>1961</v>
      </c>
      <c r="M20" s="42">
        <f>IF($C$3="National Currency",IF(A.Life_DATA!L19=0,0,A.Life_DATA!L19),IF($C$3="Current Exchange rate",IF(A.Life_DATA!L19=0,0,A.Life_DATA!L19/ECO!V21),IF($C$3="Constant Exchange rate",IF(A.Life_DATA!L19=0,0,A.Life_DATA!L19/ECO!V56))))</f>
        <v>2375</v>
      </c>
      <c r="N20" s="42">
        <f>IF($C$3="National Currency",IF(A.Life_DATA!M19=0,0,A.Life_DATA!M19),IF($C$3="Current Exchange rate",IF(A.Life_DATA!M19=0,0,A.Life_DATA!M19/ECO!W21),IF($C$3="Constant Exchange rate",IF(A.Life_DATA!M19=0,0,A.Life_DATA!M19/ECO!W56))))</f>
        <v>1835</v>
      </c>
      <c r="O20" s="42">
        <f>IF($C$3="National Currency",IF(A.Life_DATA!N19=0,0,A.Life_DATA!N19),IF($C$3="Current Exchange rate",IF(A.Life_DATA!N19=0,0,A.Life_DATA!N19/ECO!X21),IF($C$3="Constant Exchange rate",IF(A.Life_DATA!N19=0,0,A.Life_DATA!N19/ECO!X56))))</f>
        <v>1587</v>
      </c>
      <c r="P20" s="108">
        <f>IF($C$3="National Currency",IF(A.Life_DATA!O19=0,0,A.Life_DATA!O19),IF($C$3="Current Exchange rate",IF(A.Life_DATA!O19=0,0,A.Life_DATA!O19/ECO!Y21),IF($C$3="Constant Exchange rate",IF(A.Life_DATA!O19=0,0,A.Life_DATA!O19/ECO!Y56))))</f>
        <v>0</v>
      </c>
      <c r="Q20" s="41">
        <f t="shared" si="1"/>
        <v>4.1190305645640996E-3</v>
      </c>
      <c r="R20" s="41">
        <f t="shared" si="2"/>
        <v>-0.13514986376021798</v>
      </c>
      <c r="S20" s="41">
        <f t="shared" si="3"/>
        <v>0.34037162162162171</v>
      </c>
    </row>
    <row r="21" spans="3:19" ht="15" x14ac:dyDescent="0.25">
      <c r="C21" s="139"/>
      <c r="D21" s="140"/>
      <c r="E21" s="39" t="s">
        <v>19</v>
      </c>
      <c r="F21" s="42">
        <f>IF($C$3="National Currency",IF(A.Life_DATA!E20=0,0,A.Life_DATA!E20),IF($C$3="Current Exchange rate",IF(A.Life_DATA!E20=0,0,A.Life_DATA!E20/ECO!O22),IF($C$3="Constant Exchange rate",IF(A.Life_DATA!E20=0,0,A.Life_DATA!E20/ECO!O57))))</f>
        <v>196.07195090101854</v>
      </c>
      <c r="G21" s="42">
        <f>IF($C$3="National Currency",IF(A.Life_DATA!F20=0,0,A.Life_DATA!F20),IF($C$3="Current Exchange rate",IF(A.Life_DATA!F20=0,0,A.Life_DATA!F20/ECO!P22),IF($C$3="Constant Exchange rate",IF(A.Life_DATA!F20=0,0,A.Life_DATA!F20/ECO!P57))))</f>
        <v>234.67706973100024</v>
      </c>
      <c r="H21" s="42">
        <f>IF($C$3="National Currency",IF(A.Life_DATA!G20=0,0,A.Life_DATA!G20),IF($C$3="Current Exchange rate",IF(A.Life_DATA!G20=0,0,A.Life_DATA!G20/ECO!Q22),IF($C$3="Constant Exchange rate",IF(A.Life_DATA!G20=0,0,A.Life_DATA!G20/ECO!Q57))))</f>
        <v>264.5886654478976</v>
      </c>
      <c r="I21" s="42">
        <f>IF($C$3="National Currency",IF(A.Life_DATA!H20=0,0,A.Life_DATA!H20),IF($C$3="Current Exchange rate",IF(A.Life_DATA!H20=0,0,A.Life_DATA!H20/ECO!R22),IF($C$3="Constant Exchange rate",IF(A.Life_DATA!H20=0,0,A.Life_DATA!H20/ECO!R57))))</f>
        <v>304.52494123792115</v>
      </c>
      <c r="J21" s="42">
        <f>IF($C$3="National Currency",IF(A.Life_DATA!I20=0,0,A.Life_DATA!I20),IF($C$3="Current Exchange rate",IF(A.Life_DATA!I20=0,0,A.Life_DATA!I20/ECO!S22),IF($C$3="Constant Exchange rate",IF(A.Life_DATA!I20=0,0,A.Life_DATA!I20/ECO!S57))))</f>
        <v>0</v>
      </c>
      <c r="K21" s="42">
        <f>IF($C$3="National Currency",IF(A.Life_DATA!J20=0,0,A.Life_DATA!J20),IF($C$3="Current Exchange rate",IF(A.Life_DATA!J20=0,0,A.Life_DATA!J20/ECO!T22),IF($C$3="Constant Exchange rate",IF(A.Life_DATA!J20=0,0,A.Life_DATA!J20/ECO!T57))))</f>
        <v>0</v>
      </c>
      <c r="L21" s="42">
        <f>IF($C$3="National Currency",IF(A.Life_DATA!K20=0,0,A.Life_DATA!K20),IF($C$3="Current Exchange rate",IF(A.Life_DATA!K20=0,0,A.Life_DATA!K20/ECO!U22),IF($C$3="Constant Exchange rate",IF(A.Life_DATA!K20=0,0,A.Life_DATA!K20/ECO!U57))))</f>
        <v>0</v>
      </c>
      <c r="M21" s="42">
        <f>IF($C$3="National Currency",IF(A.Life_DATA!L20=0,0,A.Life_DATA!L20),IF($C$3="Current Exchange rate",IF(A.Life_DATA!L20=0,0,A.Life_DATA!L20/ECO!V22),IF($C$3="Constant Exchange rate",IF(A.Life_DATA!L20=0,0,A.Life_DATA!L20/ECO!V57))))</f>
        <v>0</v>
      </c>
      <c r="N21" s="42">
        <f>IF($C$3="National Currency",IF(A.Life_DATA!M20=0,0,A.Life_DATA!M20),IF($C$3="Current Exchange rate",IF(A.Life_DATA!M20=0,0,A.Life_DATA!M20/ECO!W22),IF($C$3="Constant Exchange rate",IF(A.Life_DATA!M20=0,0,A.Life_DATA!M20/ECO!W57))))</f>
        <v>0</v>
      </c>
      <c r="O21" s="42">
        <f>IF($C$3="National Currency",IF(A.Life_DATA!N20=0,0,A.Life_DATA!N20),IF($C$3="Current Exchange rate",IF(A.Life_DATA!N20=0,0,A.Life_DATA!N20/ECO!X22),IF($C$3="Constant Exchange rate",IF(A.Life_DATA!N20=0,0,A.Life_DATA!N20/ECO!X57))))</f>
        <v>0</v>
      </c>
      <c r="P21" s="108">
        <f>IF($C$3="National Currency",IF(A.Life_DATA!O20=0,0,A.Life_DATA!O20),IF($C$3="Current Exchange rate",IF(A.Life_DATA!O20=0,0,A.Life_DATA!O20/ECO!Y22),IF($C$3="Constant Exchange rate",IF(A.Life_DATA!O20=0,0,A.Life_DATA!O20/ECO!Y57))))</f>
        <v>0</v>
      </c>
      <c r="Q21" s="41">
        <f t="shared" si="1"/>
        <v>0</v>
      </c>
      <c r="R21" s="41" t="str">
        <f t="shared" si="2"/>
        <v>-</v>
      </c>
      <c r="S21" s="41" t="str">
        <f t="shared" si="3"/>
        <v>-</v>
      </c>
    </row>
    <row r="22" spans="3:19" ht="15" x14ac:dyDescent="0.25">
      <c r="C22" s="139"/>
      <c r="D22" s="140"/>
      <c r="E22" s="39" t="s">
        <v>18</v>
      </c>
      <c r="F22" s="42">
        <f>IF($C$3="National Currency",IF(A.Life_DATA!E21=0,0,A.Life_DATA!E21),IF($C$3="Current Exchange rate",IF(A.Life_DATA!E21=0,0,A.Life_DATA!E21/ECO!O23),IF($C$3="Constant Exchange rate",IF(A.Life_DATA!E21=0,0,A.Life_DATA!E21/ECO!O58))))</f>
        <v>699.53096279394049</v>
      </c>
      <c r="G22" s="42">
        <f>IF($C$3="National Currency",IF(A.Life_DATA!F21=0,0,A.Life_DATA!F21),IF($C$3="Current Exchange rate",IF(A.Life_DATA!F21=0,0,A.Life_DATA!F21/ECO!P23),IF($C$3="Constant Exchange rate",IF(A.Life_DATA!F21=0,0,A.Life_DATA!F21/ECO!P58))))</f>
        <v>869.96260379032765</v>
      </c>
      <c r="H22" s="42">
        <f>IF($C$3="National Currency",IF(A.Life_DATA!G21=0,0,A.Life_DATA!G21),IF($C$3="Current Exchange rate",IF(A.Life_DATA!G21=0,0,A.Life_DATA!G21/ECO!Q23),IF($C$3="Constant Exchange rate",IF(A.Life_DATA!G21=0,0,A.Life_DATA!G21/ECO!Q58))))</f>
        <v>1212.2551815934587</v>
      </c>
      <c r="I22" s="42">
        <f>IF($C$3="National Currency",IF(A.Life_DATA!H21=0,0,A.Life_DATA!H21),IF($C$3="Current Exchange rate",IF(A.Life_DATA!H21=0,0,A.Life_DATA!H21/ECO!R23),IF($C$3="Constant Exchange rate",IF(A.Life_DATA!H21=0,0,A.Life_DATA!H21/ECO!R58))))</f>
        <v>1488.3184382328704</v>
      </c>
      <c r="J22" s="42">
        <f>IF($C$3="National Currency",IF(A.Life_DATA!I21=0,0,A.Life_DATA!I21),IF($C$3="Current Exchange rate",IF(A.Life_DATA!I21=0,0,A.Life_DATA!I21/ECO!S23),IF($C$3="Constant Exchange rate",IF(A.Life_DATA!I21=0,0,A.Life_DATA!I21/ECO!S58))))</f>
        <v>1349.9017557203524</v>
      </c>
      <c r="K22" s="42">
        <f>IF($C$3="National Currency",IF(A.Life_DATA!J21=0,0,A.Life_DATA!J21),IF($C$3="Current Exchange rate",IF(A.Life_DATA!J21=0,0,A.Life_DATA!J21/ECO!T23),IF($C$3="Constant Exchange rate",IF(A.Life_DATA!J21=0,0,A.Life_DATA!J21/ECO!T58))))</f>
        <v>1189.7223806807376</v>
      </c>
      <c r="L22" s="42">
        <f>IF($C$3="National Currency",IF(A.Life_DATA!K21=0,0,A.Life_DATA!K21),IF($C$3="Current Exchange rate",IF(A.Life_DATA!K21=0,0,A.Life_DATA!K21/ECO!U23),IF($C$3="Constant Exchange rate",IF(A.Life_DATA!K21=0,0,A.Life_DATA!K21/ECO!U58))))</f>
        <v>1299.6387145845217</v>
      </c>
      <c r="M22" s="42">
        <f>IF($C$3="National Currency",IF(A.Life_DATA!L21=0,0,A.Life_DATA!L21),IF($C$3="Current Exchange rate",IF(A.Life_DATA!L21=0,0,A.Life_DATA!L21/ECO!V23),IF($C$3="Constant Exchange rate",IF(A.Life_DATA!L21=0,0,A.Life_DATA!L21/ECO!V58))))</f>
        <v>1286.1507257400012</v>
      </c>
      <c r="N22" s="42">
        <f>IF($C$3="National Currency",IF(A.Life_DATA!M21=0,0,A.Life_DATA!M21),IF($C$3="Current Exchange rate",IF(A.Life_DATA!M21=0,0,A.Life_DATA!M21/ECO!W23),IF($C$3="Constant Exchange rate",IF(A.Life_DATA!M21=0,0,A.Life_DATA!M21/ECO!W58))))</f>
        <v>1230.8518729796538</v>
      </c>
      <c r="O22" s="42">
        <f>IF($C$3="National Currency",IF(A.Life_DATA!N21=0,0,A.Life_DATA!N21),IF($C$3="Current Exchange rate",IF(A.Life_DATA!N21=0,0,A.Life_DATA!N21/ECO!X23),IF($C$3="Constant Exchange rate",IF(A.Life_DATA!N21=0,0,A.Life_DATA!N21/ECO!X58))))</f>
        <v>1309.6976611523103</v>
      </c>
      <c r="P22" s="108">
        <f>IF($C$3="National Currency",IF(A.Life_DATA!O21=0,0,A.Life_DATA!O21),IF($C$3="Current Exchange rate",IF(A.Life_DATA!O21=0,0,A.Life_DATA!O21/ECO!Y23),IF($C$3="Constant Exchange rate",IF(A.Life_DATA!O21=0,0,A.Life_DATA!O21/ECO!Y58))))</f>
        <v>0</v>
      </c>
      <c r="Q22" s="41">
        <f t="shared" si="1"/>
        <v>3.399297225346239E-3</v>
      </c>
      <c r="R22" s="41">
        <f t="shared" si="2"/>
        <v>6.4057901607434076E-2</v>
      </c>
      <c r="S22" s="41">
        <f t="shared" si="3"/>
        <v>0.87225116658360902</v>
      </c>
    </row>
    <row r="23" spans="3:19" ht="15" x14ac:dyDescent="0.25">
      <c r="C23" s="139"/>
      <c r="D23" s="140"/>
      <c r="E23" s="39" t="s">
        <v>17</v>
      </c>
      <c r="F23" s="42">
        <f>IF($C$3="National Currency",IF(A.Life_DATA!E22=0,0,A.Life_DATA!E22),IF($C$3="Current Exchange rate",IF(A.Life_DATA!E22=0,0,A.Life_DATA!E22/ECO!O24),IF($C$3="Constant Exchange rate",IF(A.Life_DATA!E22=0,0,A.Life_DATA!E22/ECO!O59))))</f>
        <v>0</v>
      </c>
      <c r="G23" s="42">
        <f>IF($C$3="National Currency",IF(A.Life_DATA!F22=0,0,A.Life_DATA!F22),IF($C$3="Current Exchange rate",IF(A.Life_DATA!F22=0,0,A.Life_DATA!F22/ECO!P24),IF($C$3="Constant Exchange rate",IF(A.Life_DATA!F22=0,0,A.Life_DATA!F22/ECO!P59))))</f>
        <v>0</v>
      </c>
      <c r="H23" s="42">
        <f>IF($C$3="National Currency",IF(A.Life_DATA!G22=0,0,A.Life_DATA!G22),IF($C$3="Current Exchange rate",IF(A.Life_DATA!G22=0,0,A.Life_DATA!G22/ECO!Q24),IF($C$3="Constant Exchange rate",IF(A.Life_DATA!G22=0,0,A.Life_DATA!G22/ECO!Q59))))</f>
        <v>0</v>
      </c>
      <c r="I23" s="42">
        <f>IF($C$3="National Currency",IF(A.Life_DATA!H22=0,0,A.Life_DATA!H22),IF($C$3="Current Exchange rate",IF(A.Life_DATA!H22=0,0,A.Life_DATA!H22/ECO!R24),IF($C$3="Constant Exchange rate",IF(A.Life_DATA!H22=0,0,A.Life_DATA!H22/ECO!R59))))</f>
        <v>0</v>
      </c>
      <c r="J23" s="42">
        <f>IF($C$3="National Currency",IF(A.Life_DATA!I22=0,0,A.Life_DATA!I22),IF($C$3="Current Exchange rate",IF(A.Life_DATA!I22=0,0,A.Life_DATA!I22/ECO!S24),IF($C$3="Constant Exchange rate",IF(A.Life_DATA!I22=0,0,A.Life_DATA!I22/ECO!S59))))</f>
        <v>0</v>
      </c>
      <c r="K23" s="42">
        <f>IF($C$3="National Currency",IF(A.Life_DATA!J22=0,0,A.Life_DATA!J22),IF($C$3="Current Exchange rate",IF(A.Life_DATA!J22=0,0,A.Life_DATA!J22/ECO!T24),IF($C$3="Constant Exchange rate",IF(A.Life_DATA!J22=0,0,A.Life_DATA!J22/ECO!T59))))</f>
        <v>0</v>
      </c>
      <c r="L23" s="42">
        <f>IF($C$3="National Currency",IF(A.Life_DATA!K22=0,0,A.Life_DATA!K22),IF($C$3="Current Exchange rate",IF(A.Life_DATA!K22=0,0,A.Life_DATA!K22/ECO!U24),IF($C$3="Constant Exchange rate",IF(A.Life_DATA!K22=0,0,A.Life_DATA!K22/ECO!U59))))</f>
        <v>0</v>
      </c>
      <c r="M23" s="42">
        <f>IF($C$3="National Currency",IF(A.Life_DATA!L22=0,0,A.Life_DATA!L22),IF($C$3="Current Exchange rate",IF(A.Life_DATA!L22=0,0,A.Life_DATA!L22/ECO!V24),IF($C$3="Constant Exchange rate",IF(A.Life_DATA!L22=0,0,A.Life_DATA!L22/ECO!V59))))</f>
        <v>0</v>
      </c>
      <c r="N23" s="42">
        <f>IF($C$3="National Currency",IF(A.Life_DATA!M22=0,0,A.Life_DATA!M22),IF($C$3="Current Exchange rate",IF(A.Life_DATA!M22=0,0,A.Life_DATA!M22/ECO!W24),IF($C$3="Constant Exchange rate",IF(A.Life_DATA!M22=0,0,A.Life_DATA!M22/ECO!W59))))</f>
        <v>0</v>
      </c>
      <c r="O23" s="42">
        <f>IF($C$3="National Currency",IF(A.Life_DATA!N22=0,0,A.Life_DATA!N22),IF($C$3="Current Exchange rate",IF(A.Life_DATA!N22=0,0,A.Life_DATA!N22/ECO!X24),IF($C$3="Constant Exchange rate",IF(A.Life_DATA!N22=0,0,A.Life_DATA!N22/ECO!X59))))</f>
        <v>0</v>
      </c>
      <c r="P23" s="108">
        <f>IF($C$3="National Currency",IF(A.Life_DATA!O22=0,0,A.Life_DATA!O22),IF($C$3="Current Exchange rate",IF(A.Life_DATA!O22=0,0,A.Life_DATA!O22/ECO!Y24),IF($C$3="Constant Exchange rate",IF(A.Life_DATA!O22=0,0,A.Life_DATA!O22/ECO!Y59))))</f>
        <v>0</v>
      </c>
      <c r="Q23" s="41">
        <f t="shared" si="1"/>
        <v>0</v>
      </c>
      <c r="R23" s="41" t="str">
        <f t="shared" si="2"/>
        <v>-</v>
      </c>
      <c r="S23" s="41" t="str">
        <f t="shared" si="3"/>
        <v>-</v>
      </c>
    </row>
    <row r="24" spans="3:19" ht="15" x14ac:dyDescent="0.25">
      <c r="C24" s="139"/>
      <c r="D24" s="140"/>
      <c r="E24" s="39" t="s">
        <v>16</v>
      </c>
      <c r="F24" s="42">
        <f>IF($C$3="National Currency",IF(A.Life_DATA!E23=0,0,A.Life_DATA!E23),IF($C$3="Current Exchange rate",IF(A.Life_DATA!E23=0,0,A.Life_DATA!E23/ECO!O25),IF($C$3="Constant Exchange rate",IF(A.Life_DATA!E23=0,0,A.Life_DATA!E23/ECO!O60))))</f>
        <v>0</v>
      </c>
      <c r="G24" s="42">
        <f>IF($C$3="National Currency",IF(A.Life_DATA!F23=0,0,A.Life_DATA!F23),IF($C$3="Current Exchange rate",IF(A.Life_DATA!F23=0,0,A.Life_DATA!F23/ECO!P25),IF($C$3="Constant Exchange rate",IF(A.Life_DATA!F23=0,0,A.Life_DATA!F23/ECO!P60))))</f>
        <v>0</v>
      </c>
      <c r="H24" s="42">
        <f>IF($C$3="National Currency",IF(A.Life_DATA!G23=0,0,A.Life_DATA!G23),IF($C$3="Current Exchange rate",IF(A.Life_DATA!G23=0,0,A.Life_DATA!G23/ECO!Q25),IF($C$3="Constant Exchange rate",IF(A.Life_DATA!G23=0,0,A.Life_DATA!G23/ECO!Q60))))</f>
        <v>0</v>
      </c>
      <c r="I24" s="42">
        <f>IF($C$3="National Currency",IF(A.Life_DATA!H23=0,0,A.Life_DATA!H23),IF($C$3="Current Exchange rate",IF(A.Life_DATA!H23=0,0,A.Life_DATA!H23/ECO!R25),IF($C$3="Constant Exchange rate",IF(A.Life_DATA!H23=0,0,A.Life_DATA!H23/ECO!R60))))</f>
        <v>16.640706126687434</v>
      </c>
      <c r="J24" s="42">
        <f>IF($C$3="National Currency",IF(A.Life_DATA!I23=0,0,A.Life_DATA!I23),IF($C$3="Current Exchange rate",IF(A.Life_DATA!I23=0,0,A.Life_DATA!I23/ECO!S25),IF($C$3="Constant Exchange rate",IF(A.Life_DATA!I23=0,0,A.Life_DATA!I23/ECO!S60))))</f>
        <v>16.458982346832812</v>
      </c>
      <c r="K24" s="42">
        <f>IF($C$3="National Currency",IF(A.Life_DATA!J23=0,0,A.Life_DATA!J23),IF($C$3="Current Exchange rate",IF(A.Life_DATA!J23=0,0,A.Life_DATA!J23/ECO!T25),IF($C$3="Constant Exchange rate",IF(A.Life_DATA!J23=0,0,A.Life_DATA!J23/ECO!T60))))</f>
        <v>17.244288681204569</v>
      </c>
      <c r="L24" s="42">
        <f>IF($C$3="National Currency",IF(A.Life_DATA!K23=0,0,A.Life_DATA!K23),IF($C$3="Current Exchange rate",IF(A.Life_DATA!K23=0,0,A.Life_DATA!K23/ECO!U25),IF($C$3="Constant Exchange rate",IF(A.Life_DATA!K23=0,0,A.Life_DATA!K23/ECO!U60))))</f>
        <v>18.477414330218068</v>
      </c>
      <c r="M24" s="42">
        <f>IF($C$3="National Currency",IF(A.Life_DATA!L23=0,0,A.Life_DATA!L23),IF($C$3="Current Exchange rate",IF(A.Life_DATA!L23=0,0,A.Life_DATA!L23/ECO!V25),IF($C$3="Constant Exchange rate",IF(A.Life_DATA!L23=0,0,A.Life_DATA!L23/ECO!V60))))</f>
        <v>18.075025960539978</v>
      </c>
      <c r="N24" s="42">
        <f>IF($C$3="National Currency",IF(A.Life_DATA!M23=0,0,A.Life_DATA!M23),IF($C$3="Current Exchange rate",IF(A.Life_DATA!M23=0,0,A.Life_DATA!M23/ECO!W25),IF($C$3="Constant Exchange rate",IF(A.Life_DATA!M23=0,0,A.Life_DATA!M23/ECO!W60))))</f>
        <v>18.431983385254412</v>
      </c>
      <c r="O24" s="88">
        <f>IF($C$3="National Currency",IF(A.Life_DATA!N23=0,0,A.Life_DATA!N23),IF($C$3="Current Exchange rate",IF(A.Life_DATA!N23=0,0,A.Life_DATA!N23/ECO!X25),IF($C$3="Constant Exchange rate",IF(A.Life_DATA!N23=0,0,A.Life_DATA!N23/ECO!X60))))</f>
        <v>18.431983385254412</v>
      </c>
      <c r="P24" s="108">
        <f>IF($C$3="National Currency",IF(A.Life_DATA!O23=0,0,A.Life_DATA!O23),IF($C$3="Current Exchange rate",IF(A.Life_DATA!O23=0,0,A.Life_DATA!O23/ECO!Y25),IF($C$3="Constant Exchange rate",IF(A.Life_DATA!O23=0,0,A.Life_DATA!O23/ECO!Y60))))</f>
        <v>0</v>
      </c>
      <c r="Q24" s="41">
        <f t="shared" si="1"/>
        <v>4.7839888424322988E-5</v>
      </c>
      <c r="R24" s="41">
        <f t="shared" si="2"/>
        <v>0</v>
      </c>
      <c r="S24" s="41" t="str">
        <f t="shared" si="3"/>
        <v>-</v>
      </c>
    </row>
    <row r="25" spans="3:19" ht="15" x14ac:dyDescent="0.25">
      <c r="C25" s="139"/>
      <c r="D25" s="140"/>
      <c r="E25" s="39" t="s">
        <v>15</v>
      </c>
      <c r="F25" s="42">
        <f>IF($C$3="National Currency",IF(A.Life_DATA!E24=0,0,A.Life_DATA!E24),IF($C$3="Current Exchange rate",IF(A.Life_DATA!E24=0,0,A.Life_DATA!E24/ECO!O26),IF($C$3="Constant Exchange rate",IF(A.Life_DATA!E24=0,0,A.Life_DATA!E24/ECO!O61))))</f>
        <v>63863</v>
      </c>
      <c r="G25" s="42">
        <f>IF($C$3="National Currency",IF(A.Life_DATA!F24=0,0,A.Life_DATA!F24),IF($C$3="Current Exchange rate",IF(A.Life_DATA!F24=0,0,A.Life_DATA!F24/ECO!P26),IF($C$3="Constant Exchange rate",IF(A.Life_DATA!F24=0,0,A.Life_DATA!F24/ECO!P61))))</f>
        <v>71682</v>
      </c>
      <c r="H25" s="42">
        <f>IF($C$3="National Currency",IF(A.Life_DATA!G24=0,0,A.Life_DATA!G24),IF($C$3="Current Exchange rate",IF(A.Life_DATA!G24=0,0,A.Life_DATA!G24/ECO!Q26),IF($C$3="Constant Exchange rate",IF(A.Life_DATA!G24=0,0,A.Life_DATA!G24/ECO!Q61))))</f>
        <v>67407</v>
      </c>
      <c r="I25" s="42">
        <f>IF($C$3="National Currency",IF(A.Life_DATA!H24=0,0,A.Life_DATA!H24),IF($C$3="Current Exchange rate",IF(A.Life_DATA!H24=0,0,A.Life_DATA!H24/ECO!R26),IF($C$3="Constant Exchange rate",IF(A.Life_DATA!H24=0,0,A.Life_DATA!H24/ECO!R61))))</f>
        <v>59604</v>
      </c>
      <c r="J25" s="42">
        <f>IF($C$3="National Currency",IF(A.Life_DATA!I24=0,0,A.Life_DATA!I24),IF($C$3="Current Exchange rate",IF(A.Life_DATA!I24=0,0,A.Life_DATA!I24/ECO!S26),IF($C$3="Constant Exchange rate",IF(A.Life_DATA!I24=0,0,A.Life_DATA!I24/ECO!S61))))</f>
        <v>52944</v>
      </c>
      <c r="K25" s="42">
        <f>IF($C$3="National Currency",IF(A.Life_DATA!J24=0,0,A.Life_DATA!J24),IF($C$3="Current Exchange rate",IF(A.Life_DATA!J24=0,0,A.Life_DATA!J24/ECO!T26),IF($C$3="Constant Exchange rate",IF(A.Life_DATA!J24=0,0,A.Life_DATA!J24/ECO!T61))))</f>
        <v>79594</v>
      </c>
      <c r="L25" s="42">
        <f>IF($C$3="National Currency",IF(A.Life_DATA!K24=0,0,A.Life_DATA!K24),IF($C$3="Current Exchange rate",IF(A.Life_DATA!K24=0,0,A.Life_DATA!K24/ECO!U26),IF($C$3="Constant Exchange rate",IF(A.Life_DATA!K24=0,0,A.Life_DATA!K24/ECO!U61))))</f>
        <v>88645</v>
      </c>
      <c r="M25" s="42">
        <f>IF($C$3="National Currency",IF(A.Life_DATA!L24=0,0,A.Life_DATA!L24),IF($C$3="Current Exchange rate",IF(A.Life_DATA!L24=0,0,A.Life_DATA!L24/ECO!V26),IF($C$3="Constant Exchange rate",IF(A.Life_DATA!L24=0,0,A.Life_DATA!L24/ECO!V61))))</f>
        <v>72470</v>
      </c>
      <c r="N25" s="42">
        <f>IF($C$3="National Currency",IF(A.Life_DATA!M24=0,0,A.Life_DATA!M24),IF($C$3="Current Exchange rate",IF(A.Life_DATA!M24=0,0,A.Life_DATA!M24/ECO!W26),IF($C$3="Constant Exchange rate",IF(A.Life_DATA!M24=0,0,A.Life_DATA!M24/ECO!W61))))</f>
        <v>68467</v>
      </c>
      <c r="O25" s="42">
        <f>IF($C$3="National Currency",IF(A.Life_DATA!N24=0,0,A.Life_DATA!N24),IF($C$3="Current Exchange rate",IF(A.Life_DATA!N24=0,0,A.Life_DATA!N24/ECO!X26),IF($C$3="Constant Exchange rate",IF(A.Life_DATA!N24=0,0,A.Life_DATA!N24/ECO!X61))))</f>
        <v>84002</v>
      </c>
      <c r="P25" s="108">
        <f>IF($C$3="National Currency",IF(A.Life_DATA!O24=0,0,A.Life_DATA!O24),IF($C$3="Current Exchange rate",IF(A.Life_DATA!O24=0,0,A.Life_DATA!O24/ECO!Y26),IF($C$3="Constant Exchange rate",IF(A.Life_DATA!O24=0,0,A.Life_DATA!O24/ECO!Y61))))</f>
        <v>109417</v>
      </c>
      <c r="Q25" s="41">
        <f t="shared" si="1"/>
        <v>0.21802571234058821</v>
      </c>
      <c r="R25" s="41">
        <f t="shared" si="2"/>
        <v>0.22689762951494874</v>
      </c>
      <c r="S25" s="41">
        <f t="shared" si="3"/>
        <v>0.31534691448882768</v>
      </c>
    </row>
    <row r="26" spans="3:19" ht="15" x14ac:dyDescent="0.25">
      <c r="C26" s="139"/>
      <c r="D26" s="140"/>
      <c r="E26" s="39" t="s">
        <v>14</v>
      </c>
      <c r="F26" s="42">
        <f>IF($C$3="National Currency",IF(A.Life_DATA!E25=0,0,A.Life_DATA!E25),IF($C$3="Current Exchange rate",IF(A.Life_DATA!E25=0,0,A.Life_DATA!E25/ECO!O27),IF($C$3="Constant Exchange rate",IF(A.Life_DATA!E25=0,0,A.Life_DATA!E25/ECO!O62))))</f>
        <v>0</v>
      </c>
      <c r="G26" s="42">
        <f>IF($C$3="National Currency",IF(A.Life_DATA!F25=0,0,A.Life_DATA!F25),IF($C$3="Current Exchange rate",IF(A.Life_DATA!F25=0,0,A.Life_DATA!F25/ECO!P27),IF($C$3="Constant Exchange rate",IF(A.Life_DATA!F25=0,0,A.Life_DATA!F25/ECO!P62))))</f>
        <v>0</v>
      </c>
      <c r="H26" s="42">
        <f>IF($C$3="National Currency",IF(A.Life_DATA!G25=0,0,A.Life_DATA!G25),IF($C$3="Current Exchange rate",IF(A.Life_DATA!G25=0,0,A.Life_DATA!G25/ECO!Q27),IF($C$3="Constant Exchange rate",IF(A.Life_DATA!G25=0,0,A.Life_DATA!G25/ECO!Q62))))</f>
        <v>0</v>
      </c>
      <c r="I26" s="42">
        <f>IF($C$3="National Currency",IF(A.Life_DATA!H25=0,0,A.Life_DATA!H25),IF($C$3="Current Exchange rate",IF(A.Life_DATA!H25=0,0,A.Life_DATA!H25/ECO!R27),IF($C$3="Constant Exchange rate",IF(A.Life_DATA!H25=0,0,A.Life_DATA!H25/ECO!R62))))</f>
        <v>0</v>
      </c>
      <c r="J26" s="42">
        <f>IF($C$3="National Currency",IF(A.Life_DATA!I25=0,0,A.Life_DATA!I25),IF($C$3="Current Exchange rate",IF(A.Life_DATA!I25=0,0,A.Life_DATA!I25/ECO!S27),IF($C$3="Constant Exchange rate",IF(A.Life_DATA!I25=0,0,A.Life_DATA!I25/ECO!S62))))</f>
        <v>0</v>
      </c>
      <c r="K26" s="42">
        <f>IF($C$3="National Currency",IF(A.Life_DATA!J25=0,0,A.Life_DATA!J25),IF($C$3="Current Exchange rate",IF(A.Life_DATA!J25=0,0,A.Life_DATA!J25/ECO!T27),IF($C$3="Constant Exchange rate",IF(A.Life_DATA!J25=0,0,A.Life_DATA!J25/ECO!T62))))</f>
        <v>0</v>
      </c>
      <c r="L26" s="42">
        <f>IF($C$3="National Currency",IF(A.Life_DATA!K25=0,0,A.Life_DATA!K25),IF($C$3="Current Exchange rate",IF(A.Life_DATA!K25=0,0,A.Life_DATA!K25/ECO!U27),IF($C$3="Constant Exchange rate",IF(A.Life_DATA!K25=0,0,A.Life_DATA!K25/ECO!U62))))</f>
        <v>0</v>
      </c>
      <c r="M26" s="42">
        <f>IF($C$3="National Currency",IF(A.Life_DATA!L25=0,0,A.Life_DATA!L25),IF($C$3="Current Exchange rate",IF(A.Life_DATA!L25=0,0,A.Life_DATA!L25/ECO!V27),IF($C$3="Constant Exchange rate",IF(A.Life_DATA!L25=0,0,A.Life_DATA!L25/ECO!V62))))</f>
        <v>0</v>
      </c>
      <c r="N26" s="42">
        <f>IF($C$3="National Currency",IF(A.Life_DATA!M25=0,0,A.Life_DATA!M25),IF($C$3="Current Exchange rate",IF(A.Life_DATA!M25=0,0,A.Life_DATA!M25/ECO!W27),IF($C$3="Constant Exchange rate",IF(A.Life_DATA!M25=0,0,A.Life_DATA!M25/ECO!W62))))</f>
        <v>0</v>
      </c>
      <c r="O26" s="42">
        <f>IF($C$3="National Currency",IF(A.Life_DATA!N25=0,0,A.Life_DATA!N25),IF($C$3="Current Exchange rate",IF(A.Life_DATA!N25=0,0,A.Life_DATA!N25/ECO!X27),IF($C$3="Constant Exchange rate",IF(A.Life_DATA!N25=0,0,A.Life_DATA!N25/ECO!X62))))</f>
        <v>0</v>
      </c>
      <c r="P26" s="108">
        <f>IF($C$3="National Currency",IF(A.Life_DATA!O25=0,0,A.Life_DATA!O25),IF($C$3="Current Exchange rate",IF(A.Life_DATA!O25=0,0,A.Life_DATA!O25/ECO!Y27),IF($C$3="Constant Exchange rate",IF(A.Life_DATA!O25=0,0,A.Life_DATA!O25/ECO!Y62))))</f>
        <v>0</v>
      </c>
      <c r="Q26" s="41">
        <f t="shared" si="1"/>
        <v>0</v>
      </c>
      <c r="R26" s="41" t="str">
        <f t="shared" si="2"/>
        <v>-</v>
      </c>
      <c r="S26" s="41" t="str">
        <f t="shared" si="3"/>
        <v>-</v>
      </c>
    </row>
    <row r="27" spans="3:19" ht="15" x14ac:dyDescent="0.25">
      <c r="C27" s="139"/>
      <c r="D27" s="140"/>
      <c r="E27" s="39" t="s">
        <v>13</v>
      </c>
      <c r="F27" s="42">
        <f>IF($C$3="National Currency",IF(A.Life_DATA!E26=0,0,A.Life_DATA!E26),IF($C$3="Current Exchange rate",IF(A.Life_DATA!E26=0,0,A.Life_DATA!E26/ECO!O28),IF($C$3="Constant Exchange rate",IF(A.Life_DATA!E26=0,0,A.Life_DATA!E26/ECO!O63))))</f>
        <v>6649.0240000000003</v>
      </c>
      <c r="G27" s="42">
        <f>IF($C$3="National Currency",IF(A.Life_DATA!F26=0,0,A.Life_DATA!F26),IF($C$3="Current Exchange rate",IF(A.Life_DATA!F26=0,0,A.Life_DATA!F26/ECO!P28),IF($C$3="Constant Exchange rate",IF(A.Life_DATA!F26=0,0,A.Life_DATA!F26/ECO!P63))))</f>
        <v>8712.4979999999996</v>
      </c>
      <c r="H27" s="42">
        <f>IF($C$3="National Currency",IF(A.Life_DATA!G26=0,0,A.Life_DATA!G26),IF($C$3="Current Exchange rate",IF(A.Life_DATA!G26=0,0,A.Life_DATA!G26/ECO!Q28),IF($C$3="Constant Exchange rate",IF(A.Life_DATA!G26=0,0,A.Life_DATA!G26/ECO!Q63))))</f>
        <v>9181.2350000000006</v>
      </c>
      <c r="I27" s="42">
        <f>IF($C$3="National Currency",IF(A.Life_DATA!H26=0,0,A.Life_DATA!H26),IF($C$3="Current Exchange rate",IF(A.Life_DATA!H26=0,0,A.Life_DATA!H26/ECO!R28),IF($C$3="Constant Exchange rate",IF(A.Life_DATA!H26=0,0,A.Life_DATA!H26/ECO!R63))))</f>
        <v>10148</v>
      </c>
      <c r="J27" s="42">
        <f>IF($C$3="National Currency",IF(A.Life_DATA!I26=0,0,A.Life_DATA!I26),IF($C$3="Current Exchange rate",IF(A.Life_DATA!I26=0,0,A.Life_DATA!I26/ECO!S28),IF($C$3="Constant Exchange rate",IF(A.Life_DATA!I26=0,0,A.Life_DATA!I26/ECO!S63))))</f>
        <v>8510</v>
      </c>
      <c r="K27" s="42">
        <f>IF($C$3="National Currency",IF(A.Life_DATA!J26=0,0,A.Life_DATA!J26),IF($C$3="Current Exchange rate",IF(A.Life_DATA!J26=0,0,A.Life_DATA!J26/ECO!T28),IF($C$3="Constant Exchange rate",IF(A.Life_DATA!J26=0,0,A.Life_DATA!J26/ECO!T63))))</f>
        <v>12802</v>
      </c>
      <c r="L27" s="42">
        <f>IF($C$3="National Currency",IF(A.Life_DATA!K26=0,0,A.Life_DATA!K26),IF($C$3="Current Exchange rate",IF(A.Life_DATA!K26=0,0,A.Life_DATA!K26/ECO!U28),IF($C$3="Constant Exchange rate",IF(A.Life_DATA!K26=0,0,A.Life_DATA!K26/ECO!U63))))</f>
        <v>16612</v>
      </c>
      <c r="M27" s="42">
        <f>IF($C$3="National Currency",IF(A.Life_DATA!L26=0,0,A.Life_DATA!L26),IF($C$3="Current Exchange rate",IF(A.Life_DATA!L26=0,0,A.Life_DATA!L26/ECO!V28),IF($C$3="Constant Exchange rate",IF(A.Life_DATA!L26=0,0,A.Life_DATA!L26/ECO!V63))))</f>
        <v>11428</v>
      </c>
      <c r="N27" s="42">
        <f>IF($C$3="National Currency",IF(A.Life_DATA!M26=0,0,A.Life_DATA!M26),IF($C$3="Current Exchange rate",IF(A.Life_DATA!M26=0,0,A.Life_DATA!M26/ECO!W28),IF($C$3="Constant Exchange rate",IF(A.Life_DATA!M26=0,0,A.Life_DATA!M26/ECO!W63))))</f>
        <v>14468</v>
      </c>
      <c r="O27" s="88">
        <f>IF($C$3="National Currency",IF(A.Life_DATA!N26=0,0,A.Life_DATA!N26),IF($C$3="Current Exchange rate",IF(A.Life_DATA!N26=0,0,A.Life_DATA!N26/ECO!X28),IF($C$3="Constant Exchange rate",IF(A.Life_DATA!N26=0,0,A.Life_DATA!N26/ECO!X63))))</f>
        <v>14468</v>
      </c>
      <c r="P27" s="108">
        <f>IF($C$3="National Currency",IF(A.Life_DATA!O26=0,0,A.Life_DATA!O26),IF($C$3="Current Exchange rate",IF(A.Life_DATA!O26=0,0,A.Life_DATA!O26/ECO!Y28),IF($C$3="Constant Exchange rate",IF(A.Life_DATA!O26=0,0,A.Life_DATA!O26/ECO!Y63))))</f>
        <v>0</v>
      </c>
      <c r="Q27" s="41">
        <f t="shared" si="1"/>
        <v>3.7551439324583109E-2</v>
      </c>
      <c r="R27" s="41">
        <f t="shared" si="2"/>
        <v>0</v>
      </c>
      <c r="S27" s="41">
        <f t="shared" si="3"/>
        <v>1.1759584564591736</v>
      </c>
    </row>
    <row r="28" spans="3:19" ht="15" x14ac:dyDescent="0.25">
      <c r="C28" s="139"/>
      <c r="D28" s="140"/>
      <c r="E28" s="39" t="s">
        <v>12</v>
      </c>
      <c r="F28" s="42">
        <f>IF($C$3="National Currency",IF(A.Life_DATA!E27=0,0,A.Life_DATA!E27),IF($C$3="Current Exchange rate",IF(A.Life_DATA!E27=0,0,A.Life_DATA!E27/ECO!O29),IF($C$3="Constant Exchange rate",IF(A.Life_DATA!E27=0,0,A.Life_DATA!E27/ECO!O64))))</f>
        <v>12.122936824132044</v>
      </c>
      <c r="G28" s="42">
        <f>IF($C$3="National Currency",IF(A.Life_DATA!F27=0,0,A.Life_DATA!F27),IF($C$3="Current Exchange rate",IF(A.Life_DATA!F27=0,0,A.Life_DATA!F27/ECO!P29),IF($C$3="Constant Exchange rate",IF(A.Life_DATA!F27=0,0,A.Life_DATA!F27/ECO!P64))))</f>
        <v>22.026180990324416</v>
      </c>
      <c r="H28" s="42">
        <f>IF($C$3="National Currency",IF(A.Life_DATA!G27=0,0,A.Life_DATA!G27),IF($C$3="Current Exchange rate",IF(A.Life_DATA!G27=0,0,A.Life_DATA!G27/ECO!Q29),IF($C$3="Constant Exchange rate",IF(A.Life_DATA!G27=0,0,A.Life_DATA!G27/ECO!Q64))))</f>
        <v>31.346044393853163</v>
      </c>
      <c r="I28" s="42">
        <f>IF($C$3="National Currency",IF(A.Life_DATA!H27=0,0,A.Life_DATA!H27),IF($C$3="Current Exchange rate",IF(A.Life_DATA!H27=0,0,A.Life_DATA!H27/ECO!R29),IF($C$3="Constant Exchange rate",IF(A.Life_DATA!H27=0,0,A.Life_DATA!H27/ECO!R64))))</f>
        <v>48.520204894706893</v>
      </c>
      <c r="J28" s="42">
        <f>IF($C$3="National Currency",IF(A.Life_DATA!I27=0,0,A.Life_DATA!I27),IF($C$3="Current Exchange rate",IF(A.Life_DATA!I27=0,0,A.Life_DATA!I27/ECO!S29),IF($C$3="Constant Exchange rate",IF(A.Life_DATA!I27=0,0,A.Life_DATA!I27/ECO!S64))))</f>
        <v>39.428002276607856</v>
      </c>
      <c r="K28" s="42">
        <f>IF($C$3="National Currency",IF(A.Life_DATA!J27=0,0,A.Life_DATA!J27),IF($C$3="Current Exchange rate",IF(A.Life_DATA!J27=0,0,A.Life_DATA!J27/ECO!T29),IF($C$3="Constant Exchange rate",IF(A.Life_DATA!J27=0,0,A.Life_DATA!J27/ECO!T64))))</f>
        <v>37.2367672168469</v>
      </c>
      <c r="L28" s="42">
        <f>IF($C$3="National Currency",IF(A.Life_DATA!K27=0,0,A.Life_DATA!K27),IF($C$3="Current Exchange rate",IF(A.Life_DATA!K27=0,0,A.Life_DATA!K27/ECO!U29),IF($C$3="Constant Exchange rate",IF(A.Life_DATA!K27=0,0,A.Life_DATA!K27/ECO!U64))))</f>
        <v>46.485486624928861</v>
      </c>
      <c r="M28" s="42">
        <f>IF($C$3="National Currency",IF(A.Life_DATA!L27=0,0,A.Life_DATA!L27),IF($C$3="Current Exchange rate",IF(A.Life_DATA!L27=0,0,A.Life_DATA!L27/ECO!V29),IF($C$3="Constant Exchange rate",IF(A.Life_DATA!L27=0,0,A.Life_DATA!L27/ECO!V64))))</f>
        <v>35.102447353443374</v>
      </c>
      <c r="N28" s="42">
        <f>IF($C$3="National Currency",IF(A.Life_DATA!M27=0,0,A.Life_DATA!M27),IF($C$3="Current Exchange rate",IF(A.Life_DATA!M27=0,0,A.Life_DATA!M27/ECO!W29),IF($C$3="Constant Exchange rate",IF(A.Life_DATA!M27=0,0,A.Life_DATA!M27/ECO!W64))))</f>
        <v>34.590210586226519</v>
      </c>
      <c r="O28" s="42">
        <f>IF($C$3="National Currency",IF(A.Life_DATA!N27=0,0,A.Life_DATA!N27),IF($C$3="Current Exchange rate",IF(A.Life_DATA!N27=0,0,A.Life_DATA!N27/ECO!X29),IF($C$3="Constant Exchange rate",IF(A.Life_DATA!N27=0,0,A.Life_DATA!N27/ECO!X64))))</f>
        <v>38.844621513944226</v>
      </c>
      <c r="P28" s="108">
        <f>IF($C$3="National Currency",IF(A.Life_DATA!O27=0,0,A.Life_DATA!O27),IF($C$3="Current Exchange rate",IF(A.Life_DATA!O27=0,0,A.Life_DATA!O27/ECO!Y29),IF($C$3="Constant Exchange rate",IF(A.Life_DATA!O27=0,0,A.Life_DATA!O27/ECO!Y64))))</f>
        <v>0</v>
      </c>
      <c r="Q28" s="41">
        <f t="shared" si="1"/>
        <v>1.0082053137042246E-4</v>
      </c>
      <c r="R28" s="41">
        <f t="shared" si="2"/>
        <v>0.12299465240641738</v>
      </c>
      <c r="S28" s="41">
        <f t="shared" si="3"/>
        <v>2.204225352112676</v>
      </c>
    </row>
    <row r="29" spans="3:19" ht="15" x14ac:dyDescent="0.25">
      <c r="C29" s="139"/>
      <c r="D29" s="140"/>
      <c r="E29" s="39" t="s">
        <v>11</v>
      </c>
      <c r="F29" s="42">
        <f>IF($C$3="National Currency",IF(A.Life_DATA!E28=0,0,A.Life_DATA!E28),IF($C$3="Current Exchange rate",IF(A.Life_DATA!E28=0,0,A.Life_DATA!E28/ECO!O30),IF($C$3="Constant Exchange rate",IF(A.Life_DATA!E28=0,0,A.Life_DATA!E28/ECO!O65))))</f>
        <v>287.56114605171206</v>
      </c>
      <c r="G29" s="42">
        <f>IF($C$3="National Currency",IF(A.Life_DATA!F28=0,0,A.Life_DATA!F28),IF($C$3="Current Exchange rate",IF(A.Life_DATA!F28=0,0,A.Life_DATA!F28/ECO!P30),IF($C$3="Constant Exchange rate",IF(A.Life_DATA!F28=0,0,A.Life_DATA!F28/ECO!P65))))</f>
        <v>288.65595154903332</v>
      </c>
      <c r="H29" s="42">
        <f>IF($C$3="National Currency",IF(A.Life_DATA!G28=0,0,A.Life_DATA!G28),IF($C$3="Current Exchange rate",IF(A.Life_DATA!G28=0,0,A.Life_DATA!G28/ECO!Q30),IF($C$3="Constant Exchange rate",IF(A.Life_DATA!G28=0,0,A.Life_DATA!G28/ECO!Q65))))</f>
        <v>326.04239459585369</v>
      </c>
      <c r="I29" s="42">
        <f>IF($C$3="National Currency",IF(A.Life_DATA!H28=0,0,A.Life_DATA!H28),IF($C$3="Current Exchange rate",IF(A.Life_DATA!H28=0,0,A.Life_DATA!H28/ECO!R30),IF($C$3="Constant Exchange rate",IF(A.Life_DATA!H28=0,0,A.Life_DATA!H28/ECO!R65))))</f>
        <v>467.20242254833448</v>
      </c>
      <c r="J29" s="42">
        <f>IF($C$3="National Currency",IF(A.Life_DATA!I28=0,0,A.Life_DATA!I28),IF($C$3="Current Exchange rate",IF(A.Life_DATA!I28=0,0,A.Life_DATA!I28/ECO!S30),IF($C$3="Constant Exchange rate",IF(A.Life_DATA!I28=0,0,A.Life_DATA!I28/ECO!S65))))</f>
        <v>174.56</v>
      </c>
      <c r="K29" s="42">
        <f>IF($C$3="National Currency",IF(A.Life_DATA!J28=0,0,A.Life_DATA!J28),IF($C$3="Current Exchange rate",IF(A.Life_DATA!J28=0,0,A.Life_DATA!J28/ECO!T30),IF($C$3="Constant Exchange rate",IF(A.Life_DATA!J28=0,0,A.Life_DATA!J28/ECO!T65))))</f>
        <v>202.8</v>
      </c>
      <c r="L29" s="42">
        <f>IF($C$3="National Currency",IF(A.Life_DATA!K28=0,0,A.Life_DATA!K28),IF($C$3="Current Exchange rate",IF(A.Life_DATA!K28=0,0,A.Life_DATA!K28/ECO!U30),IF($C$3="Constant Exchange rate",IF(A.Life_DATA!K28=0,0,A.Life_DATA!K28/ECO!U65))))</f>
        <v>241.1</v>
      </c>
      <c r="M29" s="42">
        <f>IF($C$3="National Currency",IF(A.Life_DATA!L28=0,0,A.Life_DATA!L28),IF($C$3="Current Exchange rate",IF(A.Life_DATA!L28=0,0,A.Life_DATA!L28/ECO!V30),IF($C$3="Constant Exchange rate",IF(A.Life_DATA!L28=0,0,A.Life_DATA!L28/ECO!V65))))</f>
        <v>267.10000000000002</v>
      </c>
      <c r="N29" s="42">
        <f>IF($C$3="National Currency",IF(A.Life_DATA!M28=0,0,A.Life_DATA!M28),IF($C$3="Current Exchange rate",IF(A.Life_DATA!M28=0,0,A.Life_DATA!M28/ECO!W30),IF($C$3="Constant Exchange rate",IF(A.Life_DATA!M28=0,0,A.Life_DATA!M28/ECO!W65))))</f>
        <v>254.58524502242372</v>
      </c>
      <c r="O29" s="42">
        <f>IF($C$3="National Currency",IF(A.Life_DATA!N28=0,0,A.Life_DATA!N28),IF($C$3="Current Exchange rate",IF(A.Life_DATA!N28=0,0,A.Life_DATA!N28/ECO!X30),IF($C$3="Constant Exchange rate",IF(A.Life_DATA!N28=0,0,A.Life_DATA!N28/ECO!X65))))</f>
        <v>178.05826300000001</v>
      </c>
      <c r="P29" s="108">
        <f>IF($C$3="National Currency",IF(A.Life_DATA!O28=0,0,A.Life_DATA!O28),IF($C$3="Current Exchange rate",IF(A.Life_DATA!O28=0,0,A.Life_DATA!O28/ECO!Y30),IF($C$3="Constant Exchange rate",IF(A.Life_DATA!O28=0,0,A.Life_DATA!O28/ECO!Y65))))</f>
        <v>0</v>
      </c>
      <c r="Q29" s="41">
        <f t="shared" si="1"/>
        <v>4.6214708731581153E-4</v>
      </c>
      <c r="R29" s="41">
        <f t="shared" si="2"/>
        <v>-0.30059472620136829</v>
      </c>
      <c r="S29" s="41">
        <f t="shared" si="3"/>
        <v>-0.38079860424544343</v>
      </c>
    </row>
    <row r="30" spans="3:19" ht="15" x14ac:dyDescent="0.25">
      <c r="C30" s="139"/>
      <c r="D30" s="140"/>
      <c r="E30" s="39" t="s">
        <v>10</v>
      </c>
      <c r="F30" s="42">
        <f>IF($C$3="National Currency",IF(A.Life_DATA!E29=0,0,A.Life_DATA!E29),IF($C$3="Current Exchange rate",IF(A.Life_DATA!E29=0,0,A.Life_DATA!E29/ECO!O31),IF($C$3="Constant Exchange rate",IF(A.Life_DATA!E29=0,0,A.Life_DATA!E29/ECO!O66))))</f>
        <v>24466</v>
      </c>
      <c r="G30" s="42">
        <f>IF($C$3="National Currency",IF(A.Life_DATA!F29=0,0,A.Life_DATA!F29),IF($C$3="Current Exchange rate",IF(A.Life_DATA!F29=0,0,A.Life_DATA!F29/ECO!P31),IF($C$3="Constant Exchange rate",IF(A.Life_DATA!F29=0,0,A.Life_DATA!F29/ECO!P66))))</f>
        <v>24161</v>
      </c>
      <c r="H30" s="42">
        <f>IF($C$3="National Currency",IF(A.Life_DATA!G29=0,0,A.Life_DATA!G29),IF($C$3="Current Exchange rate",IF(A.Life_DATA!G29=0,0,A.Life_DATA!G29/ECO!Q31),IF($C$3="Constant Exchange rate",IF(A.Life_DATA!G29=0,0,A.Life_DATA!G29/ECO!Q66))))</f>
        <v>25098</v>
      </c>
      <c r="I30" s="42">
        <f>IF($C$3="National Currency",IF(A.Life_DATA!H29=0,0,A.Life_DATA!H29),IF($C$3="Current Exchange rate",IF(A.Life_DATA!H29=0,0,A.Life_DATA!H29/ECO!R31),IF($C$3="Constant Exchange rate",IF(A.Life_DATA!H29=0,0,A.Life_DATA!H29/ECO!R66))))</f>
        <v>25762</v>
      </c>
      <c r="J30" s="42">
        <f>IF($C$3="National Currency",IF(A.Life_DATA!I29=0,0,A.Life_DATA!I29),IF($C$3="Current Exchange rate",IF(A.Life_DATA!I29=0,0,A.Life_DATA!I29/ECO!S31),IF($C$3="Constant Exchange rate",IF(A.Life_DATA!I29=0,0,A.Life_DATA!I29/ECO!S66))))</f>
        <v>25698</v>
      </c>
      <c r="K30" s="42">
        <f>IF($C$3="National Currency",IF(A.Life_DATA!J29=0,0,A.Life_DATA!J29),IF($C$3="Current Exchange rate",IF(A.Life_DATA!J29=0,0,A.Life_DATA!J29/ECO!T31),IF($C$3="Constant Exchange rate",IF(A.Life_DATA!J29=0,0,A.Life_DATA!J29/ECO!T66))))</f>
        <v>23360</v>
      </c>
      <c r="L30" s="42">
        <f>IF($C$3="National Currency",IF(A.Life_DATA!K29=0,0,A.Life_DATA!K29),IF($C$3="Current Exchange rate",IF(A.Life_DATA!K29=0,0,A.Life_DATA!K29/ECO!U31),IF($C$3="Constant Exchange rate",IF(A.Life_DATA!K29=0,0,A.Life_DATA!K29/ECO!U66))))</f>
        <v>20083</v>
      </c>
      <c r="M30" s="42">
        <f>IF($C$3="National Currency",IF(A.Life_DATA!L29=0,0,A.Life_DATA!L29),IF($C$3="Current Exchange rate",IF(A.Life_DATA!L29=0,0,A.Life_DATA!L29/ECO!V31),IF($C$3="Constant Exchange rate",IF(A.Life_DATA!L29=0,0,A.Life_DATA!L29/ECO!V66))))</f>
        <v>20081</v>
      </c>
      <c r="N30" s="42">
        <f>IF($C$3="National Currency",IF(A.Life_DATA!M29=0,0,A.Life_DATA!M29),IF($C$3="Current Exchange rate",IF(A.Life_DATA!M29=0,0,A.Life_DATA!M29/ECO!W31),IF($C$3="Constant Exchange rate",IF(A.Life_DATA!M29=0,0,A.Life_DATA!M29/ECO!W66))))</f>
        <v>18024</v>
      </c>
      <c r="O30" s="42">
        <f>IF($C$3="National Currency",IF(A.Life_DATA!N29=0,0,A.Life_DATA!N29),IF($C$3="Current Exchange rate",IF(A.Life_DATA!N29=0,0,A.Life_DATA!N29/ECO!X31),IF($C$3="Constant Exchange rate",IF(A.Life_DATA!N29=0,0,A.Life_DATA!N29/ECO!X66))))</f>
        <v>17421</v>
      </c>
      <c r="P30" s="108">
        <f>IF($C$3="National Currency",IF(A.Life_DATA!O29=0,0,A.Life_DATA!O29),IF($C$3="Current Exchange rate",IF(A.Life_DATA!O29=0,0,A.Life_DATA!O29/ECO!Y31),IF($C$3="Constant Exchange rate",IF(A.Life_DATA!O29=0,0,A.Life_DATA!O29/ECO!Y66))))</f>
        <v>15644</v>
      </c>
      <c r="Q30" s="41">
        <f t="shared" si="1"/>
        <v>4.5215898843901182E-2</v>
      </c>
      <c r="R30" s="41">
        <f t="shared" si="2"/>
        <v>-3.3455392809587203E-2</v>
      </c>
      <c r="S30" s="41">
        <f t="shared" si="3"/>
        <v>-0.28795062535763916</v>
      </c>
    </row>
    <row r="31" spans="3:19" ht="15" x14ac:dyDescent="0.25">
      <c r="C31" s="139"/>
      <c r="D31" s="140"/>
      <c r="E31" s="39" t="s">
        <v>9</v>
      </c>
      <c r="F31" s="42">
        <f>IF($C$3="National Currency",IF(A.Life_DATA!E30=0,0,A.Life_DATA!E30),IF($C$3="Current Exchange rate",IF(A.Life_DATA!E30=0,0,A.Life_DATA!E30/ECO!O32),IF($C$3="Constant Exchange rate",IF(A.Life_DATA!E30=0,0,A.Life_DATA!E30/ECO!O67))))</f>
        <v>6633.8199513381996</v>
      </c>
      <c r="G31" s="42">
        <f>IF($C$3="National Currency",IF(A.Life_DATA!F30=0,0,A.Life_DATA!F30),IF($C$3="Current Exchange rate",IF(A.Life_DATA!F30=0,0,A.Life_DATA!F30/ECO!P32),IF($C$3="Constant Exchange rate",IF(A.Life_DATA!F30=0,0,A.Life_DATA!F30/ECO!P67))))</f>
        <v>7229.9270072992704</v>
      </c>
      <c r="H31" s="42">
        <f>IF($C$3="National Currency",IF(A.Life_DATA!G30=0,0,A.Life_DATA!G30),IF($C$3="Current Exchange rate",IF(A.Life_DATA!G30=0,0,A.Life_DATA!G30/ECO!Q32),IF($C$3="Constant Exchange rate",IF(A.Life_DATA!G30=0,0,A.Life_DATA!G30/ECO!Q67))))</f>
        <v>7593.1209909312101</v>
      </c>
      <c r="I31" s="42">
        <f>IF($C$3="National Currency",IF(A.Life_DATA!H30=0,0,A.Life_DATA!H30),IF($C$3="Current Exchange rate",IF(A.Life_DATA!H30=0,0,A.Life_DATA!H30/ECO!R32),IF($C$3="Constant Exchange rate",IF(A.Life_DATA!H30=0,0,A.Life_DATA!H30/ECO!R67))))</f>
        <v>8217.650962176509</v>
      </c>
      <c r="J31" s="42">
        <f>IF($C$3="National Currency",IF(A.Life_DATA!I30=0,0,A.Life_DATA!I30),IF($C$3="Current Exchange rate",IF(A.Life_DATA!I30=0,0,A.Life_DATA!I30/ECO!S32),IF($C$3="Constant Exchange rate",IF(A.Life_DATA!I30=0,0,A.Life_DATA!I30/ECO!S67))))</f>
        <v>8303.3620880336202</v>
      </c>
      <c r="K31" s="42">
        <f>IF($C$3="National Currency",IF(A.Life_DATA!J30=0,0,A.Life_DATA!J30),IF($C$3="Current Exchange rate",IF(A.Life_DATA!J30=0,0,A.Life_DATA!J30/ECO!T32),IF($C$3="Constant Exchange rate",IF(A.Life_DATA!J30=0,0,A.Life_DATA!J30/ECO!T67))))</f>
        <v>7770.957752709578</v>
      </c>
      <c r="L31" s="42">
        <f>IF($C$3="National Currency",IF(A.Life_DATA!K30=0,0,A.Life_DATA!K30),IF($C$3="Current Exchange rate",IF(A.Life_DATA!K30=0,0,A.Life_DATA!K30/ECO!U32),IF($C$3="Constant Exchange rate",IF(A.Life_DATA!K30=0,0,A.Life_DATA!K30/ECO!U67))))</f>
        <v>8612.8069011280695</v>
      </c>
      <c r="M31" s="42">
        <f>IF($C$3="National Currency",IF(A.Life_DATA!L30=0,0,A.Life_DATA!L30),IF($C$3="Current Exchange rate",IF(A.Life_DATA!L30=0,0,A.Life_DATA!L30/ECO!V32),IF($C$3="Constant Exchange rate",IF(A.Life_DATA!L30=0,0,A.Life_DATA!L30/ECO!V67))))</f>
        <v>9401.6810440168101</v>
      </c>
      <c r="N31" s="42">
        <f>IF($C$3="National Currency",IF(A.Life_DATA!M30=0,0,A.Life_DATA!M30),IF($C$3="Current Exchange rate",IF(A.Life_DATA!M30=0,0,A.Life_DATA!M30/ECO!W32),IF($C$3="Constant Exchange rate",IF(A.Life_DATA!M30=0,0,A.Life_DATA!M30/ECO!W67))))</f>
        <v>10056.29285556293</v>
      </c>
      <c r="O31" s="88">
        <f>IF($C$3="National Currency",IF(A.Life_DATA!N30=0,0,A.Life_DATA!N30),IF($C$3="Current Exchange rate",IF(A.Life_DATA!N30=0,0,A.Life_DATA!N30/ECO!X32),IF($C$3="Constant Exchange rate",IF(A.Life_DATA!N30=0,0,A.Life_DATA!N30/ECO!X67))))</f>
        <v>10056.29285556293</v>
      </c>
      <c r="P31" s="108">
        <f>IF($C$3="National Currency",IF(A.Life_DATA!O30=0,0,A.Life_DATA!O30),IF($C$3="Current Exchange rate",IF(A.Life_DATA!O30=0,0,A.Life_DATA!O30/ECO!Y32),IF($C$3="Constant Exchange rate",IF(A.Life_DATA!O30=0,0,A.Life_DATA!O30/ECO!Y67))))</f>
        <v>0</v>
      </c>
      <c r="Q31" s="41">
        <f t="shared" si="1"/>
        <v>2.6100931089017829E-2</v>
      </c>
      <c r="R31" s="41">
        <f t="shared" si="2"/>
        <v>0</v>
      </c>
      <c r="S31" s="41">
        <f t="shared" si="3"/>
        <v>0.51591284197189213</v>
      </c>
    </row>
    <row r="32" spans="3:19" ht="15" x14ac:dyDescent="0.25">
      <c r="C32" s="139"/>
      <c r="D32" s="140"/>
      <c r="E32" s="39" t="s">
        <v>8</v>
      </c>
      <c r="F32" s="42">
        <f>IF($C$3="National Currency",IF(A.Life_DATA!E31=0,0,A.Life_DATA!E31),IF($C$3="Current Exchange rate",IF(A.Life_DATA!E31=0,0,A.Life_DATA!E31/ECO!O33),IF($C$3="Constant Exchange rate",IF(A.Life_DATA!E31=0,0,A.Life_DATA!E31/ECO!O68))))</f>
        <v>2949.5460076757463</v>
      </c>
      <c r="G32" s="42">
        <f>IF($C$3="National Currency",IF(A.Life_DATA!F31=0,0,A.Life_DATA!F31),IF($C$3="Current Exchange rate",IF(A.Life_DATA!F31=0,0,A.Life_DATA!F31/ECO!P33),IF($C$3="Constant Exchange rate",IF(A.Life_DATA!F31=0,0,A.Life_DATA!F31/ECO!P68))))</f>
        <v>3556.1171955443228</v>
      </c>
      <c r="H32" s="42">
        <f>IF($C$3="National Currency",IF(A.Life_DATA!G31=0,0,A.Life_DATA!G31),IF($C$3="Current Exchange rate",IF(A.Life_DATA!G31=0,0,A.Life_DATA!G31/ECO!Q33),IF($C$3="Constant Exchange rate",IF(A.Life_DATA!G31=0,0,A.Life_DATA!G31/ECO!Q68))))</f>
        <v>4834.550219975662</v>
      </c>
      <c r="I32" s="42">
        <f>IF($C$3="National Currency",IF(A.Life_DATA!H31=0,0,A.Life_DATA!H31),IF($C$3="Current Exchange rate",IF(A.Life_DATA!H31=0,0,A.Life_DATA!H31/ECO!R33),IF($C$3="Constant Exchange rate",IF(A.Life_DATA!H31=0,0,A.Life_DATA!H31/ECO!R68))))</f>
        <v>5861.181316109707</v>
      </c>
      <c r="J32" s="42">
        <f>IF($C$3="National Currency",IF(A.Life_DATA!I31=0,0,A.Life_DATA!I31),IF($C$3="Current Exchange rate",IF(A.Life_DATA!I31=0,0,A.Life_DATA!I31/ECO!S33),IF($C$3="Constant Exchange rate",IF(A.Life_DATA!I31=0,0,A.Life_DATA!I31/ECO!S68))))</f>
        <v>8735.3739586258544</v>
      </c>
      <c r="K32" s="42">
        <f>IF($C$3="National Currency",IF(A.Life_DATA!J31=0,0,A.Life_DATA!J31),IF($C$3="Current Exchange rate",IF(A.Life_DATA!J31=0,0,A.Life_DATA!J31/ECO!T33),IF($C$3="Constant Exchange rate",IF(A.Life_DATA!J31=0,0,A.Life_DATA!J31/ECO!T68))))</f>
        <v>6855.2840962276514</v>
      </c>
      <c r="L32" s="42">
        <f>IF($C$3="National Currency",IF(A.Life_DATA!K31=0,0,A.Life_DATA!K31),IF($C$3="Current Exchange rate",IF(A.Life_DATA!K31=0,0,A.Life_DATA!K31/ECO!U33),IF($C$3="Constant Exchange rate",IF(A.Life_DATA!K31=0,0,A.Life_DATA!K31/ECO!U68))))</f>
        <v>7251.0062716465409</v>
      </c>
      <c r="M32" s="42">
        <f>IF($C$3="National Currency",IF(A.Life_DATA!L31=0,0,A.Life_DATA!L31),IF($C$3="Current Exchange rate",IF(A.Life_DATA!L31=0,0,A.Life_DATA!L31/ECO!V33),IF($C$3="Constant Exchange rate",IF(A.Life_DATA!L31=0,0,A.Life_DATA!L31/ECO!V68))))</f>
        <v>7384.6297856407373</v>
      </c>
      <c r="N32" s="42">
        <f>IF($C$3="National Currency",IF(A.Life_DATA!M31=0,0,A.Life_DATA!M31),IF($C$3="Current Exchange rate",IF(A.Life_DATA!M31=0,0,A.Life_DATA!M31/ECO!W33),IF($C$3="Constant Exchange rate",IF(A.Life_DATA!M31=0,0,A.Life_DATA!M31/ECO!W68))))</f>
        <v>8272.2549845549001</v>
      </c>
      <c r="O32" s="88">
        <f>IF($C$3="National Currency",IF(A.Life_DATA!N31=0,0,A.Life_DATA!N31),IF($C$3="Current Exchange rate",IF(A.Life_DATA!N31=0,0,A.Life_DATA!N31/ECO!X33),IF($C$3="Constant Exchange rate",IF(A.Life_DATA!N31=0,0,A.Life_DATA!N31/ECO!X68))))</f>
        <v>8272.2549845549001</v>
      </c>
      <c r="P32" s="108">
        <f>IF($C$3="National Currency",IF(A.Life_DATA!O31=0,0,A.Life_DATA!O31),IF($C$3="Current Exchange rate",IF(A.Life_DATA!O31=0,0,A.Life_DATA!O31/ECO!Y33),IF($C$3="Constant Exchange rate",IF(A.Life_DATA!O31=0,0,A.Life_DATA!O31/ECO!Y68))))</f>
        <v>0</v>
      </c>
      <c r="Q32" s="41">
        <f t="shared" si="1"/>
        <v>2.1470492198644837E-2</v>
      </c>
      <c r="R32" s="41">
        <f t="shared" si="2"/>
        <v>0</v>
      </c>
      <c r="S32" s="41">
        <f t="shared" si="3"/>
        <v>1.80458584576325</v>
      </c>
    </row>
    <row r="33" spans="3:19" ht="15" x14ac:dyDescent="0.25">
      <c r="C33" s="139"/>
      <c r="D33" s="140"/>
      <c r="E33" s="39" t="s">
        <v>7</v>
      </c>
      <c r="F33" s="42">
        <f>IF($C$3="National Currency",IF(A.Life_DATA!E32=0,0,A.Life_DATA!E32),IF($C$3="Current Exchange rate",IF(A.Life_DATA!E32=0,0,A.Life_DATA!E32/ECO!O34),IF($C$3="Constant Exchange rate",IF(A.Life_DATA!E32=0,0,A.Life_DATA!E32/ECO!O69))))</f>
        <v>6141.9138256715942</v>
      </c>
      <c r="G33" s="42">
        <f>IF($C$3="National Currency",IF(A.Life_DATA!F32=0,0,A.Life_DATA!F32),IF($C$3="Current Exchange rate",IF(A.Life_DATA!F32=0,0,A.Life_DATA!F32/ECO!P34),IF($C$3="Constant Exchange rate",IF(A.Life_DATA!F32=0,0,A.Life_DATA!F32/ECO!P69))))</f>
        <v>9013.228990331163</v>
      </c>
      <c r="H33" s="42">
        <f>IF($C$3="National Currency",IF(A.Life_DATA!G32=0,0,A.Life_DATA!G32),IF($C$3="Current Exchange rate",IF(A.Life_DATA!G32=0,0,A.Life_DATA!G32/ECO!Q34),IF($C$3="Constant Exchange rate",IF(A.Life_DATA!G32=0,0,A.Life_DATA!G32/ECO!Q69))))</f>
        <v>8637.7807287123942</v>
      </c>
      <c r="I33" s="42">
        <f>IF($C$3="National Currency",IF(A.Life_DATA!H32=0,0,A.Life_DATA!H32),IF($C$3="Current Exchange rate",IF(A.Life_DATA!H32=0,0,A.Life_DATA!H32/ECO!R34),IF($C$3="Constant Exchange rate",IF(A.Life_DATA!H32=0,0,A.Life_DATA!H32/ECO!R69))))</f>
        <v>9221.9381878063105</v>
      </c>
      <c r="J33" s="42">
        <f>IF($C$3="National Currency",IF(A.Life_DATA!I32=0,0,A.Life_DATA!I32),IF($C$3="Current Exchange rate",IF(A.Life_DATA!I32=0,0,A.Life_DATA!I32/ECO!S34),IF($C$3="Constant Exchange rate",IF(A.Life_DATA!I32=0,0,A.Life_DATA!I32/ECO!S69))))</f>
        <v>4133.6660730250669</v>
      </c>
      <c r="K33" s="42">
        <f>IF($C$3="National Currency",IF(A.Life_DATA!J32=0,0,A.Life_DATA!J32),IF($C$3="Current Exchange rate",IF(A.Life_DATA!J32=0,0,A.Life_DATA!J32/ECO!T34),IF($C$3="Constant Exchange rate",IF(A.Life_DATA!J32=0,0,A.Life_DATA!J32/ECO!T69))))</f>
        <v>4140.8782791653557</v>
      </c>
      <c r="L33" s="42">
        <f>IF($C$3="National Currency",IF(A.Life_DATA!K32=0,0,A.Life_DATA!K32),IF($C$3="Current Exchange rate",IF(A.Life_DATA!K32=0,0,A.Life_DATA!K32/ECO!U34),IF($C$3="Constant Exchange rate",IF(A.Life_DATA!K32=0,0,A.Life_DATA!K32/ECO!U69))))</f>
        <v>5038.8871091121937</v>
      </c>
      <c r="M33" s="42">
        <f>IF($C$3="National Currency",IF(A.Life_DATA!L32=0,0,A.Life_DATA!L32),IF($C$3="Current Exchange rate",IF(A.Life_DATA!L32=0,0,A.Life_DATA!L32/ECO!V34),IF($C$3="Constant Exchange rate",IF(A.Life_DATA!L32=0,0,A.Life_DATA!L32/ECO!V69))))</f>
        <v>2476.5593755703771</v>
      </c>
      <c r="N33" s="42">
        <f>IF($C$3="National Currency",IF(A.Life_DATA!M32=0,0,A.Life_DATA!M32),IF($C$3="Current Exchange rate",IF(A.Life_DATA!M32=0,0,A.Life_DATA!M32/ECO!W34),IF($C$3="Constant Exchange rate",IF(A.Life_DATA!M32=0,0,A.Life_DATA!M32/ECO!W69))))</f>
        <v>1925.5908380560484</v>
      </c>
      <c r="O33" s="42">
        <f>IF($C$3="National Currency",IF(A.Life_DATA!N32=0,0,A.Life_DATA!N32),IF($C$3="Current Exchange rate",IF(A.Life_DATA!N32=0,0,A.Life_DATA!N32/ECO!X34),IF($C$3="Constant Exchange rate",IF(A.Life_DATA!N32=0,0,A.Life_DATA!N32/ECO!X69))))</f>
        <v>2974.4646809052306</v>
      </c>
      <c r="P33" s="108">
        <f>IF($C$3="National Currency",IF(A.Life_DATA!O32=0,0,A.Life_DATA!O32),IF($C$3="Current Exchange rate",IF(A.Life_DATA!O32=0,0,A.Life_DATA!O32/ECO!Y34),IF($C$3="Constant Exchange rate",IF(A.Life_DATA!O32=0,0,A.Life_DATA!O32/ECO!Y69))))</f>
        <v>4253.4354686137776</v>
      </c>
      <c r="Q33" s="41">
        <f t="shared" si="1"/>
        <v>7.7201707207719249E-3</v>
      </c>
      <c r="R33" s="41">
        <f t="shared" si="2"/>
        <v>0.54470234388321925</v>
      </c>
      <c r="S33" s="41">
        <f t="shared" si="3"/>
        <v>-0.51571045030414697</v>
      </c>
    </row>
    <row r="34" spans="3:19" ht="15" x14ac:dyDescent="0.25">
      <c r="C34" s="139"/>
      <c r="D34" s="140"/>
      <c r="E34" s="39" t="s">
        <v>6</v>
      </c>
      <c r="F34" s="42">
        <f>IF($C$3="National Currency",IF(A.Life_DATA!E33=0,0,A.Life_DATA!E33),IF($C$3="Current Exchange rate",IF(A.Life_DATA!E33=0,0,A.Life_DATA!E33/ECO!O35),IF($C$3="Constant Exchange rate",IF(A.Life_DATA!E33=0,0,A.Life_DATA!E33/ECO!O70))))</f>
        <v>119.4921645142045</v>
      </c>
      <c r="G34" s="42">
        <f>IF($C$3="National Currency",IF(A.Life_DATA!F33=0,0,A.Life_DATA!F33),IF($C$3="Current Exchange rate",IF(A.Life_DATA!F33=0,0,A.Life_DATA!F33/ECO!P35),IF($C$3="Constant Exchange rate",IF(A.Life_DATA!F33=0,0,A.Life_DATA!F33/ECO!P70))))</f>
        <v>116.05692870527348</v>
      </c>
      <c r="H34" s="42">
        <f>IF($C$3="National Currency",IF(A.Life_DATA!G33=0,0,A.Life_DATA!G33),IF($C$3="Current Exchange rate",IF(A.Life_DATA!G33=0,0,A.Life_DATA!G33/ECO!Q35),IF($C$3="Constant Exchange rate",IF(A.Life_DATA!G33=0,0,A.Life_DATA!G33/ECO!Q70))))</f>
        <v>134.49601125189614</v>
      </c>
      <c r="I34" s="88">
        <f>IF($C$3="National Currency",IF(A.Life_DATA!H33=0,0,A.Life_DATA!H33),IF($C$3="Current Exchange rate",IF(A.Life_DATA!H33=0,0,A.Life_DATA!H33/ECO!R35),IF($C$3="Constant Exchange rate",IF(A.Life_DATA!H33=0,0,A.Life_DATA!H33/ECO!R70))))</f>
        <v>145.20964861842299</v>
      </c>
      <c r="J34" s="88">
        <f>IF($C$3="National Currency",IF(A.Life_DATA!I33=0,0,A.Life_DATA!I33),IF($C$3="Current Exchange rate",IF(A.Life_DATA!I33=0,0,A.Life_DATA!I33/ECO!S35),IF($C$3="Constant Exchange rate",IF(A.Life_DATA!I33=0,0,A.Life_DATA!I33/ECO!S70))))</f>
        <v>155.92328598494987</v>
      </c>
      <c r="K34" s="42">
        <f>IF($C$3="National Currency",IF(A.Life_DATA!J33=0,0,A.Life_DATA!J33),IF($C$3="Current Exchange rate",IF(A.Life_DATA!J33=0,0,A.Life_DATA!J33/ECO!T35),IF($C$3="Constant Exchange rate",IF(A.Life_DATA!J33=0,0,A.Life_DATA!J33/ECO!T70))))</f>
        <v>166.63692335147675</v>
      </c>
      <c r="L34" s="42">
        <f>IF($C$3="National Currency",IF(A.Life_DATA!K33=0,0,A.Life_DATA!K33),IF($C$3="Current Exchange rate",IF(A.Life_DATA!K33=0,0,A.Life_DATA!K33/ECO!U35),IF($C$3="Constant Exchange rate",IF(A.Life_DATA!K33=0,0,A.Life_DATA!K33/ECO!U70))))</f>
        <v>0</v>
      </c>
      <c r="M34" s="42">
        <f>IF($C$3="National Currency",IF(A.Life_DATA!L33=0,0,A.Life_DATA!L33),IF($C$3="Current Exchange rate",IF(A.Life_DATA!L33=0,0,A.Life_DATA!L33/ECO!V35),IF($C$3="Constant Exchange rate",IF(A.Life_DATA!L33=0,0,A.Life_DATA!L33/ECO!V70))))</f>
        <v>0</v>
      </c>
      <c r="N34" s="42">
        <f>IF($C$3="National Currency",IF(A.Life_DATA!M33=0,0,A.Life_DATA!M33),IF($C$3="Current Exchange rate",IF(A.Life_DATA!M33=0,0,A.Life_DATA!M33/ECO!W35),IF($C$3="Constant Exchange rate",IF(A.Life_DATA!M33=0,0,A.Life_DATA!M33/ECO!W70))))</f>
        <v>0</v>
      </c>
      <c r="O34" s="42">
        <f>IF($C$3="National Currency",IF(A.Life_DATA!N33=0,0,A.Life_DATA!N33),IF($C$3="Current Exchange rate",IF(A.Life_DATA!N33=0,0,A.Life_DATA!N33/ECO!X35),IF($C$3="Constant Exchange rate",IF(A.Life_DATA!N33=0,0,A.Life_DATA!N33/ECO!X70))))</f>
        <v>0</v>
      </c>
      <c r="P34" s="108">
        <f>IF($C$3="National Currency",IF(A.Life_DATA!O33=0,0,A.Life_DATA!O33),IF($C$3="Current Exchange rate",IF(A.Life_DATA!O33=0,0,A.Life_DATA!O33/ECO!Y35),IF($C$3="Constant Exchange rate",IF(A.Life_DATA!O33=0,0,A.Life_DATA!O33/ECO!Y70))))</f>
        <v>0</v>
      </c>
      <c r="Q34" s="41">
        <f t="shared" si="1"/>
        <v>0</v>
      </c>
      <c r="R34" s="41" t="str">
        <f t="shared" si="2"/>
        <v>-</v>
      </c>
      <c r="S34" s="41" t="str">
        <f t="shared" si="3"/>
        <v>-</v>
      </c>
    </row>
    <row r="35" spans="3:19" ht="15" x14ac:dyDescent="0.25">
      <c r="C35" s="139"/>
      <c r="D35" s="140"/>
      <c r="E35" s="39" t="s">
        <v>5</v>
      </c>
      <c r="F35" s="42">
        <f>IF($C$3="National Currency",IF(A.Life_DATA!E34=0,0,A.Life_DATA!E34),IF($C$3="Current Exchange rate",IF(A.Life_DATA!E34=0,0,A.Life_DATA!E34/ECO!O36),IF($C$3="Constant Exchange rate",IF(A.Life_DATA!E34=0,0,A.Life_DATA!E34/ECO!O71))))</f>
        <v>12185.350793143829</v>
      </c>
      <c r="G35" s="42">
        <f>IF($C$3="National Currency",IF(A.Life_DATA!F34=0,0,A.Life_DATA!F34),IF($C$3="Current Exchange rate",IF(A.Life_DATA!F34=0,0,A.Life_DATA!F34/ECO!P36),IF($C$3="Constant Exchange rate",IF(A.Life_DATA!F34=0,0,A.Life_DATA!F34/ECO!P71))))</f>
        <v>12765.250718620247</v>
      </c>
      <c r="H35" s="42">
        <f>IF($C$3="National Currency",IF(A.Life_DATA!G34=0,0,A.Life_DATA!G34),IF($C$3="Current Exchange rate",IF(A.Life_DATA!G34=0,0,A.Life_DATA!G34/ECO!Q36),IF($C$3="Constant Exchange rate",IF(A.Life_DATA!G34=0,0,A.Life_DATA!G34/ECO!Q71))))</f>
        <v>17982.007878207176</v>
      </c>
      <c r="I35" s="42">
        <f>IF($C$3="National Currency",IF(A.Life_DATA!H34=0,0,A.Life_DATA!H34),IF($C$3="Current Exchange rate",IF(A.Life_DATA!H34=0,0,A.Life_DATA!H34/ECO!R36),IF($C$3="Constant Exchange rate",IF(A.Life_DATA!H34=0,0,A.Life_DATA!H34/ECO!R71))))</f>
        <v>9220.3768763973167</v>
      </c>
      <c r="J35" s="42">
        <f>IF($C$3="National Currency",IF(A.Life_DATA!I34=0,0,A.Life_DATA!I34),IF($C$3="Current Exchange rate",IF(A.Life_DATA!I34=0,0,A.Life_DATA!I34/ECO!S36),IF($C$3="Constant Exchange rate",IF(A.Life_DATA!I34=0,0,A.Life_DATA!I34/ECO!S71))))</f>
        <v>9688.917278824656</v>
      </c>
      <c r="K35" s="42">
        <f>IF($C$3="National Currency",IF(A.Life_DATA!J34=0,0,A.Life_DATA!J34),IF($C$3="Current Exchange rate",IF(A.Life_DATA!J34=0,0,A.Life_DATA!J34/ECO!T36),IF($C$3="Constant Exchange rate",IF(A.Life_DATA!J34=0,0,A.Life_DATA!J34/ECO!T71))))</f>
        <v>10396.7848397743</v>
      </c>
      <c r="L35" s="42">
        <f>IF($C$3="National Currency",IF(A.Life_DATA!K34=0,0,A.Life_DATA!K34),IF($C$3="Current Exchange rate",IF(A.Life_DATA!K34=0,0,A.Life_DATA!K34/ECO!U36),IF($C$3="Constant Exchange rate",IF(A.Life_DATA!K34=0,0,A.Life_DATA!K34/ECO!U71))))</f>
        <v>9550.9421909932917</v>
      </c>
      <c r="M35" s="42">
        <f>IF($C$3="National Currency",IF(A.Life_DATA!L34=0,0,A.Life_DATA!L34),IF($C$3="Current Exchange rate",IF(A.Life_DATA!L34=0,0,A.Life_DATA!L34/ECO!V36),IF($C$3="Constant Exchange rate",IF(A.Life_DATA!L34=0,0,A.Life_DATA!L34/ECO!V71))))</f>
        <v>9339.8275311402103</v>
      </c>
      <c r="N35" s="42">
        <f>IF($C$3="National Currency",IF(A.Life_DATA!M34=0,0,A.Life_DATA!M34),IF($C$3="Current Exchange rate",IF(A.Life_DATA!M34=0,0,A.Life_DATA!M34/ECO!W36),IF($C$3="Constant Exchange rate",IF(A.Life_DATA!M34=0,0,A.Life_DATA!M34/ECO!W71))))</f>
        <v>9456.6166294048744</v>
      </c>
      <c r="O35" s="42">
        <f>IF($C$3="National Currency",IF(A.Life_DATA!N34=0,0,A.Life_DATA!N34),IF($C$3="Current Exchange rate",IF(A.Life_DATA!N34=0,0,A.Life_DATA!N34/ECO!X36),IF($C$3="Constant Exchange rate",IF(A.Life_DATA!N34=0,0,A.Life_DATA!N34/ECO!X71))))</f>
        <v>9709.9968061322252</v>
      </c>
      <c r="P35" s="108">
        <f>IF($C$3="National Currency",IF(A.Life_DATA!O34=0,0,A.Life_DATA!O34),IF($C$3="Current Exchange rate",IF(A.Life_DATA!O34=0,0,A.Life_DATA!O34/ECO!Y36),IF($C$3="Constant Exchange rate",IF(A.Life_DATA!O34=0,0,A.Life_DATA!O34/ECO!Y71))))</f>
        <v>0</v>
      </c>
      <c r="Q35" s="41">
        <f t="shared" si="1"/>
        <v>2.5202125788455213E-2</v>
      </c>
      <c r="R35" s="41">
        <f t="shared" si="2"/>
        <v>2.6793956724382673E-2</v>
      </c>
      <c r="S35" s="41">
        <f t="shared" si="3"/>
        <v>-0.20314179124037846</v>
      </c>
    </row>
    <row r="36" spans="3:19" ht="15" x14ac:dyDescent="0.25">
      <c r="C36" s="139"/>
      <c r="D36" s="140"/>
      <c r="E36" s="39" t="s">
        <v>4</v>
      </c>
      <c r="F36" s="42">
        <f>IF($C$3="National Currency",IF(A.Life_DATA!E35=0,0,A.Life_DATA!E35),IF($C$3="Current Exchange rate",IF(A.Life_DATA!E35=0,0,A.Life_DATA!E35/ECO!O37),IF($C$3="Constant Exchange rate",IF(A.Life_DATA!E35=0,0,A.Life_DATA!E35/ECO!O72))))</f>
        <v>315.77783341679185</v>
      </c>
      <c r="G36" s="42">
        <f>IF($C$3="National Currency",IF(A.Life_DATA!F35=0,0,A.Life_DATA!F35),IF($C$3="Current Exchange rate",IF(A.Life_DATA!F35=0,0,A.Life_DATA!F35/ECO!P37),IF($C$3="Constant Exchange rate",IF(A.Life_DATA!F35=0,0,A.Life_DATA!F35/ECO!P72))))</f>
        <v>357.14822233350026</v>
      </c>
      <c r="H36" s="42">
        <f>IF($C$3="National Currency",IF(A.Life_DATA!G35=0,0,A.Life_DATA!G35),IF($C$3="Current Exchange rate",IF(A.Life_DATA!G35=0,0,A.Life_DATA!G35/ECO!Q37),IF($C$3="Constant Exchange rate",IF(A.Life_DATA!G35=0,0,A.Life_DATA!G35/ECO!Q72))))</f>
        <v>426.99048572859289</v>
      </c>
      <c r="I36" s="42">
        <f>IF($C$3="National Currency",IF(A.Life_DATA!H35=0,0,A.Life_DATA!H35),IF($C$3="Current Exchange rate",IF(A.Life_DATA!H35=0,0,A.Life_DATA!H35/ECO!R37),IF($C$3="Constant Exchange rate",IF(A.Life_DATA!H35=0,0,A.Life_DATA!H35/ECO!R72))))</f>
        <v>488.3</v>
      </c>
      <c r="J36" s="42">
        <f>IF($C$3="National Currency",IF(A.Life_DATA!I35=0,0,A.Life_DATA!I35),IF($C$3="Current Exchange rate",IF(A.Life_DATA!I35=0,0,A.Life_DATA!I35/ECO!S37),IF($C$3="Constant Exchange rate",IF(A.Life_DATA!I35=0,0,A.Life_DATA!I35/ECO!S72))))</f>
        <v>509</v>
      </c>
      <c r="K36" s="42">
        <f>IF($C$3="National Currency",IF(A.Life_DATA!J35=0,0,A.Life_DATA!J35),IF($C$3="Current Exchange rate",IF(A.Life_DATA!J35=0,0,A.Life_DATA!J35/ECO!T37),IF($C$3="Constant Exchange rate",IF(A.Life_DATA!J35=0,0,A.Life_DATA!J35/ECO!T72))))</f>
        <v>491</v>
      </c>
      <c r="L36" s="42">
        <f>IF($C$3="National Currency",IF(A.Life_DATA!K35=0,0,A.Life_DATA!K35),IF($C$3="Current Exchange rate",IF(A.Life_DATA!K35=0,0,A.Life_DATA!K35/ECO!U37),IF($C$3="Constant Exchange rate",IF(A.Life_DATA!K35=0,0,A.Life_DATA!K35/ECO!U72))))</f>
        <v>510</v>
      </c>
      <c r="M36" s="42">
        <f>IF($C$3="National Currency",IF(A.Life_DATA!L35=0,0,A.Life_DATA!L35),IF($C$3="Current Exchange rate",IF(A.Life_DATA!L35=0,0,A.Life_DATA!L35/ECO!V37),IF($C$3="Constant Exchange rate",IF(A.Life_DATA!L35=0,0,A.Life_DATA!L35/ECO!V72))))</f>
        <v>486</v>
      </c>
      <c r="N36" s="42">
        <f>IF($C$3="National Currency",IF(A.Life_DATA!M35=0,0,A.Life_DATA!M35),IF($C$3="Current Exchange rate",IF(A.Life_DATA!M35=0,0,A.Life_DATA!M35/ECO!W37),IF($C$3="Constant Exchange rate",IF(A.Life_DATA!M35=0,0,A.Life_DATA!M35/ECO!W72))))</f>
        <v>486</v>
      </c>
      <c r="O36" s="42">
        <f>IF($C$3="National Currency",IF(A.Life_DATA!N35=0,0,A.Life_DATA!N35),IF($C$3="Current Exchange rate",IF(A.Life_DATA!N35=0,0,A.Life_DATA!N35/ECO!X37),IF($C$3="Constant Exchange rate",IF(A.Life_DATA!N35=0,0,A.Life_DATA!N35/ECO!X72))))</f>
        <v>522</v>
      </c>
      <c r="P36" s="108">
        <f>IF($C$3="National Currency",IF(A.Life_DATA!O35=0,0,A.Life_DATA!O35),IF($C$3="Current Exchange rate",IF(A.Life_DATA!O35=0,0,A.Life_DATA!O35/ECO!Y37),IF($C$3="Constant Exchange rate",IF(A.Life_DATA!O35=0,0,A.Life_DATA!O35/ECO!Y72))))</f>
        <v>0</v>
      </c>
      <c r="Q36" s="41">
        <f t="shared" si="1"/>
        <v>1.3548418114067171E-3</v>
      </c>
      <c r="R36" s="41">
        <f t="shared" si="2"/>
        <v>7.4074074074074181E-2</v>
      </c>
      <c r="S36" s="41">
        <f t="shared" si="3"/>
        <v>0.65306093322585346</v>
      </c>
    </row>
    <row r="37" spans="3:19" ht="15" x14ac:dyDescent="0.25">
      <c r="C37" s="139"/>
      <c r="D37" s="140"/>
      <c r="E37" s="39" t="s">
        <v>3</v>
      </c>
      <c r="F37" s="42">
        <f>IF($C$3="National Currency",IF(A.Life_DATA!E36=0,0,A.Life_DATA!E36),IF($C$3="Current Exchange rate",IF(A.Life_DATA!E36=0,0,A.Life_DATA!E36/ECO!O38),IF($C$3="Constant Exchange rate",IF(A.Life_DATA!E36=0,0,A.Life_DATA!E36/ECO!O73))))</f>
        <v>606.45289782911766</v>
      </c>
      <c r="G37" s="42">
        <f>IF($C$3="National Currency",IF(A.Life_DATA!F36=0,0,A.Life_DATA!F36),IF($C$3="Current Exchange rate",IF(A.Life_DATA!F36=0,0,A.Life_DATA!F36/ECO!P38),IF($C$3="Constant Exchange rate",IF(A.Life_DATA!F36=0,0,A.Life_DATA!F36/ECO!P73))))</f>
        <v>682.26780853747596</v>
      </c>
      <c r="H37" s="42">
        <f>IF($C$3="National Currency",IF(A.Life_DATA!G36=0,0,A.Life_DATA!G36),IF($C$3="Current Exchange rate",IF(A.Life_DATA!G36=0,0,A.Life_DATA!G36/ECO!Q38),IF($C$3="Constant Exchange rate",IF(A.Life_DATA!G36=0,0,A.Life_DATA!G36/ECO!Q73))))</f>
        <v>800.86968067450039</v>
      </c>
      <c r="I37" s="42">
        <f>IF($C$3="National Currency",IF(A.Life_DATA!H36=0,0,A.Life_DATA!H36),IF($C$3="Current Exchange rate",IF(A.Life_DATA!H36=0,0,A.Life_DATA!H36/ECO!R38),IF($C$3="Constant Exchange rate",IF(A.Life_DATA!H36=0,0,A.Life_DATA!H36/ECO!R73))))</f>
        <v>0</v>
      </c>
      <c r="J37" s="42">
        <f>IF($C$3="National Currency",IF(A.Life_DATA!I36=0,0,A.Life_DATA!I36),IF($C$3="Current Exchange rate",IF(A.Life_DATA!I36=0,0,A.Life_DATA!I36/ECO!S38),IF($C$3="Constant Exchange rate",IF(A.Life_DATA!I36=0,0,A.Life_DATA!I36/ECO!S73))))</f>
        <v>0</v>
      </c>
      <c r="K37" s="42">
        <f>IF($C$3="National Currency",IF(A.Life_DATA!J36=0,0,A.Life_DATA!J36),IF($C$3="Current Exchange rate",IF(A.Life_DATA!J36=0,0,A.Life_DATA!J36/ECO!T38),IF($C$3="Constant Exchange rate",IF(A.Life_DATA!J36=0,0,A.Life_DATA!J36/ECO!T73))))</f>
        <v>0</v>
      </c>
      <c r="L37" s="42">
        <f>IF($C$3="National Currency",IF(A.Life_DATA!K36=0,0,A.Life_DATA!K36),IF($C$3="Current Exchange rate",IF(A.Life_DATA!K36=0,0,A.Life_DATA!K36/ECO!U38),IF($C$3="Constant Exchange rate",IF(A.Life_DATA!K36=0,0,A.Life_DATA!K36/ECO!U73))))</f>
        <v>0</v>
      </c>
      <c r="M37" s="42">
        <f>IF($C$3="National Currency",IF(A.Life_DATA!L36=0,0,A.Life_DATA!L36),IF($C$3="Current Exchange rate",IF(A.Life_DATA!L36=0,0,A.Life_DATA!L36/ECO!V38),IF($C$3="Constant Exchange rate",IF(A.Life_DATA!L36=0,0,A.Life_DATA!L36/ECO!V73))))</f>
        <v>0</v>
      </c>
      <c r="N37" s="42">
        <f>IF($C$3="National Currency",IF(A.Life_DATA!M36=0,0,A.Life_DATA!M36),IF($C$3="Current Exchange rate",IF(A.Life_DATA!M36=0,0,A.Life_DATA!M36/ECO!W38),IF($C$3="Constant Exchange rate",IF(A.Life_DATA!M36=0,0,A.Life_DATA!M36/ECO!W73))))</f>
        <v>0</v>
      </c>
      <c r="O37" s="42">
        <f>IF($C$3="National Currency",IF(A.Life_DATA!N36=0,0,A.Life_DATA!N36),IF($C$3="Current Exchange rate",IF(A.Life_DATA!N36=0,0,A.Life_DATA!N36/ECO!X38),IF($C$3="Constant Exchange rate",IF(A.Life_DATA!N36=0,0,A.Life_DATA!N36/ECO!X73))))</f>
        <v>0</v>
      </c>
      <c r="P37" s="108">
        <f>IF($C$3="National Currency",IF(A.Life_DATA!O36=0,0,A.Life_DATA!O36),IF($C$3="Current Exchange rate",IF(A.Life_DATA!O36=0,0,A.Life_DATA!O36/ECO!Y38),IF($C$3="Constant Exchange rate",IF(A.Life_DATA!O36=0,0,A.Life_DATA!O36/ECO!Y73))))</f>
        <v>0</v>
      </c>
      <c r="Q37" s="41">
        <f t="shared" si="1"/>
        <v>0</v>
      </c>
      <c r="R37" s="41" t="str">
        <f t="shared" si="2"/>
        <v>-</v>
      </c>
      <c r="S37" s="41" t="str">
        <f t="shared" si="3"/>
        <v>-</v>
      </c>
    </row>
    <row r="38" spans="3:19" ht="15" x14ac:dyDescent="0.25">
      <c r="C38" s="139"/>
      <c r="D38" s="140"/>
      <c r="E38" s="39" t="s">
        <v>2</v>
      </c>
      <c r="F38" s="42">
        <f>IF($C$3="National Currency",IF(A.Life_DATA!E37=0,0,A.Life_DATA!E37),IF($C$3="Current Exchange rate",IF(A.Life_DATA!E37=0,0,A.Life_DATA!E37/ECO!O39),IF($C$3="Constant Exchange rate",IF(A.Life_DATA!E37=0,0,A.Life_DATA!E37/ECO!O74))))</f>
        <v>420.67761299435028</v>
      </c>
      <c r="G38" s="42">
        <f>IF($C$3="National Currency",IF(A.Life_DATA!F37=0,0,A.Life_DATA!F37),IF($C$3="Current Exchange rate",IF(A.Life_DATA!F37=0,0,A.Life_DATA!F37/ECO!P39),IF($C$3="Constant Exchange rate",IF(A.Life_DATA!F37=0,0,A.Life_DATA!F37/ECO!P74))))</f>
        <v>426.55367231638422</v>
      </c>
      <c r="H38" s="42">
        <f>IF($C$3="National Currency",IF(A.Life_DATA!G37=0,0,A.Life_DATA!G37),IF($C$3="Current Exchange rate",IF(A.Life_DATA!G37=0,0,A.Life_DATA!G37/ECO!Q39),IF($C$3="Constant Exchange rate",IF(A.Life_DATA!G37=0,0,A.Life_DATA!G37/ECO!Q74))))</f>
        <v>473.16384180790965</v>
      </c>
      <c r="I38" s="42">
        <f>IF($C$3="National Currency",IF(A.Life_DATA!H37=0,0,A.Life_DATA!H37),IF($C$3="Current Exchange rate",IF(A.Life_DATA!H37=0,0,A.Life_DATA!H37/ECO!R39),IF($C$3="Constant Exchange rate",IF(A.Life_DATA!H37=0,0,A.Life_DATA!H37/ECO!R74))))</f>
        <v>452.33050847457628</v>
      </c>
      <c r="J38" s="42">
        <f>IF($C$3="National Currency",IF(A.Life_DATA!I37=0,0,A.Life_DATA!I37),IF($C$3="Current Exchange rate",IF(A.Life_DATA!I37=0,0,A.Life_DATA!I37/ECO!S39),IF($C$3="Constant Exchange rate",IF(A.Life_DATA!I37=0,0,A.Life_DATA!I37/ECO!S74))))</f>
        <v>533.54519774011305</v>
      </c>
      <c r="K38" s="42">
        <f>IF($C$3="National Currency",IF(A.Life_DATA!J37=0,0,A.Life_DATA!J37),IF($C$3="Current Exchange rate",IF(A.Life_DATA!J37=0,0,A.Life_DATA!J37/ECO!T39),IF($C$3="Constant Exchange rate",IF(A.Life_DATA!J37=0,0,A.Life_DATA!J37/ECO!T74))))</f>
        <v>596.04519774011305</v>
      </c>
      <c r="L38" s="42">
        <f>IF($C$3="National Currency",IF(A.Life_DATA!K37=0,0,A.Life_DATA!K37),IF($C$3="Current Exchange rate",IF(A.Life_DATA!K37=0,0,A.Life_DATA!K37/ECO!U39),IF($C$3="Constant Exchange rate",IF(A.Life_DATA!K37=0,0,A.Life_DATA!K37/ECO!U74))))</f>
        <v>715.04237288135596</v>
      </c>
      <c r="M38" s="42">
        <f>IF($C$3="National Currency",IF(A.Life_DATA!L37=0,0,A.Life_DATA!L37),IF($C$3="Current Exchange rate",IF(A.Life_DATA!L37=0,0,A.Life_DATA!L37/ECO!V39),IF($C$3="Constant Exchange rate",IF(A.Life_DATA!L37=0,0,A.Life_DATA!L37/ECO!V74))))</f>
        <v>886.29943502824858</v>
      </c>
      <c r="N38" s="42">
        <f>IF($C$3="National Currency",IF(A.Life_DATA!M37=0,0,A.Life_DATA!M37),IF($C$3="Current Exchange rate",IF(A.Life_DATA!M37=0,0,A.Life_DATA!M37/ECO!W39),IF($C$3="Constant Exchange rate",IF(A.Life_DATA!M37=0,0,A.Life_DATA!M37/ECO!W74))))</f>
        <v>913.84180790960454</v>
      </c>
      <c r="O38" s="42">
        <f>IF($C$3="National Currency",IF(A.Life_DATA!N37=0,0,A.Life_DATA!N37),IF($C$3="Current Exchange rate",IF(A.Life_DATA!N37=0,0,A.Life_DATA!N37/ECO!X39),IF($C$3="Constant Exchange rate",IF(A.Life_DATA!N37=0,0,A.Life_DATA!N37/ECO!X74))))</f>
        <v>1146.8926553672318</v>
      </c>
      <c r="P38" s="108">
        <f>IF($C$3="National Currency",IF(A.Life_DATA!O37=0,0,A.Life_DATA!O37),IF($C$3="Current Exchange rate",IF(A.Life_DATA!O37=0,0,A.Life_DATA!O37/ECO!Y39),IF($C$3="Constant Exchange rate",IF(A.Life_DATA!O37=0,0,A.Life_DATA!O37/ECO!Y74))))</f>
        <v>0</v>
      </c>
      <c r="Q38" s="41">
        <f t="shared" si="1"/>
        <v>2.9767396986337164E-3</v>
      </c>
      <c r="R38" s="41">
        <f t="shared" si="2"/>
        <v>0.25502318392581147</v>
      </c>
      <c r="S38" s="41">
        <f t="shared" si="3"/>
        <v>1.7262982862428542</v>
      </c>
    </row>
    <row r="39" spans="3:19" ht="15" x14ac:dyDescent="0.25">
      <c r="C39" s="139"/>
      <c r="D39" s="140"/>
      <c r="E39" s="39" t="s">
        <v>57</v>
      </c>
      <c r="F39" s="43">
        <f>IF($C$3="National Currency",IF(A.Life_DATA!E38=0,0,A.Life_DATA!E38),IF($C$3="Current Exchange rate",IF(A.Life_DATA!E38=0,0,A.Life_DATA!E38/ECO!O40),IF($C$3="Constant Exchange rate",IF(A.Life_DATA!E38=0,0,A.Life_DATA!E38/ECO!O75))))</f>
        <v>259562.26601617664</v>
      </c>
      <c r="G39" s="43">
        <f>IF($C$3="National Currency",IF(A.Life_DATA!F38=0,0,A.Life_DATA!F38),IF($C$3="Current Exchange rate",IF(A.Life_DATA!F38=0,0,A.Life_DATA!F38/ECO!P40),IF($C$3="Constant Exchange rate",IF(A.Life_DATA!F38=0,0,A.Life_DATA!F38/ECO!P75))))</f>
        <v>213700.12119655922</v>
      </c>
      <c r="H39" s="43">
        <f>IF($C$3="National Currency",IF(A.Life_DATA!G38=0,0,A.Life_DATA!G38),IF($C$3="Current Exchange rate",IF(A.Life_DATA!G38=0,0,A.Life_DATA!G38/ECO!Q40),IF($C$3="Constant Exchange rate",IF(A.Life_DATA!G38=0,0,A.Life_DATA!G38/ECO!Q75))))</f>
        <v>109411.00911541918</v>
      </c>
      <c r="I39" s="43">
        <f>IF($C$3="National Currency",IF(A.Life_DATA!H38=0,0,A.Life_DATA!H38),IF($C$3="Current Exchange rate",IF(A.Life_DATA!H38=0,0,A.Life_DATA!H38/ECO!R40),IF($C$3="Constant Exchange rate",IF(A.Life_DATA!H38=0,0,A.Life_DATA!H38/ECO!R75))))</f>
        <v>0</v>
      </c>
      <c r="J39" s="43">
        <f>IF($C$3="National Currency",IF(A.Life_DATA!I38=0,0,A.Life_DATA!I38),IF($C$3="Current Exchange rate",IF(A.Life_DATA!I38=0,0,A.Life_DATA!I38/ECO!S40),IF($C$3="Constant Exchange rate",IF(A.Life_DATA!I38=0,0,A.Life_DATA!I38/ECO!S75))))</f>
        <v>0</v>
      </c>
      <c r="K39" s="43">
        <f>IF($C$3="National Currency",IF(A.Life_DATA!J38=0,0,A.Life_DATA!J38),IF($C$3="Current Exchange rate",IF(A.Life_DATA!J38=0,0,A.Life_DATA!J38/ECO!T40),IF($C$3="Constant Exchange rate",IF(A.Life_DATA!J38=0,0,A.Life_DATA!J38/ECO!T75))))</f>
        <v>0</v>
      </c>
      <c r="L39" s="43">
        <f>IF($C$3="National Currency",IF(A.Life_DATA!K38=0,0,A.Life_DATA!K38),IF($C$3="Current Exchange rate",IF(A.Life_DATA!K38=0,0,A.Life_DATA!K38/ECO!U40),IF($C$3="Constant Exchange rate",IF(A.Life_DATA!K38=0,0,A.Life_DATA!K38/ECO!U75))))</f>
        <v>0</v>
      </c>
      <c r="M39" s="43">
        <f>IF($C$3="National Currency",IF(A.Life_DATA!L38=0,0,A.Life_DATA!L38),IF($C$3="Current Exchange rate",IF(A.Life_DATA!L38=0,0,A.Life_DATA!L38/ECO!V40),IF($C$3="Constant Exchange rate",IF(A.Life_DATA!L38=0,0,A.Life_DATA!L38/ECO!V75))))</f>
        <v>0</v>
      </c>
      <c r="N39" s="43">
        <f>IF($C$3="National Currency",IF(A.Life_DATA!M38=0,0,A.Life_DATA!M38),IF($C$3="Current Exchange rate",IF(A.Life_DATA!M38=0,0,A.Life_DATA!M38/ECO!W40),IF($C$3="Constant Exchange rate",IF(A.Life_DATA!M38=0,0,A.Life_DATA!M38/ECO!W75))))</f>
        <v>0</v>
      </c>
      <c r="O39" s="43">
        <f>IF($C$3="National Currency",IF(A.Life_DATA!N38=0,0,A.Life_DATA!N38),IF($C$3="Current Exchange rate",IF(A.Life_DATA!N38=0,0,A.Life_DATA!N38/ECO!X40),IF($C$3="Constant Exchange rate",IF(A.Life_DATA!N38=0,0,A.Life_DATA!N38/ECO!X75))))</f>
        <v>0</v>
      </c>
      <c r="P39" s="109">
        <f>IF($C$3="National Currency",IF(A.Life_DATA!O38=0,0,A.Life_DATA!O38),IF($C$3="Current Exchange rate",IF(A.Life_DATA!O38=0,0,A.Life_DATA!O38/ECO!Y40),IF($C$3="Constant Exchange rate",IF(A.Life_DATA!O38=0,0,A.Life_DATA!O38/ECO!Y75))))</f>
        <v>0</v>
      </c>
      <c r="Q39" s="41">
        <f t="shared" si="1"/>
        <v>0</v>
      </c>
      <c r="R39" s="41" t="str">
        <f t="shared" si="2"/>
        <v>-</v>
      </c>
      <c r="S39" s="41" t="str">
        <f t="shared" si="3"/>
        <v>-</v>
      </c>
    </row>
    <row r="40" spans="3:19" ht="15.75" thickBot="1" x14ac:dyDescent="0.3">
      <c r="C40" s="150"/>
      <c r="D40" s="151"/>
      <c r="E40" s="44" t="s">
        <v>97</v>
      </c>
      <c r="F40" s="52">
        <f t="shared" ref="F40:O40" si="4">SUM(F8:F39)</f>
        <v>586197.91781983199</v>
      </c>
      <c r="G40" s="52">
        <f t="shared" si="4"/>
        <v>577372.68099987018</v>
      </c>
      <c r="H40" s="52">
        <f t="shared" si="4"/>
        <v>498378.98929367989</v>
      </c>
      <c r="I40" s="52">
        <f t="shared" si="4"/>
        <v>373904.34703281854</v>
      </c>
      <c r="J40" s="52">
        <f t="shared" si="4"/>
        <v>353430.72238284606</v>
      </c>
      <c r="K40" s="52">
        <f t="shared" si="4"/>
        <v>399072.52807621681</v>
      </c>
      <c r="L40" s="52">
        <f t="shared" si="4"/>
        <v>420591.6552066789</v>
      </c>
      <c r="M40" s="52">
        <f t="shared" si="4"/>
        <v>375874.49805281498</v>
      </c>
      <c r="N40" s="52">
        <f t="shared" si="4"/>
        <v>367348.21394399938</v>
      </c>
      <c r="O40" s="52">
        <f t="shared" si="4"/>
        <v>385284.83222555206</v>
      </c>
      <c r="P40" s="96" t="s">
        <v>179</v>
      </c>
      <c r="Q40" s="41">
        <f t="shared" si="1"/>
        <v>1</v>
      </c>
      <c r="R40" s="135"/>
      <c r="S40" s="135"/>
    </row>
    <row r="41" spans="3:19" ht="16.5" thickTop="1" thickBot="1" x14ac:dyDescent="0.3">
      <c r="C41" s="148"/>
      <c r="D41" s="149"/>
      <c r="E41" s="45" t="s">
        <v>98</v>
      </c>
      <c r="F41" s="52">
        <f>F8+F9+F11+F13+F15+F16+F17+F18+F19+F20+F22+F25+F27+F28+F29+F30+F31+F32+F33+F35+F36+F38</f>
        <v>325480.57996101602</v>
      </c>
      <c r="G41" s="52">
        <f t="shared" ref="G41:O41" si="5">G8+G9+G11+G13+G15+G16+G17+G18+G19+G20+G22+G25+G27+G28+G29+G30+G31+G32+G33+G35+G36+G38</f>
        <v>362332.53043144196</v>
      </c>
      <c r="H41" s="52">
        <f t="shared" si="5"/>
        <v>387428.41126125708</v>
      </c>
      <c r="I41" s="52">
        <f t="shared" si="5"/>
        <v>373048.74726250919</v>
      </c>
      <c r="J41" s="52">
        <f t="shared" si="5"/>
        <v>352824.62143162236</v>
      </c>
      <c r="K41" s="52">
        <f t="shared" si="5"/>
        <v>398482.06216856593</v>
      </c>
      <c r="L41" s="52">
        <f t="shared" si="5"/>
        <v>420144.25786188547</v>
      </c>
      <c r="M41" s="52">
        <f t="shared" si="5"/>
        <v>375736.02355396352</v>
      </c>
      <c r="N41" s="52">
        <f t="shared" si="5"/>
        <v>367329.78196061414</v>
      </c>
      <c r="O41" s="52">
        <f t="shared" si="5"/>
        <v>385266.40024216683</v>
      </c>
      <c r="P41" s="123" t="s">
        <v>179</v>
      </c>
      <c r="Q41" s="41">
        <f>O41/$O$40</f>
        <v>0.99995216011157573</v>
      </c>
      <c r="R41" s="41">
        <f t="shared" si="2"/>
        <v>4.8829741454168074E-2</v>
      </c>
      <c r="S41" s="41">
        <f t="shared" si="3"/>
        <v>0.1836847540590949</v>
      </c>
    </row>
    <row r="42" spans="3:19" ht="15.75" thickTop="1" x14ac:dyDescent="0.25">
      <c r="E42" s="45" t="s">
        <v>99</v>
      </c>
      <c r="F42" s="49"/>
      <c r="G42" s="49">
        <f t="shared" ref="G42:O42" si="6">G41/F41-1</f>
        <v>0.11322319283946158</v>
      </c>
      <c r="H42" s="49">
        <f t="shared" si="6"/>
        <v>6.9262014094987778E-2</v>
      </c>
      <c r="I42" s="49">
        <f t="shared" si="6"/>
        <v>-3.7115667258205143E-2</v>
      </c>
      <c r="J42" s="49">
        <f t="shared" si="6"/>
        <v>-5.4213091397021573E-2</v>
      </c>
      <c r="K42" s="49">
        <f t="shared" si="6"/>
        <v>0.12940548352800252</v>
      </c>
      <c r="L42" s="49">
        <f t="shared" si="6"/>
        <v>5.4361783753658743E-2</v>
      </c>
      <c r="M42" s="49">
        <f t="shared" si="6"/>
        <v>-0.1056975871428435</v>
      </c>
      <c r="N42" s="49">
        <f t="shared" si="6"/>
        <v>-2.2372732627118141E-2</v>
      </c>
      <c r="O42" s="50">
        <f t="shared" si="6"/>
        <v>4.8829741454168074E-2</v>
      </c>
      <c r="P42" s="50"/>
      <c r="S42" s="61"/>
    </row>
    <row r="45" spans="3:19" ht="18.75" x14ac:dyDescent="0.15">
      <c r="C45" s="141" t="s">
        <v>128</v>
      </c>
      <c r="D45" s="142"/>
      <c r="E45" s="155" t="s">
        <v>114</v>
      </c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3:19" ht="15" x14ac:dyDescent="0.15">
      <c r="C46" s="143" t="s">
        <v>119</v>
      </c>
      <c r="D46" s="144"/>
      <c r="E46" s="35">
        <v>2</v>
      </c>
      <c r="F46" s="36">
        <v>2004</v>
      </c>
      <c r="G46" s="36">
        <f t="shared" ref="G46:P46" si="7">F46+1</f>
        <v>2005</v>
      </c>
      <c r="H46" s="36">
        <f t="shared" si="7"/>
        <v>2006</v>
      </c>
      <c r="I46" s="36">
        <f t="shared" si="7"/>
        <v>2007</v>
      </c>
      <c r="J46" s="36">
        <f t="shared" si="7"/>
        <v>2008</v>
      </c>
      <c r="K46" s="36">
        <f t="shared" si="7"/>
        <v>2009</v>
      </c>
      <c r="L46" s="36">
        <f t="shared" si="7"/>
        <v>2010</v>
      </c>
      <c r="M46" s="36">
        <f t="shared" si="7"/>
        <v>2011</v>
      </c>
      <c r="N46" s="36">
        <f t="shared" si="7"/>
        <v>2012</v>
      </c>
      <c r="O46" s="36">
        <f t="shared" si="7"/>
        <v>2013</v>
      </c>
      <c r="P46" s="37">
        <f t="shared" si="7"/>
        <v>2014</v>
      </c>
      <c r="Q46" s="59" t="s">
        <v>100</v>
      </c>
      <c r="R46" s="59" t="s">
        <v>111</v>
      </c>
      <c r="S46" s="60" t="s">
        <v>112</v>
      </c>
    </row>
    <row r="47" spans="3:19" ht="15" x14ac:dyDescent="0.25">
      <c r="C47" s="139"/>
      <c r="D47" s="140"/>
      <c r="E47" s="39" t="s">
        <v>32</v>
      </c>
      <c r="F47" s="40">
        <f>IF($C$3="National Currency",IF(A.Life_DATA!E45=0,0,A.Life_DATA!E45),IF($C$3="Current Exchange rate",IF(A.Life_DATA!E45=0,0,A.Life_DATA!E45/ECO!O9),IF($C$3="Constant Exchange rate",IF(A.Life_DATA!E45=0,0,A.Life_DATA!E45/ECO!O44))))</f>
        <v>6165</v>
      </c>
      <c r="G47" s="40">
        <f>IF($C$3="National Currency",IF(A.Life_DATA!F45=0,0,A.Life_DATA!F45),IF($C$3="Current Exchange rate",IF(A.Life_DATA!F45=0,0,A.Life_DATA!F45/ECO!P9),IF($C$3="Constant Exchange rate",IF(A.Life_DATA!F45=0,0,A.Life_DATA!F45/ECO!P44))))</f>
        <v>7124</v>
      </c>
      <c r="H47" s="40">
        <f>IF($C$3="National Currency",IF(A.Life_DATA!G45=0,0,A.Life_DATA!G45),IF($C$3="Current Exchange rate",IF(A.Life_DATA!G45=0,0,A.Life_DATA!G45/ECO!Q9),IF($C$3="Constant Exchange rate",IF(A.Life_DATA!G45=0,0,A.Life_DATA!G45/ECO!Q44))))</f>
        <v>7183</v>
      </c>
      <c r="I47" s="40">
        <f>IF($C$3="National Currency",IF(A.Life_DATA!H45=0,0,A.Life_DATA!H45),IF($C$3="Current Exchange rate",IF(A.Life_DATA!H45=0,0,A.Life_DATA!H45/ECO!R9),IF($C$3="Constant Exchange rate",IF(A.Life_DATA!H45=0,0,A.Life_DATA!H45/ECO!R44))))</f>
        <v>7206</v>
      </c>
      <c r="J47" s="40">
        <f>IF($C$3="National Currency",IF(A.Life_DATA!I45=0,0,A.Life_DATA!I45),IF($C$3="Current Exchange rate",IF(A.Life_DATA!I45=0,0,A.Life_DATA!I45/ECO!S9),IF($C$3="Constant Exchange rate",IF(A.Life_DATA!I45=0,0,A.Life_DATA!I45/ECO!S44))))</f>
        <v>7362</v>
      </c>
      <c r="K47" s="40">
        <f>IF($C$3="National Currency",IF(A.Life_DATA!J45=0,0,A.Life_DATA!J45),IF($C$3="Current Exchange rate",IF(A.Life_DATA!J45=0,0,A.Life_DATA!J45/ECO!T9),IF($C$3="Constant Exchange rate",IF(A.Life_DATA!J45=0,0,A.Life_DATA!J45/ECO!T44))))</f>
        <v>7416</v>
      </c>
      <c r="L47" s="40">
        <f>IF($C$3="National Currency",IF(A.Life_DATA!K45=0,0,A.Life_DATA!K45),IF($C$3="Current Exchange rate",IF(A.Life_DATA!K45=0,0,A.Life_DATA!K45/ECO!U9),IF($C$3="Constant Exchange rate",IF(A.Life_DATA!K45=0,0,A.Life_DATA!K45/ECO!U44))))</f>
        <v>7552</v>
      </c>
      <c r="M47" s="40">
        <f>IF($C$3="National Currency",IF(A.Life_DATA!L45=0,0,A.Life_DATA!L45),IF($C$3="Current Exchange rate",IF(A.Life_DATA!L45=0,0,A.Life_DATA!L45/ECO!V9),IF($C$3="Constant Exchange rate",IF(A.Life_DATA!L45=0,0,A.Life_DATA!L45/ECO!V44))))</f>
        <v>6988</v>
      </c>
      <c r="N47" s="40">
        <f>IF($C$3="National Currency",IF(A.Life_DATA!M45=0,0,A.Life_DATA!M45),IF($C$3="Current Exchange rate",IF(A.Life_DATA!M45=0,0,A.Life_DATA!M45/ECO!W9),IF($C$3="Constant Exchange rate",IF(A.Life_DATA!M45=0,0,A.Life_DATA!M45/ECO!W44))))</f>
        <v>6516</v>
      </c>
      <c r="O47" s="40">
        <f>IF($C$3="National Currency",IF(A.Life_DATA!N45=0,0,A.Life_DATA!N45),IF($C$3="Current Exchange rate",IF(A.Life_DATA!N45=0,0,A.Life_DATA!N45/ECO!X9),IF($C$3="Constant Exchange rate",IF(A.Life_DATA!N45=0,0,A.Life_DATA!N45/ECO!X44))))</f>
        <v>6499</v>
      </c>
      <c r="P47" s="107">
        <f>IF($C$3="National Currency",IF(A.Life_DATA!O45=0,0,A.Life_DATA!O45),IF($C$3="Current Exchange rate",IF(A.Life_DATA!O45=0,0,A.Life_DATA!O45/ECO!Y9),IF($C$3="Constant Exchange rate",IF(A.Life_DATA!O45=0,0,A.Life_DATA!O45/ECO!Y44))))</f>
        <v>0</v>
      </c>
      <c r="Q47" s="41">
        <f>O47/$O$79</f>
        <v>9.7141443703867413E-3</v>
      </c>
      <c r="R47" s="41">
        <f>IF(OR(O47=0, N47=0),"-",O47/N47-1)</f>
        <v>-2.6089625537139005E-3</v>
      </c>
      <c r="S47" s="41">
        <f>IF(OR(O47=0, F47=0),"-",O47/F47-1)</f>
        <v>5.4176804541768098E-2</v>
      </c>
    </row>
    <row r="48" spans="3:19" ht="15" x14ac:dyDescent="0.25">
      <c r="C48" s="139"/>
      <c r="D48" s="140"/>
      <c r="E48" s="39" t="s">
        <v>31</v>
      </c>
      <c r="F48" s="42">
        <f>IF($C$3="National Currency",IF(A.Life_DATA!E46=0,0,A.Life_DATA!E46),IF($C$3="Current Exchange rate",IF(A.Life_DATA!E46=0,0,A.Life_DATA!E46/ECO!O10),IF($C$3="Constant Exchange rate",IF(A.Life_DATA!E46=0,0,A.Life_DATA!E46/ECO!O45))))</f>
        <v>19929</v>
      </c>
      <c r="G48" s="42">
        <f>IF($C$3="National Currency",IF(A.Life_DATA!F46=0,0,A.Life_DATA!F46),IF($C$3="Current Exchange rate",IF(A.Life_DATA!F46=0,0,A.Life_DATA!F46/ECO!P10),IF($C$3="Constant Exchange rate",IF(A.Life_DATA!F46=0,0,A.Life_DATA!F46/ECO!P45))))</f>
        <v>25255</v>
      </c>
      <c r="H48" s="42">
        <f>IF($C$3="National Currency",IF(A.Life_DATA!G46=0,0,A.Life_DATA!G46),IF($C$3="Current Exchange rate",IF(A.Life_DATA!G46=0,0,A.Life_DATA!G46/ECO!Q10),IF($C$3="Constant Exchange rate",IF(A.Life_DATA!G46=0,0,A.Life_DATA!G46/ECO!Q45))))</f>
        <v>20488</v>
      </c>
      <c r="I48" s="42">
        <f>IF($C$3="National Currency",IF(A.Life_DATA!H46=0,0,A.Life_DATA!H46),IF($C$3="Current Exchange rate",IF(A.Life_DATA!H46=0,0,A.Life_DATA!H46/ECO!R10),IF($C$3="Constant Exchange rate",IF(A.Life_DATA!H46=0,0,A.Life_DATA!H46/ECO!R45))))</f>
        <v>21916.163044019999</v>
      </c>
      <c r="J48" s="42">
        <f>IF($C$3="National Currency",IF(A.Life_DATA!I46=0,0,A.Life_DATA!I46),IF($C$3="Current Exchange rate",IF(A.Life_DATA!I46=0,0,A.Life_DATA!I46/ECO!S10),IF($C$3="Constant Exchange rate",IF(A.Life_DATA!I46=0,0,A.Life_DATA!I46/ECO!S45))))</f>
        <v>19450</v>
      </c>
      <c r="K48" s="42">
        <f>IF($C$3="National Currency",IF(A.Life_DATA!J46=0,0,A.Life_DATA!J46),IF($C$3="Current Exchange rate",IF(A.Life_DATA!J46=0,0,A.Life_DATA!J46/ECO!T10),IF($C$3="Constant Exchange rate",IF(A.Life_DATA!J46=0,0,A.Life_DATA!J46/ECO!T45))))</f>
        <v>18404</v>
      </c>
      <c r="L48" s="42">
        <f>IF($C$3="National Currency",IF(A.Life_DATA!K46=0,0,A.Life_DATA!K46),IF($C$3="Current Exchange rate",IF(A.Life_DATA!K46=0,0,A.Life_DATA!K46/ECO!U10),IF($C$3="Constant Exchange rate",IF(A.Life_DATA!K46=0,0,A.Life_DATA!K46/ECO!U45))))</f>
        <v>19141.226578999998</v>
      </c>
      <c r="M48" s="42">
        <f>IF($C$3="National Currency",IF(A.Life_DATA!L46=0,0,A.Life_DATA!L46),IF($C$3="Current Exchange rate",IF(A.Life_DATA!L46=0,0,A.Life_DATA!L46/ECO!V10),IF($C$3="Constant Exchange rate",IF(A.Life_DATA!L46=0,0,A.Life_DATA!L46/ECO!V45))))</f>
        <v>18466.992639</v>
      </c>
      <c r="N48" s="42">
        <f>IF($C$3="National Currency",IF(A.Life_DATA!M46=0,0,A.Life_DATA!M46),IF($C$3="Current Exchange rate",IF(A.Life_DATA!M46=0,0,A.Life_DATA!M46/ECO!W10),IF($C$3="Constant Exchange rate",IF(A.Life_DATA!M46=0,0,A.Life_DATA!M46/ECO!W45))))</f>
        <v>20970.834524950002</v>
      </c>
      <c r="O48" s="42">
        <f>IF($C$3="National Currency",IF(A.Life_DATA!N46=0,0,A.Life_DATA!N46),IF($C$3="Current Exchange rate",IF(A.Life_DATA!N46=0,0,A.Life_DATA!N46/ECO!X10),IF($C$3="Constant Exchange rate",IF(A.Life_DATA!N46=0,0,A.Life_DATA!N46/ECO!X45))))</f>
        <v>16165.799173429999</v>
      </c>
      <c r="P48" s="108">
        <f>IF($C$3="National Currency",IF(A.Life_DATA!O46=0,0,A.Life_DATA!O46),IF($C$3="Current Exchange rate",IF(A.Life_DATA!O46=0,0,A.Life_DATA!O46/ECO!Y10),IF($C$3="Constant Exchange rate",IF(A.Life_DATA!O46=0,0,A.Life_DATA!O46/ECO!Y45))))</f>
        <v>16192.893385360001</v>
      </c>
      <c r="Q48" s="41">
        <f t="shared" ref="Q48:Q80" si="8">O48/$O$79</f>
        <v>2.4163241580762836E-2</v>
      </c>
      <c r="R48" s="41">
        <f t="shared" ref="R48:R80" si="9">IF(OR(O48=0, N48=0),"-",O48/N48-1)</f>
        <v>-0.22912942953239279</v>
      </c>
      <c r="S48" s="41">
        <f t="shared" ref="S48:S80" si="10">IF(OR(O48=0, F48=0),"-",O48/F48-1)</f>
        <v>-0.18883038921019624</v>
      </c>
    </row>
    <row r="49" spans="3:19" ht="15" x14ac:dyDescent="0.25">
      <c r="C49" s="139"/>
      <c r="D49" s="140"/>
      <c r="E49" s="39" t="s">
        <v>30</v>
      </c>
      <c r="F49" s="42">
        <f>IF($C$3="National Currency",IF(A.Life_DATA!E47=0,0,A.Life_DATA!E47),IF($C$3="Current Exchange rate",IF(A.Life_DATA!E47=0,0,A.Life_DATA!E47/ECO!O11),IF($C$3="Constant Exchange rate",IF(A.Life_DATA!E47=0,0,A.Life_DATA!E47/ECO!O46))))</f>
        <v>0</v>
      </c>
      <c r="G49" s="42">
        <f>IF($C$3="National Currency",IF(A.Life_DATA!F47=0,0,A.Life_DATA!F47),IF($C$3="Current Exchange rate",IF(A.Life_DATA!F47=0,0,A.Life_DATA!F47/ECO!P11),IF($C$3="Constant Exchange rate",IF(A.Life_DATA!F47=0,0,A.Life_DATA!F47/ECO!P46))))</f>
        <v>0</v>
      </c>
      <c r="H49" s="42">
        <f>IF($C$3="National Currency",IF(A.Life_DATA!G47=0,0,A.Life_DATA!G47),IF($C$3="Current Exchange rate",IF(A.Life_DATA!G47=0,0,A.Life_DATA!G47/ECO!Q11),IF($C$3="Constant Exchange rate",IF(A.Life_DATA!G47=0,0,A.Life_DATA!G47/ECO!Q46))))</f>
        <v>0</v>
      </c>
      <c r="I49" s="42">
        <f>IF($C$3="National Currency",IF(A.Life_DATA!H47=0,0,A.Life_DATA!H47),IF($C$3="Current Exchange rate",IF(A.Life_DATA!H47=0,0,A.Life_DATA!H47/ECO!R11),IF($C$3="Constant Exchange rate",IF(A.Life_DATA!H47=0,0,A.Life_DATA!H47/ECO!R46))))</f>
        <v>120.42317031393802</v>
      </c>
      <c r="J49" s="42">
        <f>IF($C$3="National Currency",IF(A.Life_DATA!I47=0,0,A.Life_DATA!I47),IF($C$3="Current Exchange rate",IF(A.Life_DATA!I47=0,0,A.Life_DATA!I47/ECO!S11),IF($C$3="Constant Exchange rate",IF(A.Life_DATA!I47=0,0,A.Life_DATA!I47/ECO!S46))))</f>
        <v>138.1772164843031</v>
      </c>
      <c r="K49" s="42">
        <f>IF($C$3="National Currency",IF(A.Life_DATA!J47=0,0,A.Life_DATA!J47),IF($C$3="Current Exchange rate",IF(A.Life_DATA!J47=0,0,A.Life_DATA!J47/ECO!T11),IF($C$3="Constant Exchange rate",IF(A.Life_DATA!J47=0,0,A.Life_DATA!J47/ECO!T46))))</f>
        <v>113.61582446569179</v>
      </c>
      <c r="L49" s="42">
        <f>IF($C$3="National Currency",IF(A.Life_DATA!K47=0,0,A.Life_DATA!K47),IF($C$3="Current Exchange rate",IF(A.Life_DATA!K47=0,0,A.Life_DATA!K47/ECO!U11),IF($C$3="Constant Exchange rate",IF(A.Life_DATA!K47=0,0,A.Life_DATA!K47/ECO!U46))))</f>
        <v>125.68207383168013</v>
      </c>
      <c r="M49" s="42">
        <f>IF($C$3="National Currency",IF(A.Life_DATA!L47=0,0,A.Life_DATA!L47),IF($C$3="Current Exchange rate",IF(A.Life_DATA!L47=0,0,A.Life_DATA!L47/ECO!V11),IF($C$3="Constant Exchange rate",IF(A.Life_DATA!L47=0,0,A.Life_DATA!L47/ECO!V46))))</f>
        <v>125.09440064935065</v>
      </c>
      <c r="N49" s="42">
        <f>IF($C$3="National Currency",IF(A.Life_DATA!M47=0,0,A.Life_DATA!M47),IF($C$3="Current Exchange rate",IF(A.Life_DATA!M47=0,0,A.Life_DATA!M47/ECO!W11),IF($C$3="Constant Exchange rate",IF(A.Life_DATA!M47=0,0,A.Life_DATA!M47/ECO!W46))))</f>
        <v>133.96052766131507</v>
      </c>
      <c r="O49" s="88">
        <f>IF($C$3="National Currency",IF(A.Life_DATA!N47=0,0,A.Life_DATA!N47),IF($C$3="Current Exchange rate",IF(A.Life_DATA!N47=0,0,A.Life_DATA!N47/ECO!X11),IF($C$3="Constant Exchange rate",IF(A.Life_DATA!N47=0,0,A.Life_DATA!N47/ECO!X46))))</f>
        <v>133.96052766131507</v>
      </c>
      <c r="P49" s="108">
        <f>IF($C$3="National Currency",IF(A.Life_DATA!O47=0,0,A.Life_DATA!O47),IF($C$3="Current Exchange rate",IF(A.Life_DATA!O47=0,0,A.Life_DATA!O47/ECO!Y11),IF($C$3="Constant Exchange rate",IF(A.Life_DATA!O47=0,0,A.Life_DATA!O47/ECO!Y46))))</f>
        <v>0</v>
      </c>
      <c r="Q49" s="41">
        <f t="shared" si="8"/>
        <v>2.0023263665720897E-4</v>
      </c>
      <c r="R49" s="41">
        <f t="shared" si="9"/>
        <v>0</v>
      </c>
      <c r="S49" s="41" t="str">
        <f t="shared" si="10"/>
        <v>-</v>
      </c>
    </row>
    <row r="50" spans="3:19" ht="15" x14ac:dyDescent="0.25">
      <c r="C50" s="139"/>
      <c r="D50" s="140"/>
      <c r="E50" s="39" t="s">
        <v>29</v>
      </c>
      <c r="F50" s="42">
        <f>IF($C$3="National Currency",IF(A.Life_DATA!E48=0,0,A.Life_DATA!E48),IF($C$3="Current Exchange rate",IF(A.Life_DATA!E48=0,0,A.Life_DATA!E48/ECO!O12),IF($C$3="Constant Exchange rate",IF(A.Life_DATA!E48=0,0,A.Life_DATA!E48/ECO!O47))))</f>
        <v>31394.846972721225</v>
      </c>
      <c r="G50" s="42">
        <f>IF($C$3="National Currency",IF(A.Life_DATA!F48=0,0,A.Life_DATA!F48),IF($C$3="Current Exchange rate",IF(A.Life_DATA!F48=0,0,A.Life_DATA!F48/ECO!P12),IF($C$3="Constant Exchange rate",IF(A.Life_DATA!F48=0,0,A.Life_DATA!F48/ECO!P47))))</f>
        <v>30430.744344644048</v>
      </c>
      <c r="H50" s="42">
        <f>IF($C$3="National Currency",IF(A.Life_DATA!G48=0,0,A.Life_DATA!G48),IF($C$3="Current Exchange rate",IF(A.Life_DATA!G48=0,0,A.Life_DATA!G48/ECO!Q12),IF($C$3="Constant Exchange rate",IF(A.Life_DATA!G48=0,0,A.Life_DATA!G48/ECO!Q47))))</f>
        <v>28737.304557551564</v>
      </c>
      <c r="I50" s="42">
        <f>IF($C$3="National Currency",IF(A.Life_DATA!H48=0,0,A.Life_DATA!H48),IF($C$3="Current Exchange rate",IF(A.Life_DATA!H48=0,0,A.Life_DATA!H48/ECO!R12),IF($C$3="Constant Exchange rate",IF(A.Life_DATA!H48=0,0,A.Life_DATA!H48/ECO!R47))))</f>
        <v>29893.987025948107</v>
      </c>
      <c r="J50" s="42">
        <f>IF($C$3="National Currency",IF(A.Life_DATA!I48=0,0,A.Life_DATA!I48),IF($C$3="Current Exchange rate",IF(A.Life_DATA!I48=0,0,A.Life_DATA!I48/ECO!S12),IF($C$3="Constant Exchange rate",IF(A.Life_DATA!I48=0,0,A.Life_DATA!I48/ECO!S47))))</f>
        <v>26625.750018296741</v>
      </c>
      <c r="K50" s="42">
        <f>IF($C$3="National Currency",IF(A.Life_DATA!J48=0,0,A.Life_DATA!J48),IF($C$3="Current Exchange rate",IF(A.Life_DATA!J48=0,0,A.Life_DATA!J48/ECO!T12),IF($C$3="Constant Exchange rate",IF(A.Life_DATA!J48=0,0,A.Life_DATA!J48/ECO!T47))))</f>
        <v>26012.83529524285</v>
      </c>
      <c r="L50" s="42">
        <f>IF($C$3="National Currency",IF(A.Life_DATA!K48=0,0,A.Life_DATA!K48),IF($C$3="Current Exchange rate",IF(A.Life_DATA!K48=0,0,A.Life_DATA!K48/ECO!U12),IF($C$3="Constant Exchange rate",IF(A.Life_DATA!K48=0,0,A.Life_DATA!K48/ECO!U47))))</f>
        <v>26169.623391550234</v>
      </c>
      <c r="M50" s="42">
        <f>IF($C$3="National Currency",IF(A.Life_DATA!L48=0,0,A.Life_DATA!L48),IF($C$3="Current Exchange rate",IF(A.Life_DATA!L48=0,0,A.Life_DATA!L48/ECO!V12),IF($C$3="Constant Exchange rate",IF(A.Life_DATA!L48=0,0,A.Life_DATA!L48/ECO!V47))))</f>
        <v>26839.812975715238</v>
      </c>
      <c r="N50" s="42">
        <f>IF($C$3="National Currency",IF(A.Life_DATA!M48=0,0,A.Life_DATA!M48),IF($C$3="Current Exchange rate",IF(A.Life_DATA!M48=0,0,A.Life_DATA!M48/ECO!W12),IF($C$3="Constant Exchange rate",IF(A.Life_DATA!M48=0,0,A.Life_DATA!M48/ECO!W47))))</f>
        <v>27324.877205588826</v>
      </c>
      <c r="O50" s="42">
        <f>IF($C$3="National Currency",IF(A.Life_DATA!N48=0,0,A.Life_DATA!N48),IF($C$3="Current Exchange rate",IF(A.Life_DATA!N48=0,0,A.Life_DATA!N48/ECO!X12),IF($C$3="Constant Exchange rate",IF(A.Life_DATA!N48=0,0,A.Life_DATA!N48/ECO!X47))))</f>
        <v>28811.339389554225</v>
      </c>
      <c r="P50" s="108">
        <f>IF($C$3="National Currency",IF(A.Life_DATA!O48=0,0,A.Life_DATA!O48),IF($C$3="Current Exchange rate",IF(A.Life_DATA!O48=0,0,A.Life_DATA!O48/ECO!Y12),IF($C$3="Constant Exchange rate",IF(A.Life_DATA!O48=0,0,A.Life_DATA!O48/ECO!Y47))))</f>
        <v>29023.925326014636</v>
      </c>
      <c r="Q50" s="41">
        <f t="shared" si="8"/>
        <v>4.3064703852029533E-2</v>
      </c>
      <c r="R50" s="41">
        <f t="shared" si="9"/>
        <v>5.439959245860293E-2</v>
      </c>
      <c r="S50" s="41">
        <f t="shared" si="10"/>
        <v>-8.2290816241652465E-2</v>
      </c>
    </row>
    <row r="51" spans="3:19" ht="15" x14ac:dyDescent="0.25">
      <c r="C51" s="139"/>
      <c r="D51" s="140"/>
      <c r="E51" s="39" t="s">
        <v>28</v>
      </c>
      <c r="F51" s="42">
        <f>IF($C$3="National Currency",IF(A.Life_DATA!E49=0,0,A.Life_DATA!E49),IF($C$3="Current Exchange rate",IF(A.Life_DATA!E49=0,0,A.Life_DATA!E49/ECO!O13),IF($C$3="Constant Exchange rate",IF(A.Life_DATA!E49=0,0,A.Life_DATA!E49/ECO!O48))))</f>
        <v>257.31713568096779</v>
      </c>
      <c r="G51" s="42">
        <f>IF($C$3="National Currency",IF(A.Life_DATA!F49=0,0,A.Life_DATA!F49),IF($C$3="Current Exchange rate",IF(A.Life_DATA!F49=0,0,A.Life_DATA!F49/ECO!P13),IF($C$3="Constant Exchange rate",IF(A.Life_DATA!F49=0,0,A.Life_DATA!F49/ECO!P48))))</f>
        <v>260.90522323030399</v>
      </c>
      <c r="H51" s="42">
        <f>IF($C$3="National Currency",IF(A.Life_DATA!G49=0,0,A.Life_DATA!G49),IF($C$3="Current Exchange rate",IF(A.Life_DATA!G49=0,0,A.Life_DATA!G49/ECO!Q13),IF($C$3="Constant Exchange rate",IF(A.Life_DATA!G49=0,0,A.Life_DATA!G49/ECO!Q48))))</f>
        <v>277.30790917012666</v>
      </c>
      <c r="I51" s="42">
        <f>IF($C$3="National Currency",IF(A.Life_DATA!H49=0,0,A.Life_DATA!H49),IF($C$3="Current Exchange rate",IF(A.Life_DATA!H49=0,0,A.Life_DATA!H49/ECO!R13),IF($C$3="Constant Exchange rate",IF(A.Life_DATA!H49=0,0,A.Life_DATA!H49/ECO!R48))))</f>
        <v>309.60069711415247</v>
      </c>
      <c r="J51" s="42">
        <f>IF($C$3="National Currency",IF(A.Life_DATA!I49=0,0,A.Life_DATA!I49),IF($C$3="Current Exchange rate",IF(A.Life_DATA!I49=0,0,A.Life_DATA!I49/ECO!S13),IF($C$3="Constant Exchange rate",IF(A.Life_DATA!I49=0,0,A.Life_DATA!I49/ECO!S48))))</f>
        <v>353</v>
      </c>
      <c r="K51" s="42">
        <f>IF($C$3="National Currency",IF(A.Life_DATA!J49=0,0,A.Life_DATA!J49),IF($C$3="Current Exchange rate",IF(A.Life_DATA!J49=0,0,A.Life_DATA!J49/ECO!T13),IF($C$3="Constant Exchange rate",IF(A.Life_DATA!J49=0,0,A.Life_DATA!J49/ECO!T48))))</f>
        <v>341</v>
      </c>
      <c r="L51" s="42">
        <f>IF($C$3="National Currency",IF(A.Life_DATA!K49=0,0,A.Life_DATA!K49),IF($C$3="Current Exchange rate",IF(A.Life_DATA!K49=0,0,A.Life_DATA!K49/ECO!U13),IF($C$3="Constant Exchange rate",IF(A.Life_DATA!K49=0,0,A.Life_DATA!K49/ECO!U48))))</f>
        <v>359</v>
      </c>
      <c r="M51" s="42">
        <f>IF($C$3="National Currency",IF(A.Life_DATA!L49=0,0,A.Life_DATA!L49),IF($C$3="Current Exchange rate",IF(A.Life_DATA!L49=0,0,A.Life_DATA!L49/ECO!V13),IF($C$3="Constant Exchange rate",IF(A.Life_DATA!L49=0,0,A.Life_DATA!L49/ECO!V48))))</f>
        <v>0</v>
      </c>
      <c r="N51" s="42">
        <f>IF($C$3="National Currency",IF(A.Life_DATA!M49=0,0,A.Life_DATA!M49),IF($C$3="Current Exchange rate",IF(A.Life_DATA!M49=0,0,A.Life_DATA!M49/ECO!W13),IF($C$3="Constant Exchange rate",IF(A.Life_DATA!M49=0,0,A.Life_DATA!M49/ECO!W48))))</f>
        <v>0</v>
      </c>
      <c r="O51" s="42">
        <f>IF($C$3="National Currency",IF(A.Life_DATA!N49=0,0,A.Life_DATA!N49),IF($C$3="Current Exchange rate",IF(A.Life_DATA!N49=0,0,A.Life_DATA!N49/ECO!X13),IF($C$3="Constant Exchange rate",IF(A.Life_DATA!N49=0,0,A.Life_DATA!N49/ECO!X48))))</f>
        <v>0</v>
      </c>
      <c r="P51" s="108">
        <f>IF($C$3="National Currency",IF(A.Life_DATA!O49=0,0,A.Life_DATA!O49),IF($C$3="Current Exchange rate",IF(A.Life_DATA!O49=0,0,A.Life_DATA!O49/ECO!Y13),IF($C$3="Constant Exchange rate",IF(A.Life_DATA!O49=0,0,A.Life_DATA!O49/ECO!Y48))))</f>
        <v>0</v>
      </c>
      <c r="Q51" s="41">
        <f t="shared" si="8"/>
        <v>0</v>
      </c>
      <c r="R51" s="41" t="str">
        <f t="shared" si="9"/>
        <v>-</v>
      </c>
      <c r="S51" s="41" t="str">
        <f t="shared" si="10"/>
        <v>-</v>
      </c>
    </row>
    <row r="52" spans="3:19" ht="15" x14ac:dyDescent="0.25">
      <c r="C52" s="139"/>
      <c r="D52" s="140"/>
      <c r="E52" s="39" t="s">
        <v>27</v>
      </c>
      <c r="F52" s="42">
        <f>IF($C$3="National Currency",IF(A.Life_DATA!E50=0,0,A.Life_DATA!E50),IF($C$3="Current Exchange rate",IF(A.Life_DATA!E50=0,0,A.Life_DATA!E50/ECO!O14),IF($C$3="Constant Exchange rate",IF(A.Life_DATA!E50=0,0,A.Life_DATA!E50/ECO!O49))))</f>
        <v>1401.6946096989363</v>
      </c>
      <c r="G52" s="42">
        <f>IF($C$3="National Currency",IF(A.Life_DATA!F50=0,0,A.Life_DATA!F50),IF($C$3="Current Exchange rate",IF(A.Life_DATA!F50=0,0,A.Life_DATA!F50/ECO!P14),IF($C$3="Constant Exchange rate",IF(A.Life_DATA!F50=0,0,A.Life_DATA!F50/ECO!P49))))</f>
        <v>1415.3596538669551</v>
      </c>
      <c r="H52" s="42">
        <f>IF($C$3="National Currency",IF(A.Life_DATA!G50=0,0,A.Life_DATA!G50),IF($C$3="Current Exchange rate",IF(A.Life_DATA!G50=0,0,A.Life_DATA!G50/ECO!Q14),IF($C$3="Constant Exchange rate",IF(A.Life_DATA!G50=0,0,A.Life_DATA!G50/ECO!Q49))))</f>
        <v>1488.8768703803858</v>
      </c>
      <c r="I52" s="42">
        <f>IF($C$3="National Currency",IF(A.Life_DATA!H50=0,0,A.Life_DATA!H50),IF($C$3="Current Exchange rate",IF(A.Life_DATA!H50=0,0,A.Life_DATA!H50/ECO!R14),IF($C$3="Constant Exchange rate",IF(A.Life_DATA!H50=0,0,A.Life_DATA!H50/ECO!R49))))</f>
        <v>1689.3095366864973</v>
      </c>
      <c r="J52" s="42">
        <f>IF($C$3="National Currency",IF(A.Life_DATA!I50=0,0,A.Life_DATA!I50),IF($C$3="Current Exchange rate",IF(A.Life_DATA!I50=0,0,A.Life_DATA!I50/ECO!S14),IF($C$3="Constant Exchange rate",IF(A.Life_DATA!I50=0,0,A.Life_DATA!I50/ECO!S49))))</f>
        <v>1766.2159725978006</v>
      </c>
      <c r="K52" s="42">
        <f>IF($C$3="National Currency",IF(A.Life_DATA!J50=0,0,A.Life_DATA!J50),IF($C$3="Current Exchange rate",IF(A.Life_DATA!J50=0,0,A.Life_DATA!J50/ECO!T14),IF($C$3="Constant Exchange rate",IF(A.Life_DATA!J50=0,0,A.Life_DATA!J50/ECO!T49))))</f>
        <v>1948.4766540472328</v>
      </c>
      <c r="L52" s="42">
        <f>IF($C$3="National Currency",IF(A.Life_DATA!K50=0,0,A.Life_DATA!K50),IF($C$3="Current Exchange rate",IF(A.Life_DATA!K50=0,0,A.Life_DATA!K50/ECO!U14),IF($C$3="Constant Exchange rate",IF(A.Life_DATA!K50=0,0,A.Life_DATA!K50/ECO!U49))))</f>
        <v>2370.9031909140076</v>
      </c>
      <c r="M52" s="42">
        <f>IF($C$3="National Currency",IF(A.Life_DATA!L50=0,0,A.Life_DATA!L50),IF($C$3="Current Exchange rate",IF(A.Life_DATA!L50=0,0,A.Life_DATA!L50/ECO!V14),IF($C$3="Constant Exchange rate",IF(A.Life_DATA!L50=0,0,A.Life_DATA!L50/ECO!V49))))</f>
        <v>2380.1694609698939</v>
      </c>
      <c r="N52" s="42">
        <f>IF($C$3="National Currency",IF(A.Life_DATA!M50=0,0,A.Life_DATA!M50),IF($C$3="Current Exchange rate",IF(A.Life_DATA!M50=0,0,A.Life_DATA!M50/ECO!W14),IF($C$3="Constant Exchange rate",IF(A.Life_DATA!M50=0,0,A.Life_DATA!M50/ECO!W49))))</f>
        <v>2387.5968992248063</v>
      </c>
      <c r="O52" s="42">
        <f>IF($C$3="National Currency",IF(A.Life_DATA!N50=0,0,A.Life_DATA!N50),IF($C$3="Current Exchange rate",IF(A.Life_DATA!N50=0,0,A.Life_DATA!N50/ECO!X14),IF($C$3="Constant Exchange rate",IF(A.Life_DATA!N50=0,0,A.Life_DATA!N50/ECO!X49))))</f>
        <v>2386.4791779340185</v>
      </c>
      <c r="P52" s="108">
        <f>IF($C$3="National Currency",IF(A.Life_DATA!O50=0,0,A.Life_DATA!O50),IF($C$3="Current Exchange rate",IF(A.Life_DATA!O50=0,0,A.Life_DATA!O50/ECO!Y14),IF($C$3="Constant Exchange rate",IF(A.Life_DATA!O50=0,0,A.Life_DATA!O50/ECO!Y49))))</f>
        <v>2381.828015143321</v>
      </c>
      <c r="Q52" s="41">
        <f t="shared" si="8"/>
        <v>3.5671031345396098E-3</v>
      </c>
      <c r="R52" s="41">
        <f t="shared" si="9"/>
        <v>-4.681365146481653E-4</v>
      </c>
      <c r="S52" s="41">
        <f t="shared" si="10"/>
        <v>0.70256713653668079</v>
      </c>
    </row>
    <row r="53" spans="3:19" ht="15" x14ac:dyDescent="0.25">
      <c r="C53" s="139"/>
      <c r="D53" s="140"/>
      <c r="E53" s="39" t="s">
        <v>26</v>
      </c>
      <c r="F53" s="42">
        <f>IF($C$3="National Currency",IF(A.Life_DATA!E51=0,0,A.Life_DATA!E51),IF($C$3="Current Exchange rate",IF(A.Life_DATA!E51=0,0,A.Life_DATA!E51/ECO!O15),IF($C$3="Constant Exchange rate",IF(A.Life_DATA!E51=0,0,A.Life_DATA!E51/ECO!O50))))</f>
        <v>70343</v>
      </c>
      <c r="G53" s="42">
        <f>IF($C$3="National Currency",IF(A.Life_DATA!F51=0,0,A.Life_DATA!F51),IF($C$3="Current Exchange rate",IF(A.Life_DATA!F51=0,0,A.Life_DATA!F51/ECO!P15),IF($C$3="Constant Exchange rate",IF(A.Life_DATA!F51=0,0,A.Life_DATA!F51/ECO!P50))))</f>
        <v>75244</v>
      </c>
      <c r="H53" s="42">
        <f>IF($C$3="National Currency",IF(A.Life_DATA!G51=0,0,A.Life_DATA!G51),IF($C$3="Current Exchange rate",IF(A.Life_DATA!G51=0,0,A.Life_DATA!G51/ECO!Q15),IF($C$3="Constant Exchange rate",IF(A.Life_DATA!G51=0,0,A.Life_DATA!G51/ECO!Q50))))</f>
        <v>78455</v>
      </c>
      <c r="I53" s="42">
        <f>IF($C$3="National Currency",IF(A.Life_DATA!H51=0,0,A.Life_DATA!H51),IF($C$3="Current Exchange rate",IF(A.Life_DATA!H51=0,0,A.Life_DATA!H51/ECO!R15),IF($C$3="Constant Exchange rate",IF(A.Life_DATA!H51=0,0,A.Life_DATA!H51/ECO!R50))))</f>
        <v>78967</v>
      </c>
      <c r="J53" s="42">
        <f>IF($C$3="National Currency",IF(A.Life_DATA!I51=0,0,A.Life_DATA!I51),IF($C$3="Current Exchange rate",IF(A.Life_DATA!I51=0,0,A.Life_DATA!I51/ECO!S15),IF($C$3="Constant Exchange rate",IF(A.Life_DATA!I51=0,0,A.Life_DATA!I51/ECO!S50))))</f>
        <v>79585</v>
      </c>
      <c r="K53" s="42">
        <f>IF($C$3="National Currency",IF(A.Life_DATA!J51=0,0,A.Life_DATA!J51),IF($C$3="Current Exchange rate",IF(A.Life_DATA!J51=0,0,A.Life_DATA!J51/ECO!T15),IF($C$3="Constant Exchange rate",IF(A.Life_DATA!J51=0,0,A.Life_DATA!J51/ECO!T50))))</f>
        <v>85248</v>
      </c>
      <c r="L53" s="42">
        <f>IF($C$3="National Currency",IF(A.Life_DATA!K51=0,0,A.Life_DATA!K51),IF($C$3="Current Exchange rate",IF(A.Life_DATA!K51=0,0,A.Life_DATA!K51/ECO!U15),IF($C$3="Constant Exchange rate",IF(A.Life_DATA!K51=0,0,A.Life_DATA!K51/ECO!U50))))</f>
        <v>90355</v>
      </c>
      <c r="M53" s="42">
        <f>IF($C$3="National Currency",IF(A.Life_DATA!L51=0,0,A.Life_DATA!L51),IF($C$3="Current Exchange rate",IF(A.Life_DATA!L51=0,0,A.Life_DATA!L51/ECO!V15),IF($C$3="Constant Exchange rate",IF(A.Life_DATA!L51=0,0,A.Life_DATA!L51/ECO!V50))))</f>
        <v>86801</v>
      </c>
      <c r="N53" s="42">
        <f>IF($C$3="National Currency",IF(A.Life_DATA!M51=0,0,A.Life_DATA!M51),IF($C$3="Current Exchange rate",IF(A.Life_DATA!M51=0,0,A.Life_DATA!M51/ECO!W15),IF($C$3="Constant Exchange rate",IF(A.Life_DATA!M51=0,0,A.Life_DATA!M51/ECO!W50))))</f>
        <v>87340</v>
      </c>
      <c r="O53" s="42">
        <f>IF($C$3="National Currency",IF(A.Life_DATA!N51=0,0,A.Life_DATA!N51),IF($C$3="Current Exchange rate",IF(A.Life_DATA!N51=0,0,A.Life_DATA!N51/ECO!X15),IF($C$3="Constant Exchange rate",IF(A.Life_DATA!N51=0,0,A.Life_DATA!N51/ECO!X50))))</f>
        <v>90826</v>
      </c>
      <c r="P53" s="108">
        <f>IF($C$3="National Currency",IF(A.Life_DATA!O51=0,0,A.Life_DATA!O51),IF($C$3="Current Exchange rate",IF(A.Life_DATA!O51=0,0,A.Life_DATA!O51/ECO!Y15),IF($C$3="Constant Exchange rate",IF(A.Life_DATA!O51=0,0,A.Life_DATA!O51/ECO!Y50))))</f>
        <v>93673</v>
      </c>
      <c r="Q53" s="41">
        <f t="shared" si="8"/>
        <v>0.13575886699257519</v>
      </c>
      <c r="R53" s="41">
        <f t="shared" si="9"/>
        <v>3.991298374169916E-2</v>
      </c>
      <c r="S53" s="41">
        <f t="shared" si="10"/>
        <v>0.29118746712537136</v>
      </c>
    </row>
    <row r="54" spans="3:19" ht="15" x14ac:dyDescent="0.25">
      <c r="C54" s="139"/>
      <c r="D54" s="140"/>
      <c r="E54" s="39" t="s">
        <v>25</v>
      </c>
      <c r="F54" s="42">
        <f>IF($C$3="National Currency",IF(A.Life_DATA!E52=0,0,A.Life_DATA!E52),IF($C$3="Current Exchange rate",IF(A.Life_DATA!E52=0,0,A.Life_DATA!E52/ECO!O16),IF($C$3="Constant Exchange rate",IF(A.Life_DATA!E52=0,0,A.Life_DATA!E52/ECO!O51))))</f>
        <v>10147.878527393121</v>
      </c>
      <c r="G54" s="42">
        <f>IF($C$3="National Currency",IF(A.Life_DATA!F52=0,0,A.Life_DATA!F52),IF($C$3="Current Exchange rate",IF(A.Life_DATA!F52=0,0,A.Life_DATA!F52/ECO!P16),IF($C$3="Constant Exchange rate",IF(A.Life_DATA!F52=0,0,A.Life_DATA!F52/ECO!P51))))</f>
        <v>10877.466321034748</v>
      </c>
      <c r="H54" s="42">
        <f>IF($C$3="National Currency",IF(A.Life_DATA!G52=0,0,A.Life_DATA!G52),IF($C$3="Current Exchange rate",IF(A.Life_DATA!G52=0,0,A.Life_DATA!G52/ECO!Q16),IF($C$3="Constant Exchange rate",IF(A.Life_DATA!G52=0,0,A.Life_DATA!G52/ECO!Q51))))</f>
        <v>12123.218674868709</v>
      </c>
      <c r="I54" s="42">
        <f>IF($C$3="National Currency",IF(A.Life_DATA!H52=0,0,A.Life_DATA!H52),IF($C$3="Current Exchange rate",IF(A.Life_DATA!H52=0,0,A.Life_DATA!H52/ECO!R16),IF($C$3="Constant Exchange rate",IF(A.Life_DATA!H52=0,0,A.Life_DATA!H52/ECO!R51))))</f>
        <v>13214.242542274993</v>
      </c>
      <c r="J54" s="42">
        <f>IF($C$3="National Currency",IF(A.Life_DATA!I52=0,0,A.Life_DATA!I52),IF($C$3="Current Exchange rate",IF(A.Life_DATA!I52=0,0,A.Life_DATA!I52/ECO!S16),IF($C$3="Constant Exchange rate",IF(A.Life_DATA!I52=0,0,A.Life_DATA!I52/ECO!S51))))</f>
        <v>14561.132526560381</v>
      </c>
      <c r="K54" s="42">
        <f>IF($C$3="National Currency",IF(A.Life_DATA!J52=0,0,A.Life_DATA!J52),IF($C$3="Current Exchange rate",IF(A.Life_DATA!J52=0,0,A.Life_DATA!J52/ECO!T16),IF($C$3="Constant Exchange rate",IF(A.Life_DATA!J52=0,0,A.Life_DATA!J52/ECO!T51))))</f>
        <v>14403.376089613583</v>
      </c>
      <c r="L54" s="42">
        <f>IF($C$3="National Currency",IF(A.Life_DATA!K52=0,0,A.Life_DATA!K52),IF($C$3="Current Exchange rate",IF(A.Life_DATA!K52=0,0,A.Life_DATA!K52/ECO!U16),IF($C$3="Constant Exchange rate",IF(A.Life_DATA!K52=0,0,A.Life_DATA!K52/ECO!U51))))</f>
        <v>15563.873853303428</v>
      </c>
      <c r="M54" s="42">
        <f>IF($C$3="National Currency",IF(A.Life_DATA!L52=0,0,A.Life_DATA!L52),IF($C$3="Current Exchange rate",IF(A.Life_DATA!L52=0,0,A.Life_DATA!L52/ECO!V16),IF($C$3="Constant Exchange rate",IF(A.Life_DATA!L52=0,0,A.Life_DATA!L52/ECO!V51))))</f>
        <v>15842.07486602286</v>
      </c>
      <c r="N54" s="42">
        <f>IF($C$3="National Currency",IF(A.Life_DATA!M52=0,0,A.Life_DATA!M52),IF($C$3="Current Exchange rate",IF(A.Life_DATA!M52=0,0,A.Life_DATA!M52/ECO!W16),IF($C$3="Constant Exchange rate",IF(A.Life_DATA!M52=0,0,A.Life_DATA!M52/ECO!W51))))</f>
        <v>16669.638966865004</v>
      </c>
      <c r="O54" s="88">
        <f>IF($C$3="National Currency",IF(A.Life_DATA!N52=0,0,A.Life_DATA!N52),IF($C$3="Current Exchange rate",IF(A.Life_DATA!N52=0,0,A.Life_DATA!N52/ECO!X16),IF($C$3="Constant Exchange rate",IF(A.Life_DATA!N52=0,0,A.Life_DATA!N52/ECO!X51))))</f>
        <v>16669.638966865004</v>
      </c>
      <c r="P54" s="108">
        <f>IF($C$3="National Currency",IF(A.Life_DATA!O52=0,0,A.Life_DATA!O52),IF($C$3="Current Exchange rate",IF(A.Life_DATA!O52=0,0,A.Life_DATA!O52/ECO!Y16),IF($C$3="Constant Exchange rate",IF(A.Life_DATA!O52=0,0,A.Life_DATA!O52/ECO!Y51))))</f>
        <v>0</v>
      </c>
      <c r="Q54" s="41">
        <f t="shared" si="8"/>
        <v>2.4916337825257907E-2</v>
      </c>
      <c r="R54" s="41">
        <f t="shared" si="9"/>
        <v>0</v>
      </c>
      <c r="S54" s="41">
        <f t="shared" si="10"/>
        <v>0.64267230060618918</v>
      </c>
    </row>
    <row r="55" spans="3:19" ht="15" x14ac:dyDescent="0.25">
      <c r="C55" s="139"/>
      <c r="D55" s="140"/>
      <c r="E55" s="39" t="s">
        <v>24</v>
      </c>
      <c r="F55" s="42">
        <f>IF($C$3="National Currency",IF(A.Life_DATA!E53=0,0,A.Life_DATA!E53),IF($C$3="Current Exchange rate",IF(A.Life_DATA!E53=0,0,A.Life_DATA!E53/ECO!O17),IF($C$3="Constant Exchange rate",IF(A.Life_DATA!E53=0,0,A.Life_DATA!E53/ECO!O52))))</f>
        <v>51.531962215433381</v>
      </c>
      <c r="G55" s="42">
        <f>IF($C$3="National Currency",IF(A.Life_DATA!F53=0,0,A.Life_DATA!F53),IF($C$3="Current Exchange rate",IF(A.Life_DATA!F53=0,0,A.Life_DATA!F53/ECO!P17),IF($C$3="Constant Exchange rate",IF(A.Life_DATA!F53=0,0,A.Life_DATA!F53/ECO!P52))))</f>
        <v>81.449004895632285</v>
      </c>
      <c r="H55" s="42">
        <f>IF($C$3="National Currency",IF(A.Life_DATA!G53=0,0,A.Life_DATA!G53),IF($C$3="Current Exchange rate",IF(A.Life_DATA!G53=0,0,A.Life_DATA!G53/ECO!Q17),IF($C$3="Constant Exchange rate",IF(A.Life_DATA!G53=0,0,A.Life_DATA!G53/ECO!Q52))))</f>
        <v>36.16760190712359</v>
      </c>
      <c r="I55" s="42">
        <f>IF($C$3="National Currency",IF(A.Life_DATA!H53=0,0,A.Life_DATA!H53),IF($C$3="Current Exchange rate",IF(A.Life_DATA!H53=0,0,A.Life_DATA!H53/ECO!R17),IF($C$3="Constant Exchange rate",IF(A.Life_DATA!H53=0,0,A.Life_DATA!H53/ECO!R52))))</f>
        <v>43.856173226132199</v>
      </c>
      <c r="J55" s="42">
        <f>IF($C$3="National Currency",IF(A.Life_DATA!I53=0,0,A.Life_DATA!I53),IF($C$3="Current Exchange rate",IF(A.Life_DATA!I53=0,0,A.Life_DATA!I53/ECO!S17),IF($C$3="Constant Exchange rate",IF(A.Life_DATA!I53=0,0,A.Life_DATA!I53/ECO!S52))))</f>
        <v>46.860468088913883</v>
      </c>
      <c r="K55" s="42">
        <f>IF($C$3="National Currency",IF(A.Life_DATA!J53=0,0,A.Life_DATA!J53),IF($C$3="Current Exchange rate",IF(A.Life_DATA!J53=0,0,A.Life_DATA!J53/ECO!T17),IF($C$3="Constant Exchange rate",IF(A.Life_DATA!J53=0,0,A.Life_DATA!J53/ECO!T52))))</f>
        <v>73.033055104623372</v>
      </c>
      <c r="L55" s="42">
        <f>IF($C$3="National Currency",IF(A.Life_DATA!K53=0,0,A.Life_DATA!K53),IF($C$3="Current Exchange rate",IF(A.Life_DATA!K53=0,0,A.Life_DATA!K53/ECO!U17),IF($C$3="Constant Exchange rate",IF(A.Life_DATA!K53=0,0,A.Life_DATA!K53/ECO!U52))))</f>
        <v>70.200682576406379</v>
      </c>
      <c r="M55" s="42">
        <f>IF($C$3="National Currency",IF(A.Life_DATA!L53=0,0,A.Life_DATA!L53),IF($C$3="Current Exchange rate",IF(A.Life_DATA!L53=0,0,A.Life_DATA!L53/ECO!V17),IF($C$3="Constant Exchange rate",IF(A.Life_DATA!L53=0,0,A.Life_DATA!L53/ECO!V52))))</f>
        <v>53.77</v>
      </c>
      <c r="N55" s="42">
        <f>IF($C$3="National Currency",IF(A.Life_DATA!M53=0,0,A.Life_DATA!M53),IF($C$3="Current Exchange rate",IF(A.Life_DATA!M53=0,0,A.Life_DATA!M53/ECO!W17),IF($C$3="Constant Exchange rate",IF(A.Life_DATA!M53=0,0,A.Life_DATA!M53/ECO!W52))))</f>
        <v>73.177000000000007</v>
      </c>
      <c r="O55" s="42">
        <f>IF($C$3="National Currency",IF(A.Life_DATA!N53=0,0,A.Life_DATA!N53),IF($C$3="Current Exchange rate",IF(A.Life_DATA!N53=0,0,A.Life_DATA!N53/ECO!X17),IF($C$3="Constant Exchange rate",IF(A.Life_DATA!N53=0,0,A.Life_DATA!N53/ECO!X52))))</f>
        <v>78.772999999999996</v>
      </c>
      <c r="P55" s="108">
        <f>IF($C$3="National Currency",IF(A.Life_DATA!O53=0,0,A.Life_DATA!O53),IF($C$3="Current Exchange rate",IF(A.Life_DATA!O53=0,0,A.Life_DATA!O53/ECO!Y17),IF($C$3="Constant Exchange rate",IF(A.Life_DATA!O53=0,0,A.Life_DATA!O53/ECO!Y52))))</f>
        <v>0</v>
      </c>
      <c r="Q55" s="41">
        <f t="shared" si="8"/>
        <v>1.1774308270325816E-4</v>
      </c>
      <c r="R55" s="41">
        <f t="shared" si="9"/>
        <v>7.6472115555433984E-2</v>
      </c>
      <c r="S55" s="41">
        <f t="shared" si="10"/>
        <v>0.52862411236512474</v>
      </c>
    </row>
    <row r="56" spans="3:19" ht="15" x14ac:dyDescent="0.25">
      <c r="C56" s="139"/>
      <c r="D56" s="140"/>
      <c r="E56" s="39" t="s">
        <v>23</v>
      </c>
      <c r="F56" s="42">
        <f>IF($C$3="National Currency",IF(A.Life_DATA!E54=0,0,A.Life_DATA!E54),IF($C$3="Current Exchange rate",IF(A.Life_DATA!E54=0,0,A.Life_DATA!E54/ECO!O18),IF($C$3="Constant Exchange rate",IF(A.Life_DATA!E54=0,0,A.Life_DATA!E54/ECO!O53))))</f>
        <v>19469.205487110004</v>
      </c>
      <c r="G56" s="42">
        <f>IF($C$3="National Currency",IF(A.Life_DATA!F54=0,0,A.Life_DATA!F54),IF($C$3="Current Exchange rate",IF(A.Life_DATA!F54=0,0,A.Life_DATA!F54/ECO!P18),IF($C$3="Constant Exchange rate",IF(A.Life_DATA!F54=0,0,A.Life_DATA!F54/ECO!P53))))</f>
        <v>20659.944689000004</v>
      </c>
      <c r="H56" s="42">
        <f>IF($C$3="National Currency",IF(A.Life_DATA!G54=0,0,A.Life_DATA!G54),IF($C$3="Current Exchange rate",IF(A.Life_DATA!G54=0,0,A.Life_DATA!G54/ECO!Q18),IF($C$3="Constant Exchange rate",IF(A.Life_DATA!G54=0,0,A.Life_DATA!G54/ECO!Q53))))</f>
        <v>23298.28684475</v>
      </c>
      <c r="I56" s="42">
        <f>IF($C$3="National Currency",IF(A.Life_DATA!H54=0,0,A.Life_DATA!H54),IF($C$3="Current Exchange rate",IF(A.Life_DATA!H54=0,0,A.Life_DATA!H54/ECO!R18),IF($C$3="Constant Exchange rate",IF(A.Life_DATA!H54=0,0,A.Life_DATA!H54/ECO!R53))))</f>
        <v>23597.158975669994</v>
      </c>
      <c r="J56" s="42">
        <f>IF($C$3="National Currency",IF(A.Life_DATA!I54=0,0,A.Life_DATA!I54),IF($C$3="Current Exchange rate",IF(A.Life_DATA!I54=0,0,A.Life_DATA!I54/ECO!S18),IF($C$3="Constant Exchange rate",IF(A.Life_DATA!I54=0,0,A.Life_DATA!I54/ECO!S53))))</f>
        <v>27317.514289570005</v>
      </c>
      <c r="K56" s="42">
        <f>IF($C$3="National Currency",IF(A.Life_DATA!J54=0,0,A.Life_DATA!J54),IF($C$3="Current Exchange rate",IF(A.Life_DATA!J54=0,0,A.Life_DATA!J54/ECO!T18),IF($C$3="Constant Exchange rate",IF(A.Life_DATA!J54=0,0,A.Life_DATA!J54/ECO!T53))))</f>
        <v>29156.50363393551</v>
      </c>
      <c r="L56" s="42">
        <f>IF($C$3="National Currency",IF(A.Life_DATA!K54=0,0,A.Life_DATA!K54),IF($C$3="Current Exchange rate",IF(A.Life_DATA!K54=0,0,A.Life_DATA!K54/ECO!U18),IF($C$3="Constant Exchange rate",IF(A.Life_DATA!K54=0,0,A.Life_DATA!K54/ECO!U53))))</f>
        <v>27399.731635720003</v>
      </c>
      <c r="M56" s="42">
        <f>IF($C$3="National Currency",IF(A.Life_DATA!L54=0,0,A.Life_DATA!L54),IF($C$3="Current Exchange rate",IF(A.Life_DATA!L54=0,0,A.Life_DATA!L54/ECO!V18),IF($C$3="Constant Exchange rate",IF(A.Life_DATA!L54=0,0,A.Life_DATA!L54/ECO!V53))))</f>
        <v>29781.278533989993</v>
      </c>
      <c r="N56" s="42">
        <f>IF($C$3="National Currency",IF(A.Life_DATA!M54=0,0,A.Life_DATA!M54),IF($C$3="Current Exchange rate",IF(A.Life_DATA!M54=0,0,A.Life_DATA!M54/ECO!W18),IF($C$3="Constant Exchange rate",IF(A.Life_DATA!M54=0,0,A.Life_DATA!M54/ECO!W53))))</f>
        <v>26656.467950099996</v>
      </c>
      <c r="O56" s="42">
        <f>IF($C$3="National Currency",IF(A.Life_DATA!N54=0,0,A.Life_DATA!N54),IF($C$3="Current Exchange rate",IF(A.Life_DATA!N54=0,0,A.Life_DATA!N54/ECO!X18),IF($C$3="Constant Exchange rate",IF(A.Life_DATA!N54=0,0,A.Life_DATA!N54/ECO!X53))))</f>
        <v>25907.714207550001</v>
      </c>
      <c r="P56" s="108">
        <f>IF($C$3="National Currency",IF(A.Life_DATA!O54=0,0,A.Life_DATA!O54),IF($C$3="Current Exchange rate",IF(A.Life_DATA!O54=0,0,A.Life_DATA!O54/ECO!Y18),IF($C$3="Constant Exchange rate",IF(A.Life_DATA!O54=0,0,A.Life_DATA!O54/ECO!Y53))))</f>
        <v>25234.578910074997</v>
      </c>
      <c r="Q56" s="41">
        <f t="shared" si="8"/>
        <v>3.8724615497593547E-2</v>
      </c>
      <c r="R56" s="41">
        <f t="shared" si="9"/>
        <v>-2.8089008039311025E-2</v>
      </c>
      <c r="S56" s="41">
        <f t="shared" si="10"/>
        <v>0.33070218118056993</v>
      </c>
    </row>
    <row r="57" spans="3:19" ht="15" x14ac:dyDescent="0.25">
      <c r="C57" s="139"/>
      <c r="D57" s="140"/>
      <c r="E57" s="39" t="s">
        <v>22</v>
      </c>
      <c r="F57" s="42">
        <f>IF($C$3="National Currency",IF(A.Life_DATA!E55=0,0,A.Life_DATA!E55),IF($C$3="Current Exchange rate",IF(A.Life_DATA!E55=0,0,A.Life_DATA!E55/ECO!O19),IF($C$3="Constant Exchange rate",IF(A.Life_DATA!E55=0,0,A.Life_DATA!E55/ECO!O54))))</f>
        <v>10357</v>
      </c>
      <c r="G57" s="42">
        <f>IF($C$3="National Currency",IF(A.Life_DATA!F55=0,0,A.Life_DATA!F55),IF($C$3="Current Exchange rate",IF(A.Life_DATA!F55=0,0,A.Life_DATA!F55/ECO!P19),IF($C$3="Constant Exchange rate",IF(A.Life_DATA!F55=0,0,A.Life_DATA!F55/ECO!P54))))</f>
        <v>11251</v>
      </c>
      <c r="H57" s="42">
        <f>IF($C$3="National Currency",IF(A.Life_DATA!G55=0,0,A.Life_DATA!G55),IF($C$3="Current Exchange rate",IF(A.Life_DATA!G55=0,0,A.Life_DATA!G55/ECO!Q19),IF($C$3="Constant Exchange rate",IF(A.Life_DATA!G55=0,0,A.Life_DATA!G55/ECO!Q54))))</f>
        <v>11806</v>
      </c>
      <c r="I57" s="42">
        <f>IF($C$3="National Currency",IF(A.Life_DATA!H55=0,0,A.Life_DATA!H55),IF($C$3="Current Exchange rate",IF(A.Life_DATA!H55=0,0,A.Life_DATA!H55/ECO!R19),IF($C$3="Constant Exchange rate",IF(A.Life_DATA!H55=0,0,A.Life_DATA!H55/ECO!R54))))</f>
        <v>11918</v>
      </c>
      <c r="J57" s="42">
        <f>IF($C$3="National Currency",IF(A.Life_DATA!I55=0,0,A.Life_DATA!I55),IF($C$3="Current Exchange rate",IF(A.Life_DATA!I55=0,0,A.Life_DATA!I55/ECO!S19),IF($C$3="Constant Exchange rate",IF(A.Life_DATA!I55=0,0,A.Life_DATA!I55/ECO!S54))))</f>
        <v>12548</v>
      </c>
      <c r="K57" s="42">
        <f>IF($C$3="National Currency",IF(A.Life_DATA!J55=0,0,A.Life_DATA!J55),IF($C$3="Current Exchange rate",IF(A.Life_DATA!J55=0,0,A.Life_DATA!J55/ECO!T19),IF($C$3="Constant Exchange rate",IF(A.Life_DATA!J55=0,0,A.Life_DATA!J55/ECO!T54))))</f>
        <v>12853</v>
      </c>
      <c r="L57" s="42">
        <f>IF($C$3="National Currency",IF(A.Life_DATA!K55=0,0,A.Life_DATA!K55),IF($C$3="Current Exchange rate",IF(A.Life_DATA!K55=0,0,A.Life_DATA!K55/ECO!U19),IF($C$3="Constant Exchange rate",IF(A.Life_DATA!K55=0,0,A.Life_DATA!K55/ECO!U54))))</f>
        <v>15222</v>
      </c>
      <c r="M57" s="42">
        <f>IF($C$3="National Currency",IF(A.Life_DATA!L55=0,0,A.Life_DATA!L55),IF($C$3="Current Exchange rate",IF(A.Life_DATA!L55=0,0,A.Life_DATA!L55/ECO!V19),IF($C$3="Constant Exchange rate",IF(A.Life_DATA!L55=0,0,A.Life_DATA!L55/ECO!V54))))</f>
        <v>14535</v>
      </c>
      <c r="N57" s="42">
        <f>IF($C$3="National Currency",IF(A.Life_DATA!M55=0,0,A.Life_DATA!M55),IF($C$3="Current Exchange rate",IF(A.Life_DATA!M55=0,0,A.Life_DATA!M55/ECO!W19),IF($C$3="Constant Exchange rate",IF(A.Life_DATA!M55=0,0,A.Life_DATA!M55/ECO!W54))))</f>
        <v>16039</v>
      </c>
      <c r="O57" s="42">
        <f>IF($C$3="National Currency",IF(A.Life_DATA!N55=0,0,A.Life_DATA!N55),IF($C$3="Current Exchange rate",IF(A.Life_DATA!N55=0,0,A.Life_DATA!N55/ECO!X19),IF($C$3="Constant Exchange rate",IF(A.Life_DATA!N55=0,0,A.Life_DATA!N55/ECO!X54))))</f>
        <v>17705</v>
      </c>
      <c r="P57" s="108">
        <f>IF($C$3="National Currency",IF(A.Life_DATA!O55=0,0,A.Life_DATA!O55),IF($C$3="Current Exchange rate",IF(A.Life_DATA!O55=0,0,A.Life_DATA!O55/ECO!Y19),IF($C$3="Constant Exchange rate",IF(A.Life_DATA!O55=0,0,A.Life_DATA!O55/ECO!Y54))))</f>
        <v>18540</v>
      </c>
      <c r="Q57" s="41">
        <f t="shared" si="8"/>
        <v>2.6463906151361325E-2</v>
      </c>
      <c r="R57" s="41">
        <f t="shared" si="9"/>
        <v>0.10387181245713584</v>
      </c>
      <c r="S57" s="41">
        <f t="shared" si="10"/>
        <v>0.70947185478420383</v>
      </c>
    </row>
    <row r="58" spans="3:19" ht="15" x14ac:dyDescent="0.25">
      <c r="C58" s="139"/>
      <c r="D58" s="140"/>
      <c r="E58" s="39" t="s">
        <v>21</v>
      </c>
      <c r="F58" s="42">
        <f>IF($C$3="National Currency",IF(A.Life_DATA!E56=0,0,A.Life_DATA!E56),IF($C$3="Current Exchange rate",IF(A.Life_DATA!E56=0,0,A.Life_DATA!E56/ECO!O20),IF($C$3="Constant Exchange rate",IF(A.Life_DATA!E56=0,0,A.Life_DATA!E56/ECO!O55))))</f>
        <v>105116</v>
      </c>
      <c r="G58" s="42">
        <f>IF($C$3="National Currency",IF(A.Life_DATA!F56=0,0,A.Life_DATA!F56),IF($C$3="Current Exchange rate",IF(A.Life_DATA!F56=0,0,A.Life_DATA!F56/ECO!P20),IF($C$3="Constant Exchange rate",IF(A.Life_DATA!F56=0,0,A.Life_DATA!F56/ECO!P55))))</f>
        <v>120247</v>
      </c>
      <c r="H58" s="42">
        <f>IF($C$3="National Currency",IF(A.Life_DATA!G56=0,0,A.Life_DATA!G56),IF($C$3="Current Exchange rate",IF(A.Life_DATA!G56=0,0,A.Life_DATA!G56/ECO!Q20),IF($C$3="Constant Exchange rate",IF(A.Life_DATA!G56=0,0,A.Life_DATA!G56/ECO!Q55))))</f>
        <v>139594</v>
      </c>
      <c r="I58" s="42">
        <f>IF($C$3="National Currency",IF(A.Life_DATA!H56=0,0,A.Life_DATA!H56),IF($C$3="Current Exchange rate",IF(A.Life_DATA!H56=0,0,A.Life_DATA!H56/ECO!R20),IF($C$3="Constant Exchange rate",IF(A.Life_DATA!H56=0,0,A.Life_DATA!H56/ECO!R55))))</f>
        <v>136472</v>
      </c>
      <c r="J58" s="42">
        <f>IF($C$3="National Currency",IF(A.Life_DATA!I56=0,0,A.Life_DATA!I56),IF($C$3="Current Exchange rate",IF(A.Life_DATA!I56=0,0,A.Life_DATA!I56/ECO!S20),IF($C$3="Constant Exchange rate",IF(A.Life_DATA!I56=0,0,A.Life_DATA!I56/ECO!S55))))</f>
        <v>121919</v>
      </c>
      <c r="K58" s="42">
        <f>IF($C$3="National Currency",IF(A.Life_DATA!J56=0,0,A.Life_DATA!J56),IF($C$3="Current Exchange rate",IF(A.Life_DATA!J56=0,0,A.Life_DATA!J56/ECO!T20),IF($C$3="Constant Exchange rate",IF(A.Life_DATA!J56=0,0,A.Life_DATA!J56/ECO!T55))))</f>
        <v>137582</v>
      </c>
      <c r="L58" s="42">
        <f>IF($C$3="National Currency",IF(A.Life_DATA!K56=0,0,A.Life_DATA!K56),IF($C$3="Current Exchange rate",IF(A.Life_DATA!K56=0,0,A.Life_DATA!K56/ECO!U20),IF($C$3="Constant Exchange rate",IF(A.Life_DATA!K56=0,0,A.Life_DATA!K56/ECO!U55))))</f>
        <v>143420</v>
      </c>
      <c r="M58" s="42">
        <f>IF($C$3="National Currency",IF(A.Life_DATA!L56=0,0,A.Life_DATA!L56),IF($C$3="Current Exchange rate",IF(A.Life_DATA!L56=0,0,A.Life_DATA!L56/ECO!V20),IF($C$3="Constant Exchange rate",IF(A.Life_DATA!L56=0,0,A.Life_DATA!L56/ECO!V55))))</f>
        <v>124109</v>
      </c>
      <c r="N58" s="42">
        <f>IF($C$3="National Currency",IF(A.Life_DATA!M56=0,0,A.Life_DATA!M56),IF($C$3="Current Exchange rate",IF(A.Life_DATA!M56=0,0,A.Life_DATA!M56/ECO!W20),IF($C$3="Constant Exchange rate",IF(A.Life_DATA!M56=0,0,A.Life_DATA!M56/ECO!W55))))</f>
        <v>113251</v>
      </c>
      <c r="O58" s="42">
        <f>IF($C$3="National Currency",IF(A.Life_DATA!N56=0,0,A.Life_DATA!N56),IF($C$3="Current Exchange rate",IF(A.Life_DATA!N56=0,0,A.Life_DATA!N56/ECO!X20),IF($C$3="Constant Exchange rate",IF(A.Life_DATA!N56=0,0,A.Life_DATA!N56/ECO!X55))))</f>
        <v>118834</v>
      </c>
      <c r="P58" s="108">
        <f>IF($C$3="National Currency",IF(A.Life_DATA!O56=0,0,A.Life_DATA!O56),IF($C$3="Current Exchange rate",IF(A.Life_DATA!O56=0,0,A.Life_DATA!O56/ECO!Y20),IF($C$3="Constant Exchange rate",IF(A.Life_DATA!O56=0,0,A.Life_DATA!O56/ECO!Y55))))</f>
        <v>0</v>
      </c>
      <c r="Q58" s="41">
        <f t="shared" si="8"/>
        <v>0.17762280844907494</v>
      </c>
      <c r="R58" s="41">
        <f t="shared" si="9"/>
        <v>4.9297577946331606E-2</v>
      </c>
      <c r="S58" s="41">
        <f t="shared" si="10"/>
        <v>0.13050344381445256</v>
      </c>
    </row>
    <row r="59" spans="3:19" ht="15" x14ac:dyDescent="0.25">
      <c r="C59" s="139"/>
      <c r="D59" s="140"/>
      <c r="E59" s="39" t="s">
        <v>20</v>
      </c>
      <c r="F59" s="42">
        <f>IF($C$3="National Currency",IF(A.Life_DATA!E57=0,0,A.Life_DATA!E57),IF($C$3="Current Exchange rate",IF(A.Life_DATA!E57=0,0,A.Life_DATA!E57/ECO!O21),IF($C$3="Constant Exchange rate",IF(A.Life_DATA!E57=0,0,A.Life_DATA!E57/ECO!O56))))</f>
        <v>1735</v>
      </c>
      <c r="G59" s="42">
        <f>IF($C$3="National Currency",IF(A.Life_DATA!F57=0,0,A.Life_DATA!F57),IF($C$3="Current Exchange rate",IF(A.Life_DATA!F57=0,0,A.Life_DATA!F57/ECO!P21),IF($C$3="Constant Exchange rate",IF(A.Life_DATA!F57=0,0,A.Life_DATA!F57/ECO!P56))))</f>
        <v>1911</v>
      </c>
      <c r="H59" s="42">
        <f>IF($C$3="National Currency",IF(A.Life_DATA!G57=0,0,A.Life_DATA!G57),IF($C$3="Current Exchange rate",IF(A.Life_DATA!G57=0,0,A.Life_DATA!G57/ECO!Q21),IF($C$3="Constant Exchange rate",IF(A.Life_DATA!G57=0,0,A.Life_DATA!G57/ECO!Q56))))</f>
        <v>2264</v>
      </c>
      <c r="I59" s="42">
        <f>IF($C$3="National Currency",IF(A.Life_DATA!H57=0,0,A.Life_DATA!H57),IF($C$3="Current Exchange rate",IF(A.Life_DATA!H57=0,0,A.Life_DATA!H57/ECO!R21),IF($C$3="Constant Exchange rate",IF(A.Life_DATA!H57=0,0,A.Life_DATA!H57/ECO!R56))))</f>
        <v>2459</v>
      </c>
      <c r="J59" s="42">
        <f>IF($C$3="National Currency",IF(A.Life_DATA!I57=0,0,A.Life_DATA!I57),IF($C$3="Current Exchange rate",IF(A.Life_DATA!I57=0,0,A.Life_DATA!I57/ECO!S21),IF($C$3="Constant Exchange rate",IF(A.Life_DATA!I57=0,0,A.Life_DATA!I57/ECO!S56))))</f>
        <v>2425</v>
      </c>
      <c r="K59" s="42">
        <f>IF($C$3="National Currency",IF(A.Life_DATA!J57=0,0,A.Life_DATA!J57),IF($C$3="Current Exchange rate",IF(A.Life_DATA!J57=0,0,A.Life_DATA!J57/ECO!T21),IF($C$3="Constant Exchange rate",IF(A.Life_DATA!J57=0,0,A.Life_DATA!J57/ECO!T56))))</f>
        <v>2456</v>
      </c>
      <c r="L59" s="42">
        <f>IF($C$3="National Currency",IF(A.Life_DATA!K57=0,0,A.Life_DATA!K57),IF($C$3="Current Exchange rate",IF(A.Life_DATA!K57=0,0,A.Life_DATA!K57/ECO!U21),IF($C$3="Constant Exchange rate",IF(A.Life_DATA!K57=0,0,A.Life_DATA!K57/ECO!U56))))</f>
        <v>2252</v>
      </c>
      <c r="M59" s="42">
        <f>IF($C$3="National Currency",IF(A.Life_DATA!L57=0,0,A.Life_DATA!L57),IF($C$3="Current Exchange rate",IF(A.Life_DATA!L57=0,0,A.Life_DATA!L57/ECO!V21),IF($C$3="Constant Exchange rate",IF(A.Life_DATA!L57=0,0,A.Life_DATA!L57/ECO!V56))))</f>
        <v>2189</v>
      </c>
      <c r="N59" s="42">
        <f>IF($C$3="National Currency",IF(A.Life_DATA!M57=0,0,A.Life_DATA!M57),IF($C$3="Current Exchange rate",IF(A.Life_DATA!M57=0,0,A.Life_DATA!M57/ECO!W21),IF($C$3="Constant Exchange rate",IF(A.Life_DATA!M57=0,0,A.Life_DATA!M57/ECO!W56))))</f>
        <v>1931</v>
      </c>
      <c r="O59" s="42">
        <f>IF($C$3="National Currency",IF(A.Life_DATA!N57=0,0,A.Life_DATA!N57),IF($C$3="Current Exchange rate",IF(A.Life_DATA!N57=0,0,A.Life_DATA!N57/ECO!X21),IF($C$3="Constant Exchange rate",IF(A.Life_DATA!N57=0,0,A.Life_DATA!N57/ECO!X56))))</f>
        <v>1675</v>
      </c>
      <c r="P59" s="108">
        <f>IF($C$3="National Currency",IF(A.Life_DATA!O57=0,0,A.Life_DATA!O57),IF($C$3="Current Exchange rate",IF(A.Life_DATA!O57=0,0,A.Life_DATA!O57/ECO!Y21),IF($C$3="Constant Exchange rate",IF(A.Life_DATA!O57=0,0,A.Life_DATA!O57/ECO!Y56))))</f>
        <v>0</v>
      </c>
      <c r="Q59" s="41">
        <f t="shared" si="8"/>
        <v>2.5036454562852428E-3</v>
      </c>
      <c r="R59" s="41">
        <f t="shared" si="9"/>
        <v>-0.13257379596064212</v>
      </c>
      <c r="S59" s="41">
        <f t="shared" si="10"/>
        <v>-3.458213256484155E-2</v>
      </c>
    </row>
    <row r="60" spans="3:19" ht="15" x14ac:dyDescent="0.25">
      <c r="C60" s="139"/>
      <c r="D60" s="140"/>
      <c r="E60" s="39" t="s">
        <v>19</v>
      </c>
      <c r="F60" s="42">
        <f>IF($C$3="National Currency",IF(A.Life_DATA!E58=0,0,A.Life_DATA!E58),IF($C$3="Current Exchange rate",IF(A.Life_DATA!E58=0,0,A.Life_DATA!E58/ECO!O22),IF($C$3="Constant Exchange rate",IF(A.Life_DATA!E58=0,0,A.Life_DATA!E58/ECO!O57))))</f>
        <v>204.88378166623139</v>
      </c>
      <c r="G60" s="42">
        <f>IF($C$3="National Currency",IF(A.Life_DATA!F58=0,0,A.Life_DATA!F58),IF($C$3="Current Exchange rate",IF(A.Life_DATA!F58=0,0,A.Life_DATA!F58/ECO!P22),IF($C$3="Constant Exchange rate",IF(A.Life_DATA!F58=0,0,A.Life_DATA!F58/ECO!P57))))</f>
        <v>247.45364324889005</v>
      </c>
      <c r="H60" s="42">
        <f>IF($C$3="National Currency",IF(A.Life_DATA!G58=0,0,A.Life_DATA!G58),IF($C$3="Current Exchange rate",IF(A.Life_DATA!G58=0,0,A.Life_DATA!G58/ECO!Q22),IF($C$3="Constant Exchange rate",IF(A.Life_DATA!G58=0,0,A.Life_DATA!G58/ECO!Q57))))</f>
        <v>282.71089057195087</v>
      </c>
      <c r="I60" s="42">
        <f>IF($C$3="National Currency",IF(A.Life_DATA!H58=0,0,A.Life_DATA!H58),IF($C$3="Current Exchange rate",IF(A.Life_DATA!H58=0,0,A.Life_DATA!H58/ECO!R22),IF($C$3="Constant Exchange rate",IF(A.Life_DATA!H58=0,0,A.Life_DATA!H58/ECO!R57))))</f>
        <v>324.10551057717419</v>
      </c>
      <c r="J60" s="42">
        <f>IF($C$3="National Currency",IF(A.Life_DATA!I58=0,0,A.Life_DATA!I58),IF($C$3="Current Exchange rate",IF(A.Life_DATA!I58=0,0,A.Life_DATA!I58/ECO!S22),IF($C$3="Constant Exchange rate",IF(A.Life_DATA!I58=0,0,A.Life_DATA!I58/ECO!S57))))</f>
        <v>332.33220161922173</v>
      </c>
      <c r="K60" s="42">
        <f>IF($C$3="National Currency",IF(A.Life_DATA!J58=0,0,A.Life_DATA!J58),IF($C$3="Current Exchange rate",IF(A.Life_DATA!J58=0,0,A.Life_DATA!J58/ECO!T22),IF($C$3="Constant Exchange rate",IF(A.Life_DATA!J58=0,0,A.Life_DATA!J58/ECO!T57))))</f>
        <v>324.88900496213108</v>
      </c>
      <c r="L60" s="42">
        <f>IF($C$3="National Currency",IF(A.Life_DATA!K58=0,0,A.Life_DATA!K58),IF($C$3="Current Exchange rate",IF(A.Life_DATA!K58=0,0,A.Life_DATA!K58/ECO!U22),IF($C$3="Constant Exchange rate",IF(A.Life_DATA!K58=0,0,A.Life_DATA!K58/ECO!U57))))</f>
        <v>320.84095063985376</v>
      </c>
      <c r="M60" s="42">
        <f>IF($C$3="National Currency",IF(A.Life_DATA!L58=0,0,A.Life_DATA!L58),IF($C$3="Current Exchange rate",IF(A.Life_DATA!L58=0,0,A.Life_DATA!L58/ECO!V22),IF($C$3="Constant Exchange rate",IF(A.Life_DATA!L58=0,0,A.Life_DATA!L58/ECO!V57))))</f>
        <v>317.44580830504049</v>
      </c>
      <c r="N60" s="42">
        <f>IF($C$3="National Currency",IF(A.Life_DATA!M58=0,0,A.Life_DATA!M58),IF($C$3="Current Exchange rate",IF(A.Life_DATA!M58=0,0,A.Life_DATA!M58/ECO!W22),IF($C$3="Constant Exchange rate",IF(A.Life_DATA!M58=0,0,A.Life_DATA!M58/ECO!W57))))</f>
        <v>321.36328022982502</v>
      </c>
      <c r="O60" s="42">
        <f>IF($C$3="National Currency",IF(A.Life_DATA!N58=0,0,A.Life_DATA!N58),IF($C$3="Current Exchange rate",IF(A.Life_DATA!N58=0,0,A.Life_DATA!N58/ECO!X22),IF($C$3="Constant Exchange rate",IF(A.Life_DATA!N58=0,0,A.Life_DATA!N58/ECO!X57))))</f>
        <v>331.41812483677199</v>
      </c>
      <c r="P60" s="108">
        <f>IF($C$3="National Currency",IF(A.Life_DATA!O58=0,0,A.Life_DATA!O58),IF($C$3="Current Exchange rate",IF(A.Life_DATA!O58=0,0,A.Life_DATA!O58/ECO!Y22),IF($C$3="Constant Exchange rate",IF(A.Life_DATA!O58=0,0,A.Life_DATA!O58/ECO!Y57))))</f>
        <v>0</v>
      </c>
      <c r="Q60" s="41">
        <f t="shared" si="8"/>
        <v>4.9537521336009526E-4</v>
      </c>
      <c r="R60" s="41">
        <f t="shared" si="9"/>
        <v>3.1288094270621736E-2</v>
      </c>
      <c r="S60" s="41">
        <f t="shared" si="10"/>
        <v>0.61759082217973238</v>
      </c>
    </row>
    <row r="61" spans="3:19" ht="15" x14ac:dyDescent="0.25">
      <c r="C61" s="139"/>
      <c r="D61" s="140"/>
      <c r="E61" s="39" t="s">
        <v>18</v>
      </c>
      <c r="F61" s="42">
        <f>IF($C$3="National Currency",IF(A.Life_DATA!E59=0,0,A.Life_DATA!E59),IF($C$3="Current Exchange rate",IF(A.Life_DATA!E59=0,0,A.Life_DATA!E59/ECO!O23),IF($C$3="Constant Exchange rate",IF(A.Life_DATA!E59=0,0,A.Life_DATA!E59/ECO!O58))))</f>
        <v>772.37434239716038</v>
      </c>
      <c r="G61" s="42">
        <f>IF($C$3="National Currency",IF(A.Life_DATA!F59=0,0,A.Life_DATA!F59),IF($C$3="Current Exchange rate",IF(A.Life_DATA!F59=0,0,A.Life_DATA!F59/ECO!P23),IF($C$3="Constant Exchange rate",IF(A.Life_DATA!F59=0,0,A.Life_DATA!F59/ECO!P58))))</f>
        <v>957.45388857197179</v>
      </c>
      <c r="H61" s="42">
        <f>IF($C$3="National Currency",IF(A.Life_DATA!G59=0,0,A.Life_DATA!G59),IF($C$3="Current Exchange rate",IF(A.Life_DATA!G59=0,0,A.Life_DATA!G59/ECO!Q23),IF($C$3="Constant Exchange rate",IF(A.Life_DATA!G59=0,0,A.Life_DATA!G59/ECO!Q58))))</f>
        <v>1333.1114914115483</v>
      </c>
      <c r="I61" s="42">
        <f>IF($C$3="National Currency",IF(A.Life_DATA!H59=0,0,A.Life_DATA!H59),IF($C$3="Current Exchange rate",IF(A.Life_DATA!H59=0,0,A.Life_DATA!H59/ECO!R23),IF($C$3="Constant Exchange rate",IF(A.Life_DATA!H59=0,0,A.Life_DATA!H59/ECO!R58))))</f>
        <v>1612.093553907587</v>
      </c>
      <c r="J61" s="42">
        <f>IF($C$3="National Currency",IF(A.Life_DATA!I59=0,0,A.Life_DATA!I59),IF($C$3="Current Exchange rate",IF(A.Life_DATA!I59=0,0,A.Life_DATA!I59/ECO!S23),IF($C$3="Constant Exchange rate",IF(A.Life_DATA!I59=0,0,A.Life_DATA!I59/ECO!S58))))</f>
        <v>1463.1520567915318</v>
      </c>
      <c r="K61" s="42">
        <f>IF($C$3="National Currency",IF(A.Life_DATA!J59=0,0,A.Life_DATA!J59),IF($C$3="Current Exchange rate",IF(A.Life_DATA!J59=0,0,A.Life_DATA!J59/ECO!T23),IF($C$3="Constant Exchange rate",IF(A.Life_DATA!J59=0,0,A.Life_DATA!J59/ECO!T58))))</f>
        <v>1302.7064714457754</v>
      </c>
      <c r="L61" s="42">
        <f>IF($C$3="National Currency",IF(A.Life_DATA!K59=0,0,A.Life_DATA!K59),IF($C$3="Current Exchange rate",IF(A.Life_DATA!K59=0,0,A.Life_DATA!K59/ECO!U23),IF($C$3="Constant Exchange rate",IF(A.Life_DATA!K59=0,0,A.Life_DATA!K59/ECO!U58))))</f>
        <v>1402.2754642834504</v>
      </c>
      <c r="M61" s="42">
        <f>IF($C$3="National Currency",IF(A.Life_DATA!L59=0,0,A.Life_DATA!L59),IF($C$3="Current Exchange rate",IF(A.Life_DATA!L59=0,0,A.Life_DATA!L59/ECO!V23),IF($C$3="Constant Exchange rate",IF(A.Life_DATA!L59=0,0,A.Life_DATA!L59/ECO!V58))))</f>
        <v>1392.9897952715978</v>
      </c>
      <c r="N61" s="42">
        <f>IF($C$3="National Currency",IF(A.Life_DATA!M59=0,0,A.Life_DATA!M59),IF($C$3="Current Exchange rate",IF(A.Life_DATA!M59=0,0,A.Life_DATA!M59/ECO!W23),IF($C$3="Constant Exchange rate",IF(A.Life_DATA!M59=0,0,A.Life_DATA!M59/ECO!W58))))</f>
        <v>1264.6225518159345</v>
      </c>
      <c r="O61" s="42">
        <f>IF($C$3="National Currency",IF(A.Life_DATA!N59=0,0,A.Life_DATA!N59),IF($C$3="Current Exchange rate",IF(A.Life_DATA!N59=0,0,A.Life_DATA!N59/ECO!X23),IF($C$3="Constant Exchange rate",IF(A.Life_DATA!N59=0,0,A.Life_DATA!N59/ECO!X58))))</f>
        <v>1371.3538695569498</v>
      </c>
      <c r="P61" s="108">
        <f>IF($C$3="National Currency",IF(A.Life_DATA!O59=0,0,A.Life_DATA!O59),IF($C$3="Current Exchange rate",IF(A.Life_DATA!O59=0,0,A.Life_DATA!O59/ECO!Y23),IF($C$3="Constant Exchange rate",IF(A.Life_DATA!O59=0,0,A.Life_DATA!O59/ECO!Y58))))</f>
        <v>0</v>
      </c>
      <c r="Q61" s="41">
        <f t="shared" si="8"/>
        <v>2.0497814235674286E-3</v>
      </c>
      <c r="R61" s="41">
        <f t="shared" si="9"/>
        <v>8.4397765631930577E-2</v>
      </c>
      <c r="S61" s="41">
        <f t="shared" si="10"/>
        <v>0.77550417495845547</v>
      </c>
    </row>
    <row r="62" spans="3:19" ht="15" x14ac:dyDescent="0.25">
      <c r="C62" s="139"/>
      <c r="D62" s="140"/>
      <c r="E62" s="39" t="s">
        <v>17</v>
      </c>
      <c r="F62" s="42">
        <f>IF($C$3="National Currency",IF(A.Life_DATA!E60=0,0,A.Life_DATA!E60),IF($C$3="Current Exchange rate",IF(A.Life_DATA!E60=0,0,A.Life_DATA!E60/ECO!O24),IF($C$3="Constant Exchange rate",IF(A.Life_DATA!E60=0,0,A.Life_DATA!E60/ECO!O59))))</f>
        <v>0</v>
      </c>
      <c r="G62" s="42">
        <f>IF($C$3="National Currency",IF(A.Life_DATA!F60=0,0,A.Life_DATA!F60),IF($C$3="Current Exchange rate",IF(A.Life_DATA!F60=0,0,A.Life_DATA!F60/ECO!P24),IF($C$3="Constant Exchange rate",IF(A.Life_DATA!F60=0,0,A.Life_DATA!F60/ECO!P59))))</f>
        <v>0</v>
      </c>
      <c r="H62" s="42">
        <f>IF($C$3="National Currency",IF(A.Life_DATA!G60=0,0,A.Life_DATA!G60),IF($C$3="Current Exchange rate",IF(A.Life_DATA!G60=0,0,A.Life_DATA!G60/ECO!Q24),IF($C$3="Constant Exchange rate",IF(A.Life_DATA!G60=0,0,A.Life_DATA!G60/ECO!Q59))))</f>
        <v>0</v>
      </c>
      <c r="I62" s="42">
        <f>IF($C$3="National Currency",IF(A.Life_DATA!H60=0,0,A.Life_DATA!H60),IF($C$3="Current Exchange rate",IF(A.Life_DATA!H60=0,0,A.Life_DATA!H60/ECO!R24),IF($C$3="Constant Exchange rate",IF(A.Life_DATA!H60=0,0,A.Life_DATA!H60/ECO!R59))))</f>
        <v>0</v>
      </c>
      <c r="J62" s="42">
        <f>IF($C$3="National Currency",IF(A.Life_DATA!I60=0,0,A.Life_DATA!I60),IF($C$3="Current Exchange rate",IF(A.Life_DATA!I60=0,0,A.Life_DATA!I60/ECO!S24),IF($C$3="Constant Exchange rate",IF(A.Life_DATA!I60=0,0,A.Life_DATA!I60/ECO!S59))))</f>
        <v>0</v>
      </c>
      <c r="K62" s="42">
        <f>IF($C$3="National Currency",IF(A.Life_DATA!J60=0,0,A.Life_DATA!J60),IF($C$3="Current Exchange rate",IF(A.Life_DATA!J60=0,0,A.Life_DATA!J60/ECO!T24),IF($C$3="Constant Exchange rate",IF(A.Life_DATA!J60=0,0,A.Life_DATA!J60/ECO!T59))))</f>
        <v>0</v>
      </c>
      <c r="L62" s="42">
        <f>IF($C$3="National Currency",IF(A.Life_DATA!K60=0,0,A.Life_DATA!K60),IF($C$3="Current Exchange rate",IF(A.Life_DATA!K60=0,0,A.Life_DATA!K60/ECO!U24),IF($C$3="Constant Exchange rate",IF(A.Life_DATA!K60=0,0,A.Life_DATA!K60/ECO!U59))))</f>
        <v>0</v>
      </c>
      <c r="M62" s="42">
        <f>IF($C$3="National Currency",IF(A.Life_DATA!L60=0,0,A.Life_DATA!L60),IF($C$3="Current Exchange rate",IF(A.Life_DATA!L60=0,0,A.Life_DATA!L60/ECO!V24),IF($C$3="Constant Exchange rate",IF(A.Life_DATA!L60=0,0,A.Life_DATA!L60/ECO!V59))))</f>
        <v>0</v>
      </c>
      <c r="N62" s="42">
        <f>IF($C$3="National Currency",IF(A.Life_DATA!M60=0,0,A.Life_DATA!M60),IF($C$3="Current Exchange rate",IF(A.Life_DATA!M60=0,0,A.Life_DATA!M60/ECO!W24),IF($C$3="Constant Exchange rate",IF(A.Life_DATA!M60=0,0,A.Life_DATA!M60/ECO!W59))))</f>
        <v>0</v>
      </c>
      <c r="O62" s="42">
        <f>IF($C$3="National Currency",IF(A.Life_DATA!N60=0,0,A.Life_DATA!N60),IF($C$3="Current Exchange rate",IF(A.Life_DATA!N60=0,0,A.Life_DATA!N60/ECO!X24),IF($C$3="Constant Exchange rate",IF(A.Life_DATA!N60=0,0,A.Life_DATA!N60/ECO!X59))))</f>
        <v>0</v>
      </c>
      <c r="P62" s="108">
        <f>IF($C$3="National Currency",IF(A.Life_DATA!O60=0,0,A.Life_DATA!O60),IF($C$3="Current Exchange rate",IF(A.Life_DATA!O60=0,0,A.Life_DATA!O60/ECO!Y24),IF($C$3="Constant Exchange rate",IF(A.Life_DATA!O60=0,0,A.Life_DATA!O60/ECO!Y59))))</f>
        <v>0</v>
      </c>
      <c r="Q62" s="41">
        <f t="shared" si="8"/>
        <v>0</v>
      </c>
      <c r="R62" s="41" t="str">
        <f t="shared" si="9"/>
        <v>-</v>
      </c>
      <c r="S62" s="41" t="str">
        <f t="shared" si="10"/>
        <v>-</v>
      </c>
    </row>
    <row r="63" spans="3:19" ht="15" x14ac:dyDescent="0.25">
      <c r="C63" s="139"/>
      <c r="D63" s="140"/>
      <c r="E63" s="39" t="s">
        <v>16</v>
      </c>
      <c r="F63" s="42">
        <f>IF($C$3="National Currency",IF(A.Life_DATA!E61=0,0,A.Life_DATA!E61),IF($C$3="Current Exchange rate",IF(A.Life_DATA!E61=0,0,A.Life_DATA!E61/ECO!O25),IF($C$3="Constant Exchange rate",IF(A.Life_DATA!E61=0,0,A.Life_DATA!E61/ECO!O60))))</f>
        <v>16.634215991692624</v>
      </c>
      <c r="G63" s="42">
        <f>IF($C$3="National Currency",IF(A.Life_DATA!F61=0,0,A.Life_DATA!F61),IF($C$3="Current Exchange rate",IF(A.Life_DATA!F61=0,0,A.Life_DATA!F61/ECO!P25),IF($C$3="Constant Exchange rate",IF(A.Life_DATA!F61=0,0,A.Life_DATA!F61/ECO!P60))))</f>
        <v>16.939252336448597</v>
      </c>
      <c r="H63" s="42">
        <f>IF($C$3="National Currency",IF(A.Life_DATA!G61=0,0,A.Life_DATA!G61),IF($C$3="Current Exchange rate",IF(A.Life_DATA!G61=0,0,A.Life_DATA!G61/ECO!Q25),IF($C$3="Constant Exchange rate",IF(A.Life_DATA!G61=0,0,A.Life_DATA!G61/ECO!Q60))))</f>
        <v>17.880321910695741</v>
      </c>
      <c r="I63" s="42">
        <f>IF($C$3="National Currency",IF(A.Life_DATA!H61=0,0,A.Life_DATA!H61),IF($C$3="Current Exchange rate",IF(A.Life_DATA!H61=0,0,A.Life_DATA!H61/ECO!R25),IF($C$3="Constant Exchange rate",IF(A.Life_DATA!H61=0,0,A.Life_DATA!H61/ECO!R60))))</f>
        <v>19.457424714434058</v>
      </c>
      <c r="J63" s="42">
        <f>IF($C$3="National Currency",IF(A.Life_DATA!I61=0,0,A.Life_DATA!I61),IF($C$3="Current Exchange rate",IF(A.Life_DATA!I61=0,0,A.Life_DATA!I61/ECO!S25),IF($C$3="Constant Exchange rate",IF(A.Life_DATA!I61=0,0,A.Life_DATA!I61/ECO!S60))))</f>
        <v>19.807892004153686</v>
      </c>
      <c r="K63" s="42">
        <f>IF($C$3="National Currency",IF(A.Life_DATA!J61=0,0,A.Life_DATA!J61),IF($C$3="Current Exchange rate",IF(A.Life_DATA!J61=0,0,A.Life_DATA!J61/ECO!T25),IF($C$3="Constant Exchange rate",IF(A.Life_DATA!J61=0,0,A.Life_DATA!J61/ECO!T60))))</f>
        <v>17.224818276220144</v>
      </c>
      <c r="L63" s="42">
        <f>IF($C$3="National Currency",IF(A.Life_DATA!K61=0,0,A.Life_DATA!K61),IF($C$3="Current Exchange rate",IF(A.Life_DATA!K61=0,0,A.Life_DATA!K61/ECO!U25),IF($C$3="Constant Exchange rate",IF(A.Life_DATA!K61=0,0,A.Life_DATA!K61/ECO!U60))))</f>
        <v>18.483904465212873</v>
      </c>
      <c r="M63" s="42">
        <f>IF($C$3="National Currency",IF(A.Life_DATA!L61=0,0,A.Life_DATA!L61),IF($C$3="Current Exchange rate",IF(A.Life_DATA!L61=0,0,A.Life_DATA!L61/ECO!V25),IF($C$3="Constant Exchange rate",IF(A.Life_DATA!L61=0,0,A.Life_DATA!L61/ECO!V60))))</f>
        <v>18.075025960539978</v>
      </c>
      <c r="N63" s="42">
        <f>IF($C$3="National Currency",IF(A.Life_DATA!M61=0,0,A.Life_DATA!M61),IF($C$3="Current Exchange rate",IF(A.Life_DATA!M61=0,0,A.Life_DATA!M61/ECO!W25),IF($C$3="Constant Exchange rate",IF(A.Life_DATA!M61=0,0,A.Life_DATA!M61/ECO!W60))))</f>
        <v>18.431983385254412</v>
      </c>
      <c r="O63" s="42">
        <f>IF($C$3="National Currency",IF(A.Life_DATA!N61=0,0,A.Life_DATA!N61),IF($C$3="Current Exchange rate",IF(A.Life_DATA!N61=0,0,A.Life_DATA!N61/ECO!X25),IF($C$3="Constant Exchange rate",IF(A.Life_DATA!N61=0,0,A.Life_DATA!N61/ECO!X60))))</f>
        <v>20.768431983385252</v>
      </c>
      <c r="P63" s="108">
        <f>IF($C$3="National Currency",IF(A.Life_DATA!O61=0,0,A.Life_DATA!O61),IF($C$3="Current Exchange rate",IF(A.Life_DATA!O61=0,0,A.Life_DATA!O61/ECO!Y25),IF($C$3="Constant Exchange rate",IF(A.Life_DATA!O61=0,0,A.Life_DATA!O61/ECO!Y60))))</f>
        <v>0</v>
      </c>
      <c r="Q63" s="41">
        <f t="shared" si="8"/>
        <v>3.1042859922012895E-5</v>
      </c>
      <c r="R63" s="41">
        <f t="shared" si="9"/>
        <v>0.12676056338028152</v>
      </c>
      <c r="S63" s="41">
        <f t="shared" si="10"/>
        <v>0.24853687085446752</v>
      </c>
    </row>
    <row r="64" spans="3:19" ht="15" x14ac:dyDescent="0.25">
      <c r="C64" s="139"/>
      <c r="D64" s="140"/>
      <c r="E64" s="39" t="s">
        <v>15</v>
      </c>
      <c r="F64" s="42">
        <f>IF($C$3="National Currency",IF(A.Life_DATA!E62=0,0,A.Life_DATA!E62),IF($C$3="Current Exchange rate",IF(A.Life_DATA!E62=0,0,A.Life_DATA!E62/ECO!O26),IF($C$3="Constant Exchange rate",IF(A.Life_DATA!E62=0,0,A.Life_DATA!E62/ECO!O61))))</f>
        <v>65627</v>
      </c>
      <c r="G64" s="42">
        <f>IF($C$3="National Currency",IF(A.Life_DATA!F62=0,0,A.Life_DATA!F62),IF($C$3="Current Exchange rate",IF(A.Life_DATA!F62=0,0,A.Life_DATA!F62/ECO!P26),IF($C$3="Constant Exchange rate",IF(A.Life_DATA!F62=0,0,A.Life_DATA!F62/ECO!P61))))</f>
        <v>73471</v>
      </c>
      <c r="H64" s="42">
        <f>IF($C$3="National Currency",IF(A.Life_DATA!G62=0,0,A.Life_DATA!G62),IF($C$3="Current Exchange rate",IF(A.Life_DATA!G62=0,0,A.Life_DATA!G62/ECO!Q26),IF($C$3="Constant Exchange rate",IF(A.Life_DATA!G62=0,0,A.Life_DATA!G62/ECO!Q61))))</f>
        <v>69377</v>
      </c>
      <c r="I64" s="42">
        <f>IF($C$3="National Currency",IF(A.Life_DATA!H62=0,0,A.Life_DATA!H62),IF($C$3="Current Exchange rate",IF(A.Life_DATA!H62=0,0,A.Life_DATA!H62/ECO!R26),IF($C$3="Constant Exchange rate",IF(A.Life_DATA!H62=0,0,A.Life_DATA!H62/ECO!R61))))</f>
        <v>61439</v>
      </c>
      <c r="J64" s="42">
        <f>IF($C$3="National Currency",IF(A.Life_DATA!I62=0,0,A.Life_DATA!I62),IF($C$3="Current Exchange rate",IF(A.Life_DATA!I62=0,0,A.Life_DATA!I62/ECO!S26),IF($C$3="Constant Exchange rate",IF(A.Life_DATA!I62=0,0,A.Life_DATA!I62/ECO!S61))))</f>
        <v>54565</v>
      </c>
      <c r="K64" s="42">
        <f>IF($C$3="National Currency",IF(A.Life_DATA!J62=0,0,A.Life_DATA!J62),IF($C$3="Current Exchange rate",IF(A.Life_DATA!J62=0,0,A.Life_DATA!J62/ECO!T26),IF($C$3="Constant Exchange rate",IF(A.Life_DATA!J62=0,0,A.Life_DATA!J62/ECO!T61))))</f>
        <v>81116</v>
      </c>
      <c r="L64" s="42">
        <f>IF($C$3="National Currency",IF(A.Life_DATA!K62=0,0,A.Life_DATA!K62),IF($C$3="Current Exchange rate",IF(A.Life_DATA!K62=0,0,A.Life_DATA!K62/ECO!U26),IF($C$3="Constant Exchange rate",IF(A.Life_DATA!K62=0,0,A.Life_DATA!K62/ECO!U61))))</f>
        <v>90114</v>
      </c>
      <c r="M64" s="42">
        <f>IF($C$3="National Currency",IF(A.Life_DATA!L62=0,0,A.Life_DATA!L62),IF($C$3="Current Exchange rate",IF(A.Life_DATA!L62=0,0,A.Life_DATA!L62/ECO!V26),IF($C$3="Constant Exchange rate",IF(A.Life_DATA!L62=0,0,A.Life_DATA!L62/ECO!V61))))</f>
        <v>73869</v>
      </c>
      <c r="N64" s="42">
        <f>IF($C$3="National Currency",IF(A.Life_DATA!M62=0,0,A.Life_DATA!M62),IF($C$3="Current Exchange rate",IF(A.Life_DATA!M62=0,0,A.Life_DATA!M62/ECO!W26),IF($C$3="Constant Exchange rate",IF(A.Life_DATA!M62=0,0,A.Life_DATA!M62/ECO!W61))))</f>
        <v>69715</v>
      </c>
      <c r="O64" s="42">
        <f>IF($C$3="National Currency",IF(A.Life_DATA!N62=0,0,A.Life_DATA!N62),IF($C$3="Current Exchange rate",IF(A.Life_DATA!N62=0,0,A.Life_DATA!N62/ECO!X26),IF($C$3="Constant Exchange rate",IF(A.Life_DATA!N62=0,0,A.Life_DATA!N62/ECO!X61))))</f>
        <v>85100</v>
      </c>
      <c r="P64" s="108">
        <f>IF($C$3="National Currency",IF(A.Life_DATA!O62=0,0,A.Life_DATA!O62),IF($C$3="Current Exchange rate",IF(A.Life_DATA!O62=0,0,A.Life_DATA!O62/ECO!Y26),IF($C$3="Constant Exchange rate",IF(A.Life_DATA!O62=0,0,A.Life_DATA!O62/ECO!Y61))))</f>
        <v>110518</v>
      </c>
      <c r="Q64" s="41">
        <f t="shared" si="8"/>
        <v>0.12720013631634278</v>
      </c>
      <c r="R64" s="41">
        <f t="shared" si="9"/>
        <v>0.22068421430108298</v>
      </c>
      <c r="S64" s="41">
        <f t="shared" si="10"/>
        <v>0.2967223856034864</v>
      </c>
    </row>
    <row r="65" spans="3:19" ht="15" x14ac:dyDescent="0.25">
      <c r="C65" s="139"/>
      <c r="D65" s="140"/>
      <c r="E65" s="39" t="s">
        <v>14</v>
      </c>
      <c r="F65" s="42">
        <f>IF($C$3="National Currency",IF(A.Life_DATA!E63=0,0,A.Life_DATA!E63),IF($C$3="Current Exchange rate",IF(A.Life_DATA!E63=0,0,A.Life_DATA!E63/ECO!O27),IF($C$3="Constant Exchange rate",IF(A.Life_DATA!E63=0,0,A.Life_DATA!E63/ECO!O62))))</f>
        <v>0</v>
      </c>
      <c r="G65" s="42">
        <f>IF($C$3="National Currency",IF(A.Life_DATA!F63=0,0,A.Life_DATA!F63),IF($C$3="Current Exchange rate",IF(A.Life_DATA!F63=0,0,A.Life_DATA!F63/ECO!P27),IF($C$3="Constant Exchange rate",IF(A.Life_DATA!F63=0,0,A.Life_DATA!F63/ECO!P62))))</f>
        <v>0</v>
      </c>
      <c r="H65" s="42">
        <f>IF($C$3="National Currency",IF(A.Life_DATA!G63=0,0,A.Life_DATA!G63),IF($C$3="Current Exchange rate",IF(A.Life_DATA!G63=0,0,A.Life_DATA!G63/ECO!Q27),IF($C$3="Constant Exchange rate",IF(A.Life_DATA!G63=0,0,A.Life_DATA!G63/ECO!Q62))))</f>
        <v>0</v>
      </c>
      <c r="I65" s="42">
        <f>IF($C$3="National Currency",IF(A.Life_DATA!H63=0,0,A.Life_DATA!H63),IF($C$3="Current Exchange rate",IF(A.Life_DATA!H63=0,0,A.Life_DATA!H63/ECO!R27),IF($C$3="Constant Exchange rate",IF(A.Life_DATA!H63=0,0,A.Life_DATA!H63/ECO!R62))))</f>
        <v>0</v>
      </c>
      <c r="J65" s="42">
        <f>IF($C$3="National Currency",IF(A.Life_DATA!I63=0,0,A.Life_DATA!I63),IF($C$3="Current Exchange rate",IF(A.Life_DATA!I63=0,0,A.Life_DATA!I63/ECO!S27),IF($C$3="Constant Exchange rate",IF(A.Life_DATA!I63=0,0,A.Life_DATA!I63/ECO!S62))))</f>
        <v>0</v>
      </c>
      <c r="K65" s="42">
        <f>IF($C$3="National Currency",IF(A.Life_DATA!J63=0,0,A.Life_DATA!J63),IF($C$3="Current Exchange rate",IF(A.Life_DATA!J63=0,0,A.Life_DATA!J63/ECO!T27),IF($C$3="Constant Exchange rate",IF(A.Life_DATA!J63=0,0,A.Life_DATA!J63/ECO!T62))))</f>
        <v>0</v>
      </c>
      <c r="L65" s="42">
        <f>IF($C$3="National Currency",IF(A.Life_DATA!K63=0,0,A.Life_DATA!K63),IF($C$3="Current Exchange rate",IF(A.Life_DATA!K63=0,0,A.Life_DATA!K63/ECO!U27),IF($C$3="Constant Exchange rate",IF(A.Life_DATA!K63=0,0,A.Life_DATA!K63/ECO!U62))))</f>
        <v>0</v>
      </c>
      <c r="M65" s="42">
        <f>IF($C$3="National Currency",IF(A.Life_DATA!L63=0,0,A.Life_DATA!L63),IF($C$3="Current Exchange rate",IF(A.Life_DATA!L63=0,0,A.Life_DATA!L63/ECO!V27),IF($C$3="Constant Exchange rate",IF(A.Life_DATA!L63=0,0,A.Life_DATA!L63/ECO!V62))))</f>
        <v>44.078509647371924</v>
      </c>
      <c r="N65" s="42">
        <f>IF($C$3="National Currency",IF(A.Life_DATA!M63=0,0,A.Life_DATA!M63),IF($C$3="Current Exchange rate",IF(A.Life_DATA!M63=0,0,A.Life_DATA!M63/ECO!W27),IF($C$3="Constant Exchange rate",IF(A.Life_DATA!M63=0,0,A.Life_DATA!M63/ECO!W62))))</f>
        <v>33.266799733865604</v>
      </c>
      <c r="O65" s="42">
        <f>IF($C$3="National Currency",IF(A.Life_DATA!N63=0,0,A.Life_DATA!N63),IF($C$3="Current Exchange rate",IF(A.Life_DATA!N63=0,0,A.Life_DATA!N63/ECO!X27),IF($C$3="Constant Exchange rate",IF(A.Life_DATA!N63=0,0,A.Life_DATA!N63/ECO!X62))))</f>
        <v>11.643379906852962</v>
      </c>
      <c r="P65" s="108">
        <f>IF($C$3="National Currency",IF(A.Life_DATA!O63=0,0,A.Life_DATA!O63),IF($C$3="Current Exchange rate",IF(A.Life_DATA!O63=0,0,A.Life_DATA!O63/ECO!Y27),IF($C$3="Constant Exchange rate",IF(A.Life_DATA!O63=0,0,A.Life_DATA!O63/ECO!Y62))))</f>
        <v>0</v>
      </c>
      <c r="Q65" s="41">
        <f t="shared" si="8"/>
        <v>1.7403519522146453E-5</v>
      </c>
      <c r="R65" s="41">
        <f t="shared" si="9"/>
        <v>-0.64999999999999991</v>
      </c>
      <c r="S65" s="41" t="str">
        <f t="shared" si="10"/>
        <v>-</v>
      </c>
    </row>
    <row r="66" spans="3:19" ht="15" x14ac:dyDescent="0.25">
      <c r="C66" s="139"/>
      <c r="D66" s="140"/>
      <c r="E66" s="39" t="s">
        <v>13</v>
      </c>
      <c r="F66" s="42">
        <f>IF($C$3="National Currency",IF(A.Life_DATA!E64=0,0,A.Life_DATA!E64),IF($C$3="Current Exchange rate",IF(A.Life_DATA!E64=0,0,A.Life_DATA!E64/ECO!O28),IF($C$3="Constant Exchange rate",IF(A.Life_DATA!E64=0,0,A.Life_DATA!E64/ECO!O63))))</f>
        <v>7845.0410000000002</v>
      </c>
      <c r="G66" s="42">
        <f>IF($C$3="National Currency",IF(A.Life_DATA!F64=0,0,A.Life_DATA!F64),IF($C$3="Current Exchange rate",IF(A.Life_DATA!F64=0,0,A.Life_DATA!F64/ECO!P28),IF($C$3="Constant Exchange rate",IF(A.Life_DATA!F64=0,0,A.Life_DATA!F64/ECO!P63))))</f>
        <v>9831.2479999999996</v>
      </c>
      <c r="H66" s="42">
        <f>IF($C$3="National Currency",IF(A.Life_DATA!G64=0,0,A.Life_DATA!G64),IF($C$3="Current Exchange rate",IF(A.Life_DATA!G64=0,0,A.Life_DATA!G64/ECO!Q28),IF($C$3="Constant Exchange rate",IF(A.Life_DATA!G64=0,0,A.Life_DATA!G64/ECO!Q63))))</f>
        <v>11609.563</v>
      </c>
      <c r="I66" s="42">
        <f>IF($C$3="National Currency",IF(A.Life_DATA!H64=0,0,A.Life_DATA!H64),IF($C$3="Current Exchange rate",IF(A.Life_DATA!H64=0,0,A.Life_DATA!H64/ECO!R28),IF($C$3="Constant Exchange rate",IF(A.Life_DATA!H64=0,0,A.Life_DATA!H64/ECO!R63))))</f>
        <v>10988.986999999999</v>
      </c>
      <c r="J66" s="42">
        <f>IF($C$3="National Currency",IF(A.Life_DATA!I64=0,0,A.Life_DATA!I64),IF($C$3="Current Exchange rate",IF(A.Life_DATA!I64=0,0,A.Life_DATA!I64/ECO!S28),IF($C$3="Constant Exchange rate",IF(A.Life_DATA!I64=0,0,A.Life_DATA!I64/ECO!S63))))</f>
        <v>10814.85</v>
      </c>
      <c r="K66" s="42">
        <f>IF($C$3="National Currency",IF(A.Life_DATA!J64=0,0,A.Life_DATA!J64),IF($C$3="Current Exchange rate",IF(A.Life_DATA!J64=0,0,A.Life_DATA!J64/ECO!T28),IF($C$3="Constant Exchange rate",IF(A.Life_DATA!J64=0,0,A.Life_DATA!J64/ECO!T63))))</f>
        <v>17918</v>
      </c>
      <c r="L66" s="42">
        <f>IF($C$3="National Currency",IF(A.Life_DATA!K64=0,0,A.Life_DATA!K64),IF($C$3="Current Exchange rate",IF(A.Life_DATA!K64=0,0,A.Life_DATA!K64/ECO!U28),IF($C$3="Constant Exchange rate",IF(A.Life_DATA!K64=0,0,A.Life_DATA!K64/ECO!U63))))</f>
        <v>22384</v>
      </c>
      <c r="M66" s="42">
        <f>IF($C$3="National Currency",IF(A.Life_DATA!L64=0,0,A.Life_DATA!L64),IF($C$3="Current Exchange rate",IF(A.Life_DATA!L64=0,0,A.Life_DATA!L64/ECO!V28),IF($C$3="Constant Exchange rate",IF(A.Life_DATA!L64=0,0,A.Life_DATA!L64/ECO!V63))))</f>
        <v>14657</v>
      </c>
      <c r="N66" s="42">
        <f>IF($C$3="National Currency",IF(A.Life_DATA!M64=0,0,A.Life_DATA!M64),IF($C$3="Current Exchange rate",IF(A.Life_DATA!M64=0,0,A.Life_DATA!M64/ECO!W28),IF($C$3="Constant Exchange rate",IF(A.Life_DATA!M64=0,0,A.Life_DATA!M64/ECO!W63))))</f>
        <v>20972</v>
      </c>
      <c r="O66" s="88">
        <f>IF($C$3="National Currency",IF(A.Life_DATA!N64=0,0,A.Life_DATA!N64),IF($C$3="Current Exchange rate",IF(A.Life_DATA!N64=0,0,A.Life_DATA!N64/ECO!X28),IF($C$3="Constant Exchange rate",IF(A.Life_DATA!N64=0,0,A.Life_DATA!N64/ECO!X63))))</f>
        <v>20972</v>
      </c>
      <c r="P66" s="108">
        <f>IF($C$3="National Currency",IF(A.Life_DATA!O64=0,0,A.Life_DATA!O64),IF($C$3="Current Exchange rate",IF(A.Life_DATA!O64=0,0,A.Life_DATA!O64/ECO!Y28),IF($C$3="Constant Exchange rate",IF(A.Life_DATA!O64=0,0,A.Life_DATA!O64/ECO!Y63))))</f>
        <v>0</v>
      </c>
      <c r="Q66" s="41">
        <f t="shared" si="8"/>
        <v>3.1347135826396484E-2</v>
      </c>
      <c r="R66" s="41">
        <f t="shared" si="9"/>
        <v>0</v>
      </c>
      <c r="S66" s="41">
        <f t="shared" si="10"/>
        <v>1.6732811211566645</v>
      </c>
    </row>
    <row r="67" spans="3:19" ht="15" x14ac:dyDescent="0.25">
      <c r="C67" s="139"/>
      <c r="D67" s="140"/>
      <c r="E67" s="39" t="s">
        <v>12</v>
      </c>
      <c r="F67" s="42">
        <f>IF($C$3="National Currency",IF(A.Life_DATA!E65=0,0,A.Life_DATA!E65),IF($C$3="Current Exchange rate",IF(A.Life_DATA!E65=0,0,A.Life_DATA!E65/ECO!O29),IF($C$3="Constant Exchange rate",IF(A.Life_DATA!E65=0,0,A.Life_DATA!E65/ECO!O64))))</f>
        <v>12.777461582242459</v>
      </c>
      <c r="G67" s="42">
        <f>IF($C$3="National Currency",IF(A.Life_DATA!F65=0,0,A.Life_DATA!F65),IF($C$3="Current Exchange rate",IF(A.Life_DATA!F65=0,0,A.Life_DATA!F65/ECO!P29),IF($C$3="Constant Exchange rate",IF(A.Life_DATA!F65=0,0,A.Life_DATA!F65/ECO!P64))))</f>
        <v>23.321001707455892</v>
      </c>
      <c r="H67" s="42">
        <f>IF($C$3="National Currency",IF(A.Life_DATA!G65=0,0,A.Life_DATA!G65),IF($C$3="Current Exchange rate",IF(A.Life_DATA!G65=0,0,A.Life_DATA!G65/ECO!Q29),IF($C$3="Constant Exchange rate",IF(A.Life_DATA!G65=0,0,A.Life_DATA!G65/ECO!Q64))))</f>
        <v>33.181559476380194</v>
      </c>
      <c r="I67" s="42">
        <f>IF($C$3="National Currency",IF(A.Life_DATA!H65=0,0,A.Life_DATA!H65),IF($C$3="Current Exchange rate",IF(A.Life_DATA!H65=0,0,A.Life_DATA!H65/ECO!R29),IF($C$3="Constant Exchange rate",IF(A.Life_DATA!H65=0,0,A.Life_DATA!H65/ECO!R64))))</f>
        <v>52.191235059760956</v>
      </c>
      <c r="J67" s="42">
        <f>IF($C$3="National Currency",IF(A.Life_DATA!I65=0,0,A.Life_DATA!I65),IF($C$3="Current Exchange rate",IF(A.Life_DATA!I65=0,0,A.Life_DATA!I65/ECO!S29),IF($C$3="Constant Exchange rate",IF(A.Life_DATA!I65=0,0,A.Life_DATA!I65/ECO!S64))))</f>
        <v>47.951052931132615</v>
      </c>
      <c r="K67" s="42">
        <f>IF($C$3="National Currency",IF(A.Life_DATA!J65=0,0,A.Life_DATA!J65),IF($C$3="Current Exchange rate",IF(A.Life_DATA!J65=0,0,A.Life_DATA!J65/ECO!T29),IF($C$3="Constant Exchange rate",IF(A.Life_DATA!J65=0,0,A.Life_DATA!J65/ECO!T64))))</f>
        <v>39.612976664769498</v>
      </c>
      <c r="L67" s="42">
        <f>IF($C$3="National Currency",IF(A.Life_DATA!K65=0,0,A.Life_DATA!K65),IF($C$3="Current Exchange rate",IF(A.Life_DATA!K65=0,0,A.Life_DATA!K65/ECO!U29),IF($C$3="Constant Exchange rate",IF(A.Life_DATA!K65=0,0,A.Life_DATA!K65/ECO!U64))))</f>
        <v>46.713147410358566</v>
      </c>
      <c r="M67" s="42">
        <f>IF($C$3="National Currency",IF(A.Life_DATA!L65=0,0,A.Life_DATA!L65),IF($C$3="Current Exchange rate",IF(A.Life_DATA!L65=0,0,A.Life_DATA!L65/ECO!V29),IF($C$3="Constant Exchange rate",IF(A.Life_DATA!L65=0,0,A.Life_DATA!L65/ECO!V64))))</f>
        <v>35.37279453614115</v>
      </c>
      <c r="N67" s="42">
        <f>IF($C$3="National Currency",IF(A.Life_DATA!M65=0,0,A.Life_DATA!M65),IF($C$3="Current Exchange rate",IF(A.Life_DATA!M65=0,0,A.Life_DATA!M65/ECO!W29),IF($C$3="Constant Exchange rate",IF(A.Life_DATA!M65=0,0,A.Life_DATA!M65/ECO!W64))))</f>
        <v>34.803642572566879</v>
      </c>
      <c r="O67" s="42">
        <f>IF($C$3="National Currency",IF(A.Life_DATA!N65=0,0,A.Life_DATA!N65),IF($C$3="Current Exchange rate",IF(A.Life_DATA!N65=0,0,A.Life_DATA!N65/ECO!X29),IF($C$3="Constant Exchange rate",IF(A.Life_DATA!N65=0,0,A.Life_DATA!N65/ECO!X64))))</f>
        <v>39.015367103016509</v>
      </c>
      <c r="P67" s="108">
        <f>IF($C$3="National Currency",IF(A.Life_DATA!O65=0,0,A.Life_DATA!O65),IF($C$3="Current Exchange rate",IF(A.Life_DATA!O65=0,0,A.Life_DATA!O65/ECO!Y29),IF($C$3="Constant Exchange rate",IF(A.Life_DATA!O65=0,0,A.Life_DATA!O65/ECO!Y64))))</f>
        <v>0</v>
      </c>
      <c r="Q67" s="41">
        <f t="shared" si="8"/>
        <v>5.8316803924040601E-5</v>
      </c>
      <c r="R67" s="41">
        <f t="shared" si="9"/>
        <v>0.12101390024529834</v>
      </c>
      <c r="S67" s="41">
        <f t="shared" si="10"/>
        <v>2.0534521158129175</v>
      </c>
    </row>
    <row r="68" spans="3:19" ht="15" x14ac:dyDescent="0.25">
      <c r="C68" s="139"/>
      <c r="D68" s="140"/>
      <c r="E68" s="39" t="s">
        <v>11</v>
      </c>
      <c r="F68" s="42">
        <f>IF($C$3="National Currency",IF(A.Life_DATA!E66=0,0,A.Life_DATA!E66),IF($C$3="Current Exchange rate",IF(A.Life_DATA!E66=0,0,A.Life_DATA!E66/ECO!O30),IF($C$3="Constant Exchange rate",IF(A.Life_DATA!E66=0,0,A.Life_DATA!E66/ECO!O65))))</f>
        <v>299.81365012811557</v>
      </c>
      <c r="G68" s="42">
        <f>IF($C$3="National Currency",IF(A.Life_DATA!F66=0,0,A.Life_DATA!F66),IF($C$3="Current Exchange rate",IF(A.Life_DATA!F66=0,0,A.Life_DATA!F66/ECO!P30),IF($C$3="Constant Exchange rate",IF(A.Life_DATA!F66=0,0,A.Life_DATA!F66/ECO!P65))))</f>
        <v>330.53808525506639</v>
      </c>
      <c r="H68" s="42">
        <f>IF($C$3="National Currency",IF(A.Life_DATA!G66=0,0,A.Life_DATA!G66),IF($C$3="Current Exchange rate",IF(A.Life_DATA!G66=0,0,A.Life_DATA!G66/ECO!Q30),IF($C$3="Constant Exchange rate",IF(A.Life_DATA!G66=0,0,A.Life_DATA!G66/ECO!Q65))))</f>
        <v>396.22641509433959</v>
      </c>
      <c r="I68" s="42">
        <f>IF($C$3="National Currency",IF(A.Life_DATA!H66=0,0,A.Life_DATA!H66),IF($C$3="Current Exchange rate",IF(A.Life_DATA!H66=0,0,A.Life_DATA!H66/ECO!R30),IF($C$3="Constant Exchange rate",IF(A.Life_DATA!H66=0,0,A.Life_DATA!H66/ECO!R65))))</f>
        <v>530.8641975308642</v>
      </c>
      <c r="J68" s="42">
        <f>IF($C$3="National Currency",IF(A.Life_DATA!I66=0,0,A.Life_DATA!I66),IF($C$3="Current Exchange rate",IF(A.Life_DATA!I66=0,0,A.Life_DATA!I66/ECO!S30),IF($C$3="Constant Exchange rate",IF(A.Life_DATA!I66=0,0,A.Life_DATA!I66/ECO!S65))))</f>
        <v>181.3</v>
      </c>
      <c r="K68" s="42">
        <f>IF($C$3="National Currency",IF(A.Life_DATA!J66=0,0,A.Life_DATA!J66),IF($C$3="Current Exchange rate",IF(A.Life_DATA!J66=0,0,A.Life_DATA!J66/ECO!T30),IF($C$3="Constant Exchange rate",IF(A.Life_DATA!J66=0,0,A.Life_DATA!J66/ECO!T65))))</f>
        <v>192.7</v>
      </c>
      <c r="L68" s="42">
        <f>IF($C$3="National Currency",IF(A.Life_DATA!K66=0,0,A.Life_DATA!K66),IF($C$3="Current Exchange rate",IF(A.Life_DATA!K66=0,0,A.Life_DATA!K66/ECO!U30),IF($C$3="Constant Exchange rate",IF(A.Life_DATA!K66=0,0,A.Life_DATA!K66/ECO!U65))))</f>
        <v>224.1</v>
      </c>
      <c r="M68" s="42">
        <f>IF($C$3="National Currency",IF(A.Life_DATA!L66=0,0,A.Life_DATA!L66),IF($C$3="Current Exchange rate",IF(A.Life_DATA!L66=0,0,A.Life_DATA!L66/ECO!V30),IF($C$3="Constant Exchange rate",IF(A.Life_DATA!L66=0,0,A.Life_DATA!L66/ECO!V65))))</f>
        <v>209.2</v>
      </c>
      <c r="N68" s="42">
        <f>IF($C$3="National Currency",IF(A.Life_DATA!M66=0,0,A.Life_DATA!M66),IF($C$3="Current Exchange rate",IF(A.Life_DATA!M66=0,0,A.Life_DATA!M66/ECO!W30),IF($C$3="Constant Exchange rate",IF(A.Life_DATA!M66=0,0,A.Life_DATA!M66/ECO!W65))))</f>
        <v>169.8</v>
      </c>
      <c r="O68" s="42">
        <f>IF($C$3="National Currency",IF(A.Life_DATA!N66=0,0,A.Life_DATA!N66),IF($C$3="Current Exchange rate",IF(A.Life_DATA!N66=0,0,A.Life_DATA!N66/ECO!X30),IF($C$3="Constant Exchange rate",IF(A.Life_DATA!N66=0,0,A.Life_DATA!N66/ECO!X65))))</f>
        <v>187.81210300000001</v>
      </c>
      <c r="P68" s="108">
        <f>IF($C$3="National Currency",IF(A.Life_DATA!O66=0,0,A.Life_DATA!O66),IF($C$3="Current Exchange rate",IF(A.Life_DATA!O66=0,0,A.Life_DATA!O66/ECO!Y30),IF($C$3="Constant Exchange rate",IF(A.Life_DATA!O66=0,0,A.Life_DATA!O66/ECO!Y65))))</f>
        <v>0</v>
      </c>
      <c r="Q68" s="41">
        <f t="shared" si="8"/>
        <v>2.8072532436497076E-4</v>
      </c>
      <c r="R68" s="41">
        <f t="shared" si="9"/>
        <v>0.10607834511189629</v>
      </c>
      <c r="S68" s="41">
        <f t="shared" si="10"/>
        <v>-0.37357053983451172</v>
      </c>
    </row>
    <row r="69" spans="3:19" ht="15" x14ac:dyDescent="0.25">
      <c r="C69" s="139"/>
      <c r="D69" s="140"/>
      <c r="E69" s="39" t="s">
        <v>10</v>
      </c>
      <c r="F69" s="42">
        <f>IF($C$3="National Currency",IF(A.Life_DATA!E67=0,0,A.Life_DATA!E67),IF($C$3="Current Exchange rate",IF(A.Life_DATA!E67=0,0,A.Life_DATA!E67/ECO!O31),IF($C$3="Constant Exchange rate",IF(A.Life_DATA!E67=0,0,A.Life_DATA!E67/ECO!O66))))</f>
        <v>25136</v>
      </c>
      <c r="G69" s="42">
        <f>IF($C$3="National Currency",IF(A.Life_DATA!F67=0,0,A.Life_DATA!F67),IF($C$3="Current Exchange rate",IF(A.Life_DATA!F67=0,0,A.Life_DATA!F67/ECO!P31),IF($C$3="Constant Exchange rate",IF(A.Life_DATA!F67=0,0,A.Life_DATA!F67/ECO!P66))))</f>
        <v>24824</v>
      </c>
      <c r="H69" s="42">
        <f>IF($C$3="National Currency",IF(A.Life_DATA!G67=0,0,A.Life_DATA!G67),IF($C$3="Current Exchange rate",IF(A.Life_DATA!G67=0,0,A.Life_DATA!G67/ECO!Q31),IF($C$3="Constant Exchange rate",IF(A.Life_DATA!G67=0,0,A.Life_DATA!G67/ECO!Q66))))</f>
        <v>25730</v>
      </c>
      <c r="I69" s="42">
        <f>IF($C$3="National Currency",IF(A.Life_DATA!H67=0,0,A.Life_DATA!H67),IF($C$3="Current Exchange rate",IF(A.Life_DATA!H67=0,0,A.Life_DATA!H67/ECO!R31),IF($C$3="Constant Exchange rate",IF(A.Life_DATA!H67=0,0,A.Life_DATA!H67/ECO!R66))))</f>
        <v>26464</v>
      </c>
      <c r="J69" s="42">
        <f>IF($C$3="National Currency",IF(A.Life_DATA!I67=0,0,A.Life_DATA!I67),IF($C$3="Current Exchange rate",IF(A.Life_DATA!I67=0,0,A.Life_DATA!I67/ECO!S31),IF($C$3="Constant Exchange rate",IF(A.Life_DATA!I67=0,0,A.Life_DATA!I67/ECO!S66))))</f>
        <v>26446</v>
      </c>
      <c r="K69" s="42">
        <f>IF($C$3="National Currency",IF(A.Life_DATA!J67=0,0,A.Life_DATA!J67),IF($C$3="Current Exchange rate",IF(A.Life_DATA!J67=0,0,A.Life_DATA!J67/ECO!T31),IF($C$3="Constant Exchange rate",IF(A.Life_DATA!J67=0,0,A.Life_DATA!J67/ECO!T66))))</f>
        <v>24401</v>
      </c>
      <c r="L69" s="42">
        <f>IF($C$3="National Currency",IF(A.Life_DATA!K67=0,0,A.Life_DATA!K67),IF($C$3="Current Exchange rate",IF(A.Life_DATA!K67=0,0,A.Life_DATA!K67/ECO!U31),IF($C$3="Constant Exchange rate",IF(A.Life_DATA!K67=0,0,A.Life_DATA!K67/ECO!U66))))</f>
        <v>21586</v>
      </c>
      <c r="M69" s="42">
        <f>IF($C$3="National Currency",IF(A.Life_DATA!L67=0,0,A.Life_DATA!L67),IF($C$3="Current Exchange rate",IF(A.Life_DATA!L67=0,0,A.Life_DATA!L67/ECO!V31),IF($C$3="Constant Exchange rate",IF(A.Life_DATA!L67=0,0,A.Life_DATA!L67/ECO!V66))))</f>
        <v>21910</v>
      </c>
      <c r="N69" s="42">
        <f>IF($C$3="National Currency",IF(A.Life_DATA!M67=0,0,A.Life_DATA!M67),IF($C$3="Current Exchange rate",IF(A.Life_DATA!M67=0,0,A.Life_DATA!M67/ECO!W31),IF($C$3="Constant Exchange rate",IF(A.Life_DATA!M67=0,0,A.Life_DATA!M67/ECO!W66))))</f>
        <v>18985</v>
      </c>
      <c r="O69" s="42">
        <f>IF($C$3="National Currency",IF(A.Life_DATA!N67=0,0,A.Life_DATA!N67),IF($C$3="Current Exchange rate",IF(A.Life_DATA!N67=0,0,A.Life_DATA!N67/ECO!X31),IF($C$3="Constant Exchange rate",IF(A.Life_DATA!N67=0,0,A.Life_DATA!N67/ECO!X66))))</f>
        <v>18269</v>
      </c>
      <c r="P69" s="108">
        <f>IF($C$3="National Currency",IF(A.Life_DATA!O67=0,0,A.Life_DATA!O67),IF($C$3="Current Exchange rate",IF(A.Life_DATA!O67=0,0,A.Life_DATA!O67/ECO!Y31),IF($C$3="Constant Exchange rate",IF(A.Life_DATA!O67=0,0,A.Life_DATA!O67/ECO!Y66))))</f>
        <v>17465</v>
      </c>
      <c r="Q69" s="41">
        <f t="shared" si="8"/>
        <v>2.7306924681119463E-2</v>
      </c>
      <c r="R69" s="41">
        <f t="shared" si="9"/>
        <v>-3.7713984724782712E-2</v>
      </c>
      <c r="S69" s="41">
        <f t="shared" si="10"/>
        <v>-0.2731938255887969</v>
      </c>
    </row>
    <row r="70" spans="3:19" ht="15" x14ac:dyDescent="0.25">
      <c r="C70" s="139"/>
      <c r="D70" s="140"/>
      <c r="E70" s="39" t="s">
        <v>9</v>
      </c>
      <c r="F70" s="42">
        <f>IF($C$3="National Currency",IF(A.Life_DATA!E68=0,0,A.Life_DATA!E68),IF($C$3="Current Exchange rate",IF(A.Life_DATA!E68=0,0,A.Life_DATA!E68/ECO!O32),IF($C$3="Constant Exchange rate",IF(A.Life_DATA!E68=0,0,A.Life_DATA!E68/ECO!O67))))</f>
        <v>5689.4492368944921</v>
      </c>
      <c r="G70" s="42">
        <f>IF($C$3="National Currency",IF(A.Life_DATA!F68=0,0,A.Life_DATA!F68),IF($C$3="Current Exchange rate",IF(A.Life_DATA!F68=0,0,A.Life_DATA!F68/ECO!P32),IF($C$3="Constant Exchange rate",IF(A.Life_DATA!F68=0,0,A.Life_DATA!F68/ECO!P67))))</f>
        <v>6471.4664897146649</v>
      </c>
      <c r="H70" s="42">
        <f>IF($C$3="National Currency",IF(A.Life_DATA!G68=0,0,A.Life_DATA!G68),IF($C$3="Current Exchange rate",IF(A.Life_DATA!G68=0,0,A.Life_DATA!G68/ECO!Q32),IF($C$3="Constant Exchange rate",IF(A.Life_DATA!G68=0,0,A.Life_DATA!G68/ECO!Q67))))</f>
        <v>6406.1048440610484</v>
      </c>
      <c r="I70" s="42">
        <f>IF($C$3="National Currency",IF(A.Life_DATA!H68=0,0,A.Life_DATA!H68),IF($C$3="Current Exchange rate",IF(A.Life_DATA!H68=0,0,A.Life_DATA!H68/ECO!R32),IF($C$3="Constant Exchange rate",IF(A.Life_DATA!H68=0,0,A.Life_DATA!H68/ECO!R67))))</f>
        <v>7221.521787215218</v>
      </c>
      <c r="J70" s="42">
        <f>IF($C$3="National Currency",IF(A.Life_DATA!I68=0,0,A.Life_DATA!I68),IF($C$3="Current Exchange rate",IF(A.Life_DATA!I68=0,0,A.Life_DATA!I68/ECO!S32),IF($C$3="Constant Exchange rate",IF(A.Life_DATA!I68=0,0,A.Life_DATA!I68/ECO!S67))))</f>
        <v>7136.5848263658481</v>
      </c>
      <c r="K70" s="42">
        <f>IF($C$3="National Currency",IF(A.Life_DATA!J68=0,0,A.Life_DATA!J68),IF($C$3="Current Exchange rate",IF(A.Life_DATA!J68=0,0,A.Life_DATA!J68/ECO!T32),IF($C$3="Constant Exchange rate",IF(A.Life_DATA!J68=0,0,A.Life_DATA!J68/ECO!T67))))</f>
        <v>6759.6770625967711</v>
      </c>
      <c r="L70" s="42">
        <f>IF($C$3="National Currency",IF(A.Life_DATA!K68=0,0,A.Life_DATA!K68),IF($C$3="Current Exchange rate",IF(A.Life_DATA!K68=0,0,A.Life_DATA!K68/ECO!U32),IF($C$3="Constant Exchange rate",IF(A.Life_DATA!K68=0,0,A.Life_DATA!K68/ECO!U67))))</f>
        <v>7267.9716876797174</v>
      </c>
      <c r="M70" s="42">
        <f>IF($C$3="National Currency",IF(A.Life_DATA!L68=0,0,A.Life_DATA!L68),IF($C$3="Current Exchange rate",IF(A.Life_DATA!L68=0,0,A.Life_DATA!L68/ECO!V32),IF($C$3="Constant Exchange rate",IF(A.Life_DATA!L68=0,0,A.Life_DATA!L68/ECO!V67))))</f>
        <v>7826.9188232691886</v>
      </c>
      <c r="N70" s="42">
        <f>IF($C$3="National Currency",IF(A.Life_DATA!M68=0,0,A.Life_DATA!M68),IF($C$3="Current Exchange rate",IF(A.Life_DATA!M68=0,0,A.Life_DATA!M68/ECO!W32),IF($C$3="Constant Exchange rate",IF(A.Life_DATA!M68=0,0,A.Life_DATA!M68/ECO!W67))))</f>
        <v>8958.4162795841621</v>
      </c>
      <c r="O70" s="88">
        <f>IF($C$3="National Currency",IF(A.Life_DATA!N68=0,0,A.Life_DATA!N68),IF($C$3="Current Exchange rate",IF(A.Life_DATA!N68=0,0,A.Life_DATA!N68/ECO!X32),IF($C$3="Constant Exchange rate",IF(A.Life_DATA!N68=0,0,A.Life_DATA!N68/ECO!X67))))</f>
        <v>8958.4162795841621</v>
      </c>
      <c r="P70" s="108">
        <f>IF($C$3="National Currency",IF(A.Life_DATA!O68=0,0,A.Life_DATA!O68),IF($C$3="Current Exchange rate",IF(A.Life_DATA!O68=0,0,A.Life_DATA!O68/ECO!Y32),IF($C$3="Constant Exchange rate",IF(A.Life_DATA!O68=0,0,A.Life_DATA!O68/ECO!Y67))))</f>
        <v>0</v>
      </c>
      <c r="Q70" s="41">
        <f t="shared" si="8"/>
        <v>1.3390267590383663E-2</v>
      </c>
      <c r="R70" s="41">
        <f t="shared" si="9"/>
        <v>0</v>
      </c>
      <c r="S70" s="41">
        <f t="shared" si="10"/>
        <v>0.57456651893320898</v>
      </c>
    </row>
    <row r="71" spans="3:19" ht="15" x14ac:dyDescent="0.25">
      <c r="C71" s="139"/>
      <c r="D71" s="140"/>
      <c r="E71" s="39" t="s">
        <v>8</v>
      </c>
      <c r="F71" s="42">
        <f>IF($C$3="National Currency",IF(A.Life_DATA!E69=0,0,A.Life_DATA!E69),IF($C$3="Current Exchange rate",IF(A.Life_DATA!E69=0,0,A.Life_DATA!E69/ECO!O33),IF($C$3="Constant Exchange rate",IF(A.Life_DATA!E69=0,0,A.Life_DATA!E69/ECO!O68))))</f>
        <v>2988.1587569034914</v>
      </c>
      <c r="G71" s="42">
        <f>IF($C$3="National Currency",IF(A.Life_DATA!F69=0,0,A.Life_DATA!F69),IF($C$3="Current Exchange rate",IF(A.Life_DATA!F69=0,0,A.Life_DATA!F69/ECO!P33),IF($C$3="Constant Exchange rate",IF(A.Life_DATA!F69=0,0,A.Life_DATA!F69/ECO!P68))))</f>
        <v>3585.8373116165872</v>
      </c>
      <c r="H71" s="42">
        <f>IF($C$3="National Currency",IF(A.Life_DATA!G69=0,0,A.Life_DATA!G69),IF($C$3="Current Exchange rate",IF(A.Life_DATA!G69=0,0,A.Life_DATA!G69/ECO!Q33),IF($C$3="Constant Exchange rate",IF(A.Life_DATA!G69=0,0,A.Life_DATA!G69/ECO!Q68))))</f>
        <v>4939.8577178695123</v>
      </c>
      <c r="I71" s="42">
        <f>IF($C$3="National Currency",IF(A.Life_DATA!H69=0,0,A.Life_DATA!H69),IF($C$3="Current Exchange rate",IF(A.Life_DATA!H69=0,0,A.Life_DATA!H69/ECO!R33),IF($C$3="Constant Exchange rate",IF(A.Life_DATA!H69=0,0,A.Life_DATA!H69/ECO!R68))))</f>
        <v>5969.5310306093788</v>
      </c>
      <c r="J71" s="42">
        <f>IF($C$3="National Currency",IF(A.Life_DATA!I69=0,0,A.Life_DATA!I69),IF($C$3="Current Exchange rate",IF(A.Life_DATA!I69=0,0,A.Life_DATA!I69/ECO!S33),IF($C$3="Constant Exchange rate",IF(A.Life_DATA!I69=0,0,A.Life_DATA!I69/ECO!S68))))</f>
        <v>9123.3735841991947</v>
      </c>
      <c r="K71" s="42">
        <f>IF($C$3="National Currency",IF(A.Life_DATA!J69=0,0,A.Life_DATA!J69),IF($C$3="Current Exchange rate",IF(A.Life_DATA!J69=0,0,A.Life_DATA!J69/ECO!T33),IF($C$3="Constant Exchange rate",IF(A.Life_DATA!J69=0,0,A.Life_DATA!J69/ECO!T68))))</f>
        <v>7086.258541608162</v>
      </c>
      <c r="L71" s="42">
        <f>IF($C$3="National Currency",IF(A.Life_DATA!K69=0,0,A.Life_DATA!K69),IF($C$3="Current Exchange rate",IF(A.Life_DATA!K69=0,0,A.Life_DATA!K69/ECO!U33),IF($C$3="Constant Exchange rate",IF(A.Life_DATA!K69=0,0,A.Life_DATA!K69/ECO!U68))))</f>
        <v>7353.2715529345687</v>
      </c>
      <c r="M71" s="42">
        <f>IF($C$3="National Currency",IF(A.Life_DATA!L69=0,0,A.Life_DATA!L69),IF($C$3="Current Exchange rate",IF(A.Life_DATA!L69=0,0,A.Life_DATA!L69/ECO!V33),IF($C$3="Constant Exchange rate",IF(A.Life_DATA!L69=0,0,A.Life_DATA!L69/ECO!V68))))</f>
        <v>7453.1966676027332</v>
      </c>
      <c r="N71" s="42">
        <f>IF($C$3="National Currency",IF(A.Life_DATA!M69=0,0,A.Life_DATA!M69),IF($C$3="Current Exchange rate",IF(A.Life_DATA!M69=0,0,A.Life_DATA!M69/ECO!W33),IF($C$3="Constant Exchange rate",IF(A.Life_DATA!M69=0,0,A.Life_DATA!M69/ECO!W68))))</f>
        <v>8512.8241130768511</v>
      </c>
      <c r="O71" s="88">
        <f>IF($C$3="National Currency",IF(A.Life_DATA!N69=0,0,A.Life_DATA!N69),IF($C$3="Current Exchange rate",IF(A.Life_DATA!N69=0,0,A.Life_DATA!N69/ECO!X33),IF($C$3="Constant Exchange rate",IF(A.Life_DATA!N69=0,0,A.Life_DATA!N69/ECO!X68))))</f>
        <v>8512.8241130768511</v>
      </c>
      <c r="P71" s="108">
        <f>IF($C$3="National Currency",IF(A.Life_DATA!O69=0,0,A.Life_DATA!O69),IF($C$3="Current Exchange rate",IF(A.Life_DATA!O69=0,0,A.Life_DATA!O69/ECO!Y33),IF($C$3="Constant Exchange rate",IF(A.Life_DATA!O69=0,0,A.Life_DATA!O69/ECO!Y68))))</f>
        <v>0</v>
      </c>
      <c r="Q71" s="41">
        <f t="shared" si="8"/>
        <v>1.2724234872155408E-2</v>
      </c>
      <c r="R71" s="41">
        <f t="shared" si="9"/>
        <v>0</v>
      </c>
      <c r="S71" s="41">
        <f t="shared" si="10"/>
        <v>1.8488526901088576</v>
      </c>
    </row>
    <row r="72" spans="3:19" ht="15" x14ac:dyDescent="0.25">
      <c r="C72" s="139"/>
      <c r="D72" s="140"/>
      <c r="E72" s="39" t="s">
        <v>7</v>
      </c>
      <c r="F72" s="42">
        <f>IF($C$3="National Currency",IF(A.Life_DATA!E70=0,0,A.Life_DATA!E70),IF($C$3="Current Exchange rate",IF(A.Life_DATA!E70=0,0,A.Life_DATA!E70/ECO!O34),IF($C$3="Constant Exchange rate",IF(A.Life_DATA!E70=0,0,A.Life_DATA!E70/ECO!O69))))</f>
        <v>6268.6903890840376</v>
      </c>
      <c r="G72" s="42">
        <f>IF($C$3="National Currency",IF(A.Life_DATA!F70=0,0,A.Life_DATA!F70),IF($C$3="Current Exchange rate",IF(A.Life_DATA!F70=0,0,A.Life_DATA!F70/ECO!P34),IF($C$3="Constant Exchange rate",IF(A.Life_DATA!F70=0,0,A.Life_DATA!F70/ECO!P69))))</f>
        <v>9132.0025202821216</v>
      </c>
      <c r="H72" s="42">
        <f>IF($C$3="National Currency",IF(A.Life_DATA!G70=0,0,A.Life_DATA!G70),IF($C$3="Current Exchange rate",IF(A.Life_DATA!G70=0,0,A.Life_DATA!G70/ECO!Q34),IF($C$3="Constant Exchange rate",IF(A.Life_DATA!G70=0,0,A.Life_DATA!G70/ECO!Q69))))</f>
        <v>8776.1059153135284</v>
      </c>
      <c r="I72" s="42">
        <f>IF($C$3="National Currency",IF(A.Life_DATA!H70=0,0,A.Life_DATA!H70),IF($C$3="Current Exchange rate",IF(A.Life_DATA!H70=0,0,A.Life_DATA!H70/ECO!R34),IF($C$3="Constant Exchange rate",IF(A.Life_DATA!H70=0,0,A.Life_DATA!H70/ECO!R69))))</f>
        <v>9386.6534235272102</v>
      </c>
      <c r="J72" s="42">
        <f>IF($C$3="National Currency",IF(A.Life_DATA!I70=0,0,A.Life_DATA!I70),IF($C$3="Current Exchange rate",IF(A.Life_DATA!I70=0,0,A.Life_DATA!I70/ECO!S34),IF($C$3="Constant Exchange rate",IF(A.Life_DATA!I70=0,0,A.Life_DATA!I70/ECO!S69))))</f>
        <v>4287.4132669586388</v>
      </c>
      <c r="K72" s="42">
        <f>IF($C$3="National Currency",IF(A.Life_DATA!J70=0,0,A.Life_DATA!J70),IF($C$3="Current Exchange rate",IF(A.Life_DATA!J70=0,0,A.Life_DATA!J70/ECO!T34),IF($C$3="Constant Exchange rate",IF(A.Life_DATA!J70=0,0,A.Life_DATA!J70/ECO!T69))))</f>
        <v>4316.8801416108226</v>
      </c>
      <c r="L72" s="42">
        <f>IF($C$3="National Currency",IF(A.Life_DATA!K70=0,0,A.Life_DATA!K70),IF($C$3="Current Exchange rate",IF(A.Life_DATA!K70=0,0,A.Life_DATA!K70/ECO!U34),IF($C$3="Constant Exchange rate",IF(A.Life_DATA!K70=0,0,A.Life_DATA!K70/ECO!U69))))</f>
        <v>5221.2701060570153</v>
      </c>
      <c r="M72" s="42">
        <f>IF($C$3="National Currency",IF(A.Life_DATA!L70=0,0,A.Life_DATA!L70),IF($C$3="Current Exchange rate",IF(A.Life_DATA!L70=0,0,A.Life_DATA!L70/ECO!V34),IF($C$3="Constant Exchange rate",IF(A.Life_DATA!L70=0,0,A.Life_DATA!L70/ECO!V69))))</f>
        <v>2639.0736251906628</v>
      </c>
      <c r="N72" s="42">
        <f>IF($C$3="National Currency",IF(A.Life_DATA!M70=0,0,A.Life_DATA!M70),IF($C$3="Current Exchange rate",IF(A.Life_DATA!M70=0,0,A.Life_DATA!M70/ECO!W34),IF($C$3="Constant Exchange rate",IF(A.Life_DATA!M70=0,0,A.Life_DATA!M70/ECO!W69))))</f>
        <v>2165.1487753229248</v>
      </c>
      <c r="O72" s="42">
        <f>IF($C$3="National Currency",IF(A.Life_DATA!N70=0,0,A.Life_DATA!N70),IF($C$3="Current Exchange rate",IF(A.Life_DATA!N70=0,0,A.Life_DATA!N70/ECO!X34),IF($C$3="Constant Exchange rate",IF(A.Life_DATA!N70=0,0,A.Life_DATA!N70/ECO!X69))))</f>
        <v>3264.0360583476986</v>
      </c>
      <c r="P72" s="108">
        <f>IF($C$3="National Currency",IF(A.Life_DATA!O70=0,0,A.Life_DATA!O70),IF($C$3="Current Exchange rate",IF(A.Life_DATA!O70=0,0,A.Life_DATA!O70/ECO!Y34),IF($C$3="Constant Exchange rate",IF(A.Life_DATA!O70=0,0,A.Life_DATA!O70/ECO!Y69))))</f>
        <v>4532.1524169855029</v>
      </c>
      <c r="Q72" s="41">
        <f t="shared" si="8"/>
        <v>4.8787994308259154E-3</v>
      </c>
      <c r="R72" s="41">
        <f t="shared" si="9"/>
        <v>0.50753430690271073</v>
      </c>
      <c r="S72" s="41">
        <f t="shared" si="10"/>
        <v>-0.47931133047637564</v>
      </c>
    </row>
    <row r="73" spans="3:19" ht="15" x14ac:dyDescent="0.25">
      <c r="C73" s="139"/>
      <c r="D73" s="140"/>
      <c r="E73" s="39" t="s">
        <v>6</v>
      </c>
      <c r="F73" s="42">
        <f>IF($C$3="National Currency",IF(A.Life_DATA!E71=0,0,A.Life_DATA!E71),IF($C$3="Current Exchange rate",IF(A.Life_DATA!E71=0,0,A.Life_DATA!E71/ECO!O35),IF($C$3="Constant Exchange rate",IF(A.Life_DATA!E71=0,0,A.Life_DATA!E71/ECO!O70))))</f>
        <v>128.02738536182744</v>
      </c>
      <c r="G73" s="42">
        <f>IF($C$3="National Currency",IF(A.Life_DATA!F71=0,0,A.Life_DATA!F71),IF($C$3="Current Exchange rate",IF(A.Life_DATA!F71=0,0,A.Life_DATA!F71/ECO!P35),IF($C$3="Constant Exchange rate",IF(A.Life_DATA!F71=0,0,A.Life_DATA!F71/ECO!P70))))</f>
        <v>120.11242973141788</v>
      </c>
      <c r="H73" s="42">
        <f>IF($C$3="National Currency",IF(A.Life_DATA!G71=0,0,A.Life_DATA!G71),IF($C$3="Current Exchange rate",IF(A.Life_DATA!G71=0,0,A.Life_DATA!G71/ECO!Q35),IF($C$3="Constant Exchange rate",IF(A.Life_DATA!G71=0,0,A.Life_DATA!G71/ECO!Q70))))</f>
        <v>138.43800156821627</v>
      </c>
      <c r="I73" s="88">
        <f>IF($C$3="National Currency",IF(A.Life_DATA!H71=0,0,A.Life_DATA!H71),IF($C$3="Current Exchange rate",IF(A.Life_DATA!H71=0,0,A.Life_DATA!H71/ECO!R35),IF($C$3="Constant Exchange rate",IF(A.Life_DATA!H71=0,0,A.Life_DATA!H71/ECO!R70))))</f>
        <v>149.99403251390501</v>
      </c>
      <c r="J73" s="88">
        <f>IF($C$3="National Currency",IF(A.Life_DATA!I71=0,0,A.Life_DATA!I71),IF($C$3="Current Exchange rate",IF(A.Life_DATA!I71=0,0,A.Life_DATA!I71/ECO!S35),IF($C$3="Constant Exchange rate",IF(A.Life_DATA!I71=0,0,A.Life_DATA!I71/ECO!S70))))</f>
        <v>161.55006345959373</v>
      </c>
      <c r="K73" s="42">
        <f>IF($C$3="National Currency",IF(A.Life_DATA!J71=0,0,A.Life_DATA!J71),IF($C$3="Current Exchange rate",IF(A.Life_DATA!J71=0,0,A.Life_DATA!J71/ECO!T35),IF($C$3="Constant Exchange rate",IF(A.Life_DATA!J71=0,0,A.Life_DATA!J71/ECO!T70))))</f>
        <v>173.10609440528242</v>
      </c>
      <c r="L73" s="42">
        <f>IF($C$3="National Currency",IF(A.Life_DATA!K71=0,0,A.Life_DATA!K71),IF($C$3="Current Exchange rate",IF(A.Life_DATA!K71=0,0,A.Life_DATA!K71/ECO!U35),IF($C$3="Constant Exchange rate",IF(A.Life_DATA!K71=0,0,A.Life_DATA!K71/ECO!U70))))</f>
        <v>0</v>
      </c>
      <c r="M73" s="42">
        <f>IF($C$3="National Currency",IF(A.Life_DATA!L71=0,0,A.Life_DATA!L71),IF($C$3="Current Exchange rate",IF(A.Life_DATA!L71=0,0,A.Life_DATA!L71/ECO!V35),IF($C$3="Constant Exchange rate",IF(A.Life_DATA!L71=0,0,A.Life_DATA!L71/ECO!V70))))</f>
        <v>0</v>
      </c>
      <c r="N73" s="42">
        <f>IF($C$3="National Currency",IF(A.Life_DATA!M71=0,0,A.Life_DATA!M71),IF($C$3="Current Exchange rate",IF(A.Life_DATA!M71=0,0,A.Life_DATA!M71/ECO!W35),IF($C$3="Constant Exchange rate",IF(A.Life_DATA!M71=0,0,A.Life_DATA!M71/ECO!W70))))</f>
        <v>0</v>
      </c>
      <c r="O73" s="42">
        <f>IF($C$3="National Currency",IF(A.Life_DATA!N71=0,0,A.Life_DATA!N71),IF($C$3="Current Exchange rate",IF(A.Life_DATA!N71=0,0,A.Life_DATA!N71/ECO!X35),IF($C$3="Constant Exchange rate",IF(A.Life_DATA!N71=0,0,A.Life_DATA!N71/ECO!X70))))</f>
        <v>0</v>
      </c>
      <c r="P73" s="108">
        <f>IF($C$3="National Currency",IF(A.Life_DATA!O71=0,0,A.Life_DATA!O71),IF($C$3="Current Exchange rate",IF(A.Life_DATA!O71=0,0,A.Life_DATA!O71/ECO!Y35),IF($C$3="Constant Exchange rate",IF(A.Life_DATA!O71=0,0,A.Life_DATA!O71/ECO!Y70))))</f>
        <v>0</v>
      </c>
      <c r="Q73" s="41">
        <f t="shared" si="8"/>
        <v>0</v>
      </c>
      <c r="R73" s="41" t="str">
        <f t="shared" si="9"/>
        <v>-</v>
      </c>
      <c r="S73" s="41" t="str">
        <f t="shared" si="10"/>
        <v>-</v>
      </c>
    </row>
    <row r="74" spans="3:19" ht="15" x14ac:dyDescent="0.25">
      <c r="C74" s="139"/>
      <c r="D74" s="140"/>
      <c r="E74" s="39" t="s">
        <v>5</v>
      </c>
      <c r="F74" s="42">
        <f>IF($C$3="National Currency",IF(A.Life_DATA!E72=0,0,A.Life_DATA!E72),IF($C$3="Current Exchange rate",IF(A.Life_DATA!E72=0,0,A.Life_DATA!E72/ECO!O36),IF($C$3="Constant Exchange rate",IF(A.Life_DATA!E72=0,0,A.Life_DATA!E72/ECO!O71))))</f>
        <v>11961.780048972638</v>
      </c>
      <c r="G74" s="42">
        <f>IF($C$3="National Currency",IF(A.Life_DATA!F72=0,0,A.Life_DATA!F72),IF($C$3="Current Exchange rate",IF(A.Life_DATA!F72=0,0,A.Life_DATA!F72/ECO!P36),IF($C$3="Constant Exchange rate",IF(A.Life_DATA!F72=0,0,A.Life_DATA!F72/ECO!P71))))</f>
        <v>14880.975194293622</v>
      </c>
      <c r="H74" s="42">
        <f>IF($C$3="National Currency",IF(A.Life_DATA!G72=0,0,A.Life_DATA!G72),IF($C$3="Current Exchange rate",IF(A.Life_DATA!G72=0,0,A.Life_DATA!G72/ECO!Q36),IF($C$3="Constant Exchange rate",IF(A.Life_DATA!G72=0,0,A.Life_DATA!G72/ECO!Q71))))</f>
        <v>15223.890130948577</v>
      </c>
      <c r="I74" s="42">
        <f>IF($C$3="National Currency",IF(A.Life_DATA!H72=0,0,A.Life_DATA!H72),IF($C$3="Current Exchange rate",IF(A.Life_DATA!H72=0,0,A.Life_DATA!H72/ECO!R36),IF($C$3="Constant Exchange rate",IF(A.Life_DATA!H72=0,0,A.Life_DATA!H72/ECO!R71))))</f>
        <v>17241.988715000531</v>
      </c>
      <c r="J74" s="42">
        <f>IF($C$3="National Currency",IF(A.Life_DATA!I72=0,0,A.Life_DATA!I72),IF($C$3="Current Exchange rate",IF(A.Life_DATA!I72=0,0,A.Life_DATA!I72/ECO!S36),IF($C$3="Constant Exchange rate",IF(A.Life_DATA!I72=0,0,A.Life_DATA!I72/ECO!S71))))</f>
        <v>18142.446502714785</v>
      </c>
      <c r="K74" s="42">
        <f>IF($C$3="National Currency",IF(A.Life_DATA!J72=0,0,A.Life_DATA!J72),IF($C$3="Current Exchange rate",IF(A.Life_DATA!J72=0,0,A.Life_DATA!J72/ECO!T36),IF($C$3="Constant Exchange rate",IF(A.Life_DATA!J72=0,0,A.Life_DATA!J72/ECO!T71))))</f>
        <v>20585.54242521026</v>
      </c>
      <c r="L74" s="42">
        <f>IF($C$3="National Currency",IF(A.Life_DATA!K72=0,0,A.Life_DATA!K72),IF($C$3="Current Exchange rate",IF(A.Life_DATA!K72=0,0,A.Life_DATA!K72/ECO!U36),IF($C$3="Constant Exchange rate",IF(A.Life_DATA!K72=0,0,A.Life_DATA!K72/ECO!U71))))</f>
        <v>22547.109549664641</v>
      </c>
      <c r="M74" s="42">
        <f>IF($C$3="National Currency",IF(A.Life_DATA!L72=0,0,A.Life_DATA!L72),IF($C$3="Current Exchange rate",IF(A.Life_DATA!L72=0,0,A.Life_DATA!L72/ECO!V36),IF($C$3="Constant Exchange rate",IF(A.Life_DATA!L72=0,0,A.Life_DATA!L72/ECO!V71))))</f>
        <v>22327.690833599489</v>
      </c>
      <c r="N74" s="42">
        <f>IF($C$3="National Currency",IF(A.Life_DATA!M72=0,0,A.Life_DATA!M72),IF($C$3="Current Exchange rate",IF(A.Life_DATA!M72=0,0,A.Life_DATA!M72/ECO!W36),IF($C$3="Constant Exchange rate",IF(A.Life_DATA!M72=0,0,A.Life_DATA!M72/ECO!W71))))</f>
        <v>19571.276482486956</v>
      </c>
      <c r="O74" s="42">
        <f>IF($C$3="National Currency",IF(A.Life_DATA!N72=0,0,A.Life_DATA!N72),IF($C$3="Current Exchange rate",IF(A.Life_DATA!N72=0,0,A.Life_DATA!N72/ECO!X36),IF($C$3="Constant Exchange rate",IF(A.Life_DATA!N72=0,0,A.Life_DATA!N72/ECO!X71))))</f>
        <v>21395.933141701265</v>
      </c>
      <c r="P74" s="108">
        <f>IF($C$3="National Currency",IF(A.Life_DATA!O72=0,0,A.Life_DATA!O72),IF($C$3="Current Exchange rate",IF(A.Life_DATA!O72=0,0,A.Life_DATA!O72/ECO!Y36),IF($C$3="Constant Exchange rate",IF(A.Life_DATA!O72=0,0,A.Life_DATA!O72/ECO!Y71))))</f>
        <v>0</v>
      </c>
      <c r="Q74" s="41">
        <f t="shared" si="8"/>
        <v>3.1980794503404901E-2</v>
      </c>
      <c r="R74" s="41">
        <f t="shared" si="9"/>
        <v>9.3231356720501868E-2</v>
      </c>
      <c r="S74" s="41">
        <f t="shared" si="10"/>
        <v>0.78869140329485488</v>
      </c>
    </row>
    <row r="75" spans="3:19" ht="15" x14ac:dyDescent="0.25">
      <c r="C75" s="139"/>
      <c r="D75" s="140"/>
      <c r="E75" s="39" t="s">
        <v>4</v>
      </c>
      <c r="F75" s="42">
        <f>IF($C$3="National Currency",IF(A.Life_DATA!E73=0,0,A.Life_DATA!E73),IF($C$3="Current Exchange rate",IF(A.Life_DATA!E73=0,0,A.Life_DATA!E73/ECO!O37),IF($C$3="Constant Exchange rate",IF(A.Life_DATA!E73=0,0,A.Life_DATA!E73/ECO!O72))))</f>
        <v>322.29177098981808</v>
      </c>
      <c r="G75" s="42">
        <f>IF($C$3="National Currency",IF(A.Life_DATA!F73=0,0,A.Life_DATA!F73),IF($C$3="Current Exchange rate",IF(A.Life_DATA!F73=0,0,A.Life_DATA!F73/ECO!P37),IF($C$3="Constant Exchange rate",IF(A.Life_DATA!F73=0,0,A.Life_DATA!F73/ECO!P72))))</f>
        <v>365.9113670505759</v>
      </c>
      <c r="H75" s="42">
        <f>IF($C$3="National Currency",IF(A.Life_DATA!G73=0,0,A.Life_DATA!G73),IF($C$3="Current Exchange rate",IF(A.Life_DATA!G73=0,0,A.Life_DATA!G73/ECO!Q37),IF($C$3="Constant Exchange rate",IF(A.Life_DATA!G73=0,0,A.Life_DATA!G73/ECO!Q72))))</f>
        <v>435.98314137873479</v>
      </c>
      <c r="I75" s="42">
        <f>IF($C$3="National Currency",IF(A.Life_DATA!H73=0,0,A.Life_DATA!H73),IF($C$3="Current Exchange rate",IF(A.Life_DATA!H73=0,0,A.Life_DATA!H73/ECO!R37),IF($C$3="Constant Exchange rate",IF(A.Life_DATA!H73=0,0,A.Life_DATA!H73/ECO!R72))))</f>
        <v>497</v>
      </c>
      <c r="J75" s="42">
        <f>IF($C$3="National Currency",IF(A.Life_DATA!I73=0,0,A.Life_DATA!I73),IF($C$3="Current Exchange rate",IF(A.Life_DATA!I73=0,0,A.Life_DATA!I73/ECO!S37),IF($C$3="Constant Exchange rate",IF(A.Life_DATA!I73=0,0,A.Life_DATA!I73/ECO!S72))))</f>
        <v>519</v>
      </c>
      <c r="K75" s="42">
        <f>IF($C$3="National Currency",IF(A.Life_DATA!J73=0,0,A.Life_DATA!J73),IF($C$3="Current Exchange rate",IF(A.Life_DATA!J73=0,0,A.Life_DATA!J73/ECO!T37),IF($C$3="Constant Exchange rate",IF(A.Life_DATA!J73=0,0,A.Life_DATA!J73/ECO!T72))))</f>
        <v>501</v>
      </c>
      <c r="L75" s="42">
        <f>IF($C$3="National Currency",IF(A.Life_DATA!K73=0,0,A.Life_DATA!K73),IF($C$3="Current Exchange rate",IF(A.Life_DATA!K73=0,0,A.Life_DATA!K73/ECO!U37),IF($C$3="Constant Exchange rate",IF(A.Life_DATA!K73=0,0,A.Life_DATA!K73/ECO!U72))))</f>
        <v>520</v>
      </c>
      <c r="M75" s="42">
        <f>IF($C$3="National Currency",IF(A.Life_DATA!L73=0,0,A.Life_DATA!L73),IF($C$3="Current Exchange rate",IF(A.Life_DATA!L73=0,0,A.Life_DATA!L73/ECO!V37),IF($C$3="Constant Exchange rate",IF(A.Life_DATA!L73=0,0,A.Life_DATA!L73/ECO!V72))))</f>
        <v>497</v>
      </c>
      <c r="N75" s="42">
        <f>IF($C$3="National Currency",IF(A.Life_DATA!M73=0,0,A.Life_DATA!M73),IF($C$3="Current Exchange rate",IF(A.Life_DATA!M73=0,0,A.Life_DATA!M73/ECO!W37),IF($C$3="Constant Exchange rate",IF(A.Life_DATA!M73=0,0,A.Life_DATA!M73/ECO!W72))))</f>
        <v>498</v>
      </c>
      <c r="O75" s="42">
        <f>IF($C$3="National Currency",IF(A.Life_DATA!N73=0,0,A.Life_DATA!N73),IF($C$3="Current Exchange rate",IF(A.Life_DATA!N73=0,0,A.Life_DATA!N73/ECO!X37),IF($C$3="Constant Exchange rate",IF(A.Life_DATA!N73=0,0,A.Life_DATA!N73/ECO!X72))))</f>
        <v>535</v>
      </c>
      <c r="P75" s="108">
        <f>IF($C$3="National Currency",IF(A.Life_DATA!O73=0,0,A.Life_DATA!O73),IF($C$3="Current Exchange rate",IF(A.Life_DATA!O73=0,0,A.Life_DATA!O73/ECO!Y37),IF($C$3="Constant Exchange rate",IF(A.Life_DATA!O73=0,0,A.Life_DATA!O73/ECO!Y72))))</f>
        <v>0</v>
      </c>
      <c r="Q75" s="41">
        <f t="shared" si="8"/>
        <v>7.9967183230603275E-4</v>
      </c>
      <c r="R75" s="41">
        <f t="shared" si="9"/>
        <v>7.4297188755020116E-2</v>
      </c>
      <c r="S75" s="41">
        <f t="shared" si="10"/>
        <v>0.65998653442784261</v>
      </c>
    </row>
    <row r="76" spans="3:19" ht="15" x14ac:dyDescent="0.25">
      <c r="C76" s="139"/>
      <c r="D76" s="140"/>
      <c r="E76" s="39" t="s">
        <v>3</v>
      </c>
      <c r="F76" s="42">
        <f>IF($C$3="National Currency",IF(A.Life_DATA!E74=0,0,A.Life_DATA!E74),IF($C$3="Current Exchange rate",IF(A.Life_DATA!E74=0,0,A.Life_DATA!E74/ECO!O38),IF($C$3="Constant Exchange rate",IF(A.Life_DATA!E74=0,0,A.Life_DATA!E74/ECO!O73))))</f>
        <v>645.0906193985262</v>
      </c>
      <c r="G76" s="42">
        <f>IF($C$3="National Currency",IF(A.Life_DATA!F74=0,0,A.Life_DATA!F74),IF($C$3="Current Exchange rate",IF(A.Life_DATA!F74=0,0,A.Life_DATA!F74/ECO!P38),IF($C$3="Constant Exchange rate",IF(A.Life_DATA!F74=0,0,A.Life_DATA!F74/ECO!P73))))</f>
        <v>731.29522671446591</v>
      </c>
      <c r="H76" s="42">
        <f>IF($C$3="National Currency",IF(A.Life_DATA!G74=0,0,A.Life_DATA!G74),IF($C$3="Current Exchange rate",IF(A.Life_DATA!G74=0,0,A.Life_DATA!G74/ECO!Q38),IF($C$3="Constant Exchange rate",IF(A.Life_DATA!G74=0,0,A.Life_DATA!G74/ECO!Q73))))</f>
        <v>846.5777069640842</v>
      </c>
      <c r="I76" s="42">
        <f>IF($C$3="National Currency",IF(A.Life_DATA!H74=0,0,A.Life_DATA!H74),IF($C$3="Current Exchange rate",IF(A.Life_DATA!H74=0,0,A.Life_DATA!H74/ECO!R38),IF($C$3="Constant Exchange rate",IF(A.Life_DATA!H74=0,0,A.Life_DATA!H74/ECO!R73))))</f>
        <v>956.01805749186747</v>
      </c>
      <c r="J76" s="42">
        <f>IF($C$3="National Currency",IF(A.Life_DATA!I74=0,0,A.Life_DATA!I74),IF($C$3="Current Exchange rate",IF(A.Life_DATA!I74=0,0,A.Life_DATA!I74/ECO!S38),IF($C$3="Constant Exchange rate",IF(A.Life_DATA!I74=0,0,A.Life_DATA!I74/ECO!S73))))</f>
        <v>0</v>
      </c>
      <c r="K76" s="42">
        <f>IF($C$3="National Currency",IF(A.Life_DATA!J74=0,0,A.Life_DATA!J74),IF($C$3="Current Exchange rate",IF(A.Life_DATA!J74=0,0,A.Life_DATA!J74/ECO!T38),IF($C$3="Constant Exchange rate",IF(A.Life_DATA!J74=0,0,A.Life_DATA!J74/ECO!T73))))</f>
        <v>0</v>
      </c>
      <c r="L76" s="42">
        <f>IF($C$3="National Currency",IF(A.Life_DATA!K74=0,0,A.Life_DATA!K74),IF($C$3="Current Exchange rate",IF(A.Life_DATA!K74=0,0,A.Life_DATA!K74/ECO!U38),IF($C$3="Constant Exchange rate",IF(A.Life_DATA!K74=0,0,A.Life_DATA!K74/ECO!U73))))</f>
        <v>0</v>
      </c>
      <c r="M76" s="42">
        <f>IF($C$3="National Currency",IF(A.Life_DATA!L74=0,0,A.Life_DATA!L74),IF($C$3="Current Exchange rate",IF(A.Life_DATA!L74=0,0,A.Life_DATA!L74/ECO!V38),IF($C$3="Constant Exchange rate",IF(A.Life_DATA!L74=0,0,A.Life_DATA!L74/ECO!V73))))</f>
        <v>0</v>
      </c>
      <c r="N76" s="42">
        <f>IF($C$3="National Currency",IF(A.Life_DATA!M74=0,0,A.Life_DATA!M74),IF($C$3="Current Exchange rate",IF(A.Life_DATA!M74=0,0,A.Life_DATA!M74/ECO!W38),IF($C$3="Constant Exchange rate",IF(A.Life_DATA!M74=0,0,A.Life_DATA!M74/ECO!W73))))</f>
        <v>0</v>
      </c>
      <c r="O76" s="42">
        <f>IF($C$3="National Currency",IF(A.Life_DATA!N74=0,0,A.Life_DATA!N74),IF($C$3="Current Exchange rate",IF(A.Life_DATA!N74=0,0,A.Life_DATA!N74/ECO!X38),IF($C$3="Constant Exchange rate",IF(A.Life_DATA!N74=0,0,A.Life_DATA!N74/ECO!X73))))</f>
        <v>0</v>
      </c>
      <c r="P76" s="108">
        <f>IF($C$3="National Currency",IF(A.Life_DATA!O74=0,0,A.Life_DATA!O74),IF($C$3="Current Exchange rate",IF(A.Life_DATA!O74=0,0,A.Life_DATA!O74/ECO!Y38),IF($C$3="Constant Exchange rate",IF(A.Life_DATA!O74=0,0,A.Life_DATA!O74/ECO!Y73))))</f>
        <v>0</v>
      </c>
      <c r="Q76" s="41">
        <f t="shared" si="8"/>
        <v>0</v>
      </c>
      <c r="R76" s="41" t="str">
        <f t="shared" si="9"/>
        <v>-</v>
      </c>
      <c r="S76" s="41" t="str">
        <f t="shared" si="10"/>
        <v>-</v>
      </c>
    </row>
    <row r="77" spans="3:19" ht="15" x14ac:dyDescent="0.25">
      <c r="C77" s="139"/>
      <c r="D77" s="140"/>
      <c r="E77" s="39" t="s">
        <v>2</v>
      </c>
      <c r="F77" s="42">
        <f>IF($C$3="National Currency",IF(A.Life_DATA!E75=0,0,A.Life_DATA!E75),IF($C$3="Current Exchange rate",IF(A.Life_DATA!E75=0,0,A.Life_DATA!E75/ECO!O39),IF($C$3="Constant Exchange rate",IF(A.Life_DATA!E75=0,0,A.Life_DATA!E75/ECO!O74))))</f>
        <v>432.18608757062151</v>
      </c>
      <c r="G77" s="42">
        <f>IF($C$3="National Currency",IF(A.Life_DATA!F75=0,0,A.Life_DATA!F75),IF($C$3="Current Exchange rate",IF(A.Life_DATA!F75=0,0,A.Life_DATA!F75/ECO!P39),IF($C$3="Constant Exchange rate",IF(A.Life_DATA!F75=0,0,A.Life_DATA!F75/ECO!P74))))</f>
        <v>438.55932203389835</v>
      </c>
      <c r="H77" s="42">
        <f>IF($C$3="National Currency",IF(A.Life_DATA!G75=0,0,A.Life_DATA!G75),IF($C$3="Current Exchange rate",IF(A.Life_DATA!G75=0,0,A.Life_DATA!G75/ECO!Q39),IF($C$3="Constant Exchange rate",IF(A.Life_DATA!G75=0,0,A.Life_DATA!G75/ECO!Q74))))</f>
        <v>489.40677966101697</v>
      </c>
      <c r="I77" s="42">
        <f>IF($C$3="National Currency",IF(A.Life_DATA!H75=0,0,A.Life_DATA!H75),IF($C$3="Current Exchange rate",IF(A.Life_DATA!H75=0,0,A.Life_DATA!H75/ECO!R39),IF($C$3="Constant Exchange rate",IF(A.Life_DATA!H75=0,0,A.Life_DATA!H75/ECO!R74))))</f>
        <v>469.9858757062147</v>
      </c>
      <c r="J77" s="42">
        <f>IF($C$3="National Currency",IF(A.Life_DATA!I75=0,0,A.Life_DATA!I75),IF($C$3="Current Exchange rate",IF(A.Life_DATA!I75=0,0,A.Life_DATA!I75/ECO!S39),IF($C$3="Constant Exchange rate",IF(A.Life_DATA!I75=0,0,A.Life_DATA!I75/ECO!S74))))</f>
        <v>556.49717514124302</v>
      </c>
      <c r="K77" s="42">
        <f>IF($C$3="National Currency",IF(A.Life_DATA!J75=0,0,A.Life_DATA!J75),IF($C$3="Current Exchange rate",IF(A.Life_DATA!J75=0,0,A.Life_DATA!J75/ECO!T39),IF($C$3="Constant Exchange rate",IF(A.Life_DATA!J75=0,0,A.Life_DATA!J75/ECO!T74))))</f>
        <v>638.06497175141249</v>
      </c>
      <c r="L77" s="42">
        <f>IF($C$3="National Currency",IF(A.Life_DATA!K75=0,0,A.Life_DATA!K75),IF($C$3="Current Exchange rate",IF(A.Life_DATA!K75=0,0,A.Life_DATA!K75/ECO!U39),IF($C$3="Constant Exchange rate",IF(A.Life_DATA!K75=0,0,A.Life_DATA!K75/ECO!U74))))</f>
        <v>770.12711864406788</v>
      </c>
      <c r="M77" s="42">
        <f>IF($C$3="National Currency",IF(A.Life_DATA!L75=0,0,A.Life_DATA!L75),IF($C$3="Current Exchange rate",IF(A.Life_DATA!L75=0,0,A.Life_DATA!L75/ECO!V39),IF($C$3="Constant Exchange rate",IF(A.Life_DATA!L75=0,0,A.Life_DATA!L75/ECO!V74))))</f>
        <v>948.44632768361589</v>
      </c>
      <c r="N77" s="42">
        <f>IF($C$3="National Currency",IF(A.Life_DATA!M75=0,0,A.Life_DATA!M75),IF($C$3="Current Exchange rate",IF(A.Life_DATA!M75=0,0,A.Life_DATA!M75/ECO!W39),IF($C$3="Constant Exchange rate",IF(A.Life_DATA!M75=0,0,A.Life_DATA!M75/ECO!W74))))</f>
        <v>957.27401129943507</v>
      </c>
      <c r="O77" s="42">
        <f>IF($C$3="National Currency",IF(A.Life_DATA!N75=0,0,A.Life_DATA!N75),IF($C$3="Current Exchange rate",IF(A.Life_DATA!N75=0,0,A.Life_DATA!N75/ECO!X39),IF($C$3="Constant Exchange rate",IF(A.Life_DATA!N75=0,0,A.Life_DATA!N75/ECO!X74))))</f>
        <v>1198.7994350282486</v>
      </c>
      <c r="P77" s="108">
        <f>IF($C$3="National Currency",IF(A.Life_DATA!O75=0,0,A.Life_DATA!O75),IF($C$3="Current Exchange rate",IF(A.Life_DATA!O75=0,0,A.Life_DATA!O75/ECO!Y39),IF($C$3="Constant Exchange rate",IF(A.Life_DATA!O75=0,0,A.Life_DATA!O75/ECO!Y74))))</f>
        <v>0</v>
      </c>
      <c r="Q77" s="41">
        <f t="shared" si="8"/>
        <v>1.7918619453765913E-3</v>
      </c>
      <c r="R77" s="41">
        <f t="shared" si="9"/>
        <v>0.25230542235337516</v>
      </c>
      <c r="S77" s="41">
        <f t="shared" si="10"/>
        <v>1.7738038532588312</v>
      </c>
    </row>
    <row r="78" spans="3:19" ht="15" x14ac:dyDescent="0.25">
      <c r="C78" s="139"/>
      <c r="D78" s="140"/>
      <c r="E78" s="39" t="s">
        <v>57</v>
      </c>
      <c r="F78" s="43">
        <f>IF($C$3="National Currency",IF(A.Life_DATA!E76=0,0,A.Life_DATA!E76),IF($C$3="Current Exchange rate",IF(A.Life_DATA!E76=0,0,A.Life_DATA!E76/ECO!O40),IF($C$3="Constant Exchange rate",IF(A.Life_DATA!E76=0,0,A.Life_DATA!E76/ECO!O75))))</f>
        <v>153837.7968930543</v>
      </c>
      <c r="G78" s="43">
        <f>IF($C$3="National Currency",IF(A.Life_DATA!F76=0,0,A.Life_DATA!F76),IF($C$3="Current Exchange rate",IF(A.Life_DATA!F76=0,0,A.Life_DATA!F76/ECO!P40),IF($C$3="Constant Exchange rate",IF(A.Life_DATA!F76=0,0,A.Life_DATA!F76/ECO!P75))))</f>
        <v>170294.74900500706</v>
      </c>
      <c r="H78" s="43">
        <f>IF($C$3="National Currency",IF(A.Life_DATA!G76=0,0,A.Life_DATA!G76),IF($C$3="Current Exchange rate",IF(A.Life_DATA!G76=0,0,A.Life_DATA!G76/ECO!Q40),IF($C$3="Constant Exchange rate",IF(A.Life_DATA!G76=0,0,A.Life_DATA!G76/ECO!Q75))))</f>
        <v>195108.73667993324</v>
      </c>
      <c r="I78" s="43">
        <f>IF($C$3="National Currency",IF(A.Life_DATA!H76=0,0,A.Life_DATA!H76),IF($C$3="Current Exchange rate",IF(A.Life_DATA!H76=0,0,A.Life_DATA!H76/ECO!R40),IF($C$3="Constant Exchange rate",IF(A.Life_DATA!H76=0,0,A.Life_DATA!H76/ECO!R75))))</f>
        <v>259406.02773141611</v>
      </c>
      <c r="J78" s="43">
        <f>IF($C$3="National Currency",IF(A.Life_DATA!I76=0,0,A.Life_DATA!I76),IF($C$3="Current Exchange rate",IF(A.Life_DATA!I76=0,0,A.Life_DATA!I76/ECO!S40),IF($C$3="Constant Exchange rate",IF(A.Life_DATA!I76=0,0,A.Life_DATA!I76/ECO!S75))))</f>
        <v>190469.48902298111</v>
      </c>
      <c r="K78" s="43">
        <f>IF($C$3="National Currency",IF(A.Life_DATA!J76=0,0,A.Life_DATA!J76),IF($C$3="Current Exchange rate",IF(A.Life_DATA!J76=0,0,A.Life_DATA!J76/ECO!T40),IF($C$3="Constant Exchange rate",IF(A.Life_DATA!J76=0,0,A.Life_DATA!J76/ECO!T75))))</f>
        <v>170668.75455015659</v>
      </c>
      <c r="L78" s="43">
        <f>IF($C$3="National Currency",IF(A.Life_DATA!K76=0,0,A.Life_DATA!K76),IF($C$3="Current Exchange rate",IF(A.Life_DATA!K76=0,0,A.Life_DATA!K76/ECO!U40),IF($C$3="Constant Exchange rate",IF(A.Life_DATA!K76=0,0,A.Life_DATA!K76/ECO!U75))))</f>
        <v>159494.86583643599</v>
      </c>
      <c r="M78" s="43">
        <f>IF($C$3="National Currency",IF(A.Life_DATA!L76=0,0,A.Life_DATA!L76),IF($C$3="Current Exchange rate",IF(A.Life_DATA!L76=0,0,A.Life_DATA!L76/ECO!V40),IF($C$3="Constant Exchange rate",IF(A.Life_DATA!L76=0,0,A.Life_DATA!L76/ECO!V75))))</f>
        <v>166662.72156887449</v>
      </c>
      <c r="N78" s="43">
        <f>IF($C$3="National Currency",IF(A.Life_DATA!M76=0,0,A.Life_DATA!M76),IF($C$3="Current Exchange rate",IF(A.Life_DATA!M76=0,0,A.Life_DATA!M76/ECO!W40),IF($C$3="Constant Exchange rate",IF(A.Life_DATA!M76=0,0,A.Life_DATA!M76/ECO!W75))))</f>
        <v>173096.18325031069</v>
      </c>
      <c r="O78" s="43">
        <f>IF($C$3="National Currency",IF(A.Life_DATA!N76=0,0,A.Life_DATA!N76),IF($C$3="Current Exchange rate",IF(A.Life_DATA!N76=0,0,A.Life_DATA!N76/ECO!X40),IF($C$3="Constant Exchange rate",IF(A.Life_DATA!N76=0,0,A.Life_DATA!N76/ECO!X75))))</f>
        <v>173163.71551259002</v>
      </c>
      <c r="P78" s="109">
        <f>IF($C$3="National Currency",IF(A.Life_DATA!O76=0,0,A.Life_DATA!O76),IF($C$3="Current Exchange rate",IF(A.Life_DATA!O76=0,0,A.Life_DATA!O76/ECO!Y40),IF($C$3="Constant Exchange rate",IF(A.Life_DATA!O76=0,0,A.Life_DATA!O76/ECO!Y75))))</f>
        <v>0</v>
      </c>
      <c r="Q78" s="41">
        <f t="shared" si="8"/>
        <v>0.25883017882780085</v>
      </c>
      <c r="R78" s="41">
        <f t="shared" si="9"/>
        <v>3.9014298877804165E-4</v>
      </c>
      <c r="S78" s="41">
        <f t="shared" si="10"/>
        <v>0.12562529501752295</v>
      </c>
    </row>
    <row r="79" spans="3:19" ht="15.75" thickBot="1" x14ac:dyDescent="0.3">
      <c r="C79" s="150"/>
      <c r="D79" s="151"/>
      <c r="E79" s="44" t="s">
        <v>97</v>
      </c>
      <c r="F79" s="52">
        <f t="shared" ref="F79:O79" si="11">SUM(F47:F78)</f>
        <v>558555.47033481498</v>
      </c>
      <c r="G79" s="52">
        <f t="shared" si="11"/>
        <v>620480.73197423597</v>
      </c>
      <c r="H79" s="52">
        <f t="shared" si="11"/>
        <v>666895.93705479091</v>
      </c>
      <c r="I79" s="52">
        <f t="shared" si="11"/>
        <v>730536.16074052406</v>
      </c>
      <c r="J79" s="52">
        <f t="shared" si="11"/>
        <v>638364.39813676453</v>
      </c>
      <c r="K79" s="52">
        <f t="shared" si="11"/>
        <v>672049.25761109777</v>
      </c>
      <c r="L79" s="52">
        <f t="shared" si="11"/>
        <v>689272.27072511055</v>
      </c>
      <c r="M79" s="52">
        <f t="shared" si="11"/>
        <v>648919.40265628824</v>
      </c>
      <c r="N79" s="52">
        <f t="shared" si="11"/>
        <v>644566.96424420842</v>
      </c>
      <c r="O79" s="52">
        <f t="shared" si="11"/>
        <v>669024.44025970972</v>
      </c>
      <c r="P79" s="96" t="s">
        <v>179</v>
      </c>
      <c r="Q79" s="41">
        <f t="shared" si="8"/>
        <v>1</v>
      </c>
      <c r="R79" s="135"/>
      <c r="S79" s="135"/>
    </row>
    <row r="80" spans="3:19" ht="16.5" thickTop="1" thickBot="1" x14ac:dyDescent="0.3">
      <c r="C80" s="148"/>
      <c r="D80" s="149"/>
      <c r="E80" s="45" t="s">
        <v>98</v>
      </c>
      <c r="F80" s="52">
        <v>557525</v>
      </c>
      <c r="G80" s="52">
        <v>619368.4375</v>
      </c>
      <c r="H80" s="52">
        <v>665633.5625</v>
      </c>
      <c r="I80" s="52">
        <v>729000.125</v>
      </c>
      <c r="J80" s="52">
        <v>637711.6875</v>
      </c>
      <c r="K80" s="52">
        <v>671421.5</v>
      </c>
      <c r="L80" s="52">
        <v>688787.625</v>
      </c>
      <c r="M80" s="52">
        <v>648750.125</v>
      </c>
      <c r="N80" s="52">
        <v>644399.75</v>
      </c>
      <c r="O80" s="52">
        <v>668878.8125</v>
      </c>
      <c r="P80" s="123" t="s">
        <v>179</v>
      </c>
      <c r="Q80" s="41">
        <f t="shared" si="8"/>
        <v>0.99978232819169777</v>
      </c>
      <c r="R80" s="41">
        <f t="shared" si="9"/>
        <v>3.7987386711431759E-2</v>
      </c>
      <c r="S80" s="41">
        <f t="shared" si="10"/>
        <v>0.19972882381955959</v>
      </c>
    </row>
    <row r="81" spans="3:19" ht="15.75" thickTop="1" x14ac:dyDescent="0.25">
      <c r="E81" s="45" t="s">
        <v>99</v>
      </c>
      <c r="F81" s="49"/>
      <c r="G81" s="49">
        <f t="shared" ref="G81:O81" si="12">G80/F80-1</f>
        <v>0.11092495852203932</v>
      </c>
      <c r="H81" s="49">
        <f t="shared" si="12"/>
        <v>7.4697259658149662E-2</v>
      </c>
      <c r="I81" s="49">
        <f t="shared" si="12"/>
        <v>9.5197366944669293E-2</v>
      </c>
      <c r="J81" s="49">
        <f t="shared" si="12"/>
        <v>-0.12522417262960006</v>
      </c>
      <c r="K81" s="49">
        <f t="shared" si="12"/>
        <v>5.2860584431424495E-2</v>
      </c>
      <c r="L81" s="49">
        <f t="shared" si="12"/>
        <v>2.5864713894327096E-2</v>
      </c>
      <c r="M81" s="49">
        <f t="shared" si="12"/>
        <v>-5.8127496120447875E-2</v>
      </c>
      <c r="N81" s="49">
        <f t="shared" si="12"/>
        <v>-6.7057790547632168E-3</v>
      </c>
      <c r="O81" s="50">
        <f t="shared" si="12"/>
        <v>3.7987386711431759E-2</v>
      </c>
      <c r="P81" s="50"/>
      <c r="S81" s="61"/>
    </row>
    <row r="84" spans="3:19" ht="18.75" x14ac:dyDescent="0.15">
      <c r="C84" s="141" t="s">
        <v>129</v>
      </c>
      <c r="D84" s="142"/>
      <c r="E84" s="155" t="s">
        <v>104</v>
      </c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7"/>
    </row>
    <row r="85" spans="3:19" ht="15" x14ac:dyDescent="0.15">
      <c r="C85" s="143" t="s">
        <v>119</v>
      </c>
      <c r="D85" s="144"/>
      <c r="E85" s="35">
        <v>3</v>
      </c>
      <c r="F85" s="36">
        <v>2004</v>
      </c>
      <c r="G85" s="36">
        <f t="shared" ref="G85:P85" si="13">F85+1</f>
        <v>2005</v>
      </c>
      <c r="H85" s="36">
        <f t="shared" si="13"/>
        <v>2006</v>
      </c>
      <c r="I85" s="36">
        <f t="shared" si="13"/>
        <v>2007</v>
      </c>
      <c r="J85" s="36">
        <f t="shared" si="13"/>
        <v>2008</v>
      </c>
      <c r="K85" s="36">
        <f t="shared" si="13"/>
        <v>2009</v>
      </c>
      <c r="L85" s="36">
        <f t="shared" si="13"/>
        <v>2010</v>
      </c>
      <c r="M85" s="36">
        <f t="shared" si="13"/>
        <v>2011</v>
      </c>
      <c r="N85" s="36">
        <f t="shared" si="13"/>
        <v>2012</v>
      </c>
      <c r="O85" s="36">
        <f t="shared" si="13"/>
        <v>2013</v>
      </c>
      <c r="P85" s="37">
        <f t="shared" si="13"/>
        <v>2014</v>
      </c>
      <c r="Q85" s="59" t="s">
        <v>100</v>
      </c>
      <c r="R85" s="59" t="s">
        <v>111</v>
      </c>
      <c r="S85" s="60" t="s">
        <v>112</v>
      </c>
    </row>
    <row r="86" spans="3:19" ht="15" x14ac:dyDescent="0.25">
      <c r="C86" s="139"/>
      <c r="D86" s="140"/>
      <c r="E86" s="39" t="s">
        <v>32</v>
      </c>
      <c r="F86" s="40">
        <f>IF($C$3="National Currency",IF(A.Life_DATA!E82=0,0,A.Life_DATA!E82),IF($C$3="Current Exchange rate",IF(A.Life_DATA!E82=0,0,A.Life_DATA!E82/ECO!O9),IF($C$3="Constant Exchange rate",IF(A.Life_DATA!E82=0,0,A.Life_DATA!E82/ECO!O44))))</f>
        <v>444</v>
      </c>
      <c r="G86" s="40">
        <f>IF($C$3="National Currency",IF(A.Life_DATA!F82=0,0,A.Life_DATA!F82),IF($C$3="Current Exchange rate",IF(A.Life_DATA!F82=0,0,A.Life_DATA!F82/ECO!P9),IF($C$3="Constant Exchange rate",IF(A.Life_DATA!F82=0,0,A.Life_DATA!F82/ECO!P44))))</f>
        <v>446</v>
      </c>
      <c r="H86" s="40">
        <f>IF($C$3="National Currency",IF(A.Life_DATA!G82=0,0,A.Life_DATA!G82),IF($C$3="Current Exchange rate",IF(A.Life_DATA!G82=0,0,A.Life_DATA!G82/ECO!Q9),IF($C$3="Constant Exchange rate",IF(A.Life_DATA!G82=0,0,A.Life_DATA!G82/ECO!Q44))))</f>
        <v>460</v>
      </c>
      <c r="I86" s="40">
        <f>IF($C$3="National Currency",IF(A.Life_DATA!H82=0,0,A.Life_DATA!H82),IF($C$3="Current Exchange rate",IF(A.Life_DATA!H82=0,0,A.Life_DATA!H82/ECO!R9),IF($C$3="Constant Exchange rate",IF(A.Life_DATA!H82=0,0,A.Life_DATA!H82/ECO!R44))))</f>
        <v>451</v>
      </c>
      <c r="J86" s="40">
        <f>IF($C$3="National Currency",IF(A.Life_DATA!I82=0,0,A.Life_DATA!I82),IF($C$3="Current Exchange rate",IF(A.Life_DATA!I82=0,0,A.Life_DATA!I82/ECO!S9),IF($C$3="Constant Exchange rate",IF(A.Life_DATA!I82=0,0,A.Life_DATA!I82/ECO!S44))))</f>
        <v>438</v>
      </c>
      <c r="K86" s="40">
        <f>IF($C$3="National Currency",IF(A.Life_DATA!J82=0,0,A.Life_DATA!J82),IF($C$3="Current Exchange rate",IF(A.Life_DATA!J82=0,0,A.Life_DATA!J82/ECO!T9),IF($C$3="Constant Exchange rate",IF(A.Life_DATA!J82=0,0,A.Life_DATA!J82/ECO!T44))))</f>
        <v>358</v>
      </c>
      <c r="L86" s="40">
        <f>IF($C$3="National Currency",IF(A.Life_DATA!K82=0,0,A.Life_DATA!K82),IF($C$3="Current Exchange rate",IF(A.Life_DATA!K82=0,0,A.Life_DATA!K82/ECO!U9),IF($C$3="Constant Exchange rate",IF(A.Life_DATA!K82=0,0,A.Life_DATA!K82/ECO!U44))))</f>
        <v>358</v>
      </c>
      <c r="M86" s="40">
        <f>IF($C$3="National Currency",IF(A.Life_DATA!L82=0,0,A.Life_DATA!L82),IF($C$3="Current Exchange rate",IF(A.Life_DATA!L82=0,0,A.Life_DATA!L82/ECO!V9),IF($C$3="Constant Exchange rate",IF(A.Life_DATA!L82=0,0,A.Life_DATA!L82/ECO!V44))))</f>
        <v>379</v>
      </c>
      <c r="N86" s="40">
        <f>IF($C$3="National Currency",IF(A.Life_DATA!M82=0,0,A.Life_DATA!M82),IF($C$3="Current Exchange rate",IF(A.Life_DATA!M82=0,0,A.Life_DATA!M82/ECO!W9),IF($C$3="Constant Exchange rate",IF(A.Life_DATA!M82=0,0,A.Life_DATA!M82/ECO!W44))))</f>
        <v>360</v>
      </c>
      <c r="O86" s="40">
        <f>IF($C$3="National Currency",IF(A.Life_DATA!N82=0,0,A.Life_DATA!N82),IF($C$3="Current Exchange rate",IF(A.Life_DATA!N82=0,0,A.Life_DATA!N82/ECO!X9),IF($C$3="Constant Exchange rate",IF(A.Life_DATA!N82=0,0,A.Life_DATA!N82/ECO!X44))))</f>
        <v>215</v>
      </c>
      <c r="P86" s="107">
        <f>IF($C$3="National Currency",IF(A.Life_DATA!O82=0,0,A.Life_DATA!O82),IF($C$3="Current Exchange rate",IF(A.Life_DATA!O82=0,0,A.Life_DATA!O82/ECO!Y9),IF($C$3="Constant Exchange rate",IF(A.Life_DATA!O82=0,0,A.Life_DATA!O82/ECO!Y44))))</f>
        <v>0</v>
      </c>
      <c r="Q86" s="41">
        <f>O86/$O$118</f>
        <v>9.5845120934386421E-3</v>
      </c>
      <c r="R86" s="41">
        <f>IF(OR(O86=0, N86=0),"-",O86/N86-1)</f>
        <v>-0.40277777777777779</v>
      </c>
      <c r="S86" s="41">
        <f>IF(OR(O86=0, F86=0),"-",O86/F86-1)</f>
        <v>-0.51576576576576572</v>
      </c>
    </row>
    <row r="87" spans="3:19" ht="15" x14ac:dyDescent="0.25">
      <c r="C87" s="139"/>
      <c r="D87" s="140"/>
      <c r="E87" s="39" t="s">
        <v>31</v>
      </c>
      <c r="F87" s="42">
        <f>IF($C$3="National Currency",IF(A.Life_DATA!E83=0,0,A.Life_DATA!E83),IF($C$3="Current Exchange rate",IF(A.Life_DATA!E83=0,0,A.Life_DATA!E83/ECO!O10),IF($C$3="Constant Exchange rate",IF(A.Life_DATA!E83=0,0,A.Life_DATA!E83/ECO!O45))))</f>
        <v>338.55207599999994</v>
      </c>
      <c r="G87" s="42">
        <f>IF($C$3="National Currency",IF(A.Life_DATA!F83=0,0,A.Life_DATA!F83),IF($C$3="Current Exchange rate",IF(A.Life_DATA!F83=0,0,A.Life_DATA!F83/ECO!P10),IF($C$3="Constant Exchange rate",IF(A.Life_DATA!F83=0,0,A.Life_DATA!F83/ECO!P45))))</f>
        <v>426.60845899999913</v>
      </c>
      <c r="H87" s="42">
        <f>IF($C$3="National Currency",IF(A.Life_DATA!G83=0,0,A.Life_DATA!G83),IF($C$3="Current Exchange rate",IF(A.Life_DATA!G83=0,0,A.Life_DATA!G83/ECO!Q10),IF($C$3="Constant Exchange rate",IF(A.Life_DATA!G83=0,0,A.Life_DATA!G83/ECO!Q45))))</f>
        <v>402.30519999999888</v>
      </c>
      <c r="I87" s="42">
        <f>IF($C$3="National Currency",IF(A.Life_DATA!H83=0,0,A.Life_DATA!H83),IF($C$3="Current Exchange rate",IF(A.Life_DATA!H83=0,0,A.Life_DATA!H83/ECO!R10),IF($C$3="Constant Exchange rate",IF(A.Life_DATA!H83=0,0,A.Life_DATA!H83/ECO!R45))))</f>
        <v>371.58384802</v>
      </c>
      <c r="J87" s="42">
        <f>IF($C$3="National Currency",IF(A.Life_DATA!I83=0,0,A.Life_DATA!I83),IF($C$3="Current Exchange rate",IF(A.Life_DATA!I83=0,0,A.Life_DATA!I83/ECO!S10),IF($C$3="Constant Exchange rate",IF(A.Life_DATA!I83=0,0,A.Life_DATA!I83/ECO!S45))))</f>
        <v>315.05620400000043</v>
      </c>
      <c r="K87" s="42">
        <f>IF($C$3="National Currency",IF(A.Life_DATA!J83=0,0,A.Life_DATA!J83),IF($C$3="Current Exchange rate",IF(A.Life_DATA!J83=0,0,A.Life_DATA!J83/ECO!T10),IF($C$3="Constant Exchange rate",IF(A.Life_DATA!J83=0,0,A.Life_DATA!J83/ECO!T45))))</f>
        <v>389.49038999999902</v>
      </c>
      <c r="L87" s="42">
        <f>IF($C$3="National Currency",IF(A.Life_DATA!K83=0,0,A.Life_DATA!K83),IF($C$3="Current Exchange rate",IF(A.Life_DATA!K83=0,0,A.Life_DATA!K83/ECO!U10),IF($C$3="Constant Exchange rate",IF(A.Life_DATA!K83=0,0,A.Life_DATA!K83/ECO!U45))))</f>
        <v>409.9362489999985</v>
      </c>
      <c r="M87" s="42">
        <f>IF($C$3="National Currency",IF(A.Life_DATA!L83=0,0,A.Life_DATA!L83),IF($C$3="Current Exchange rate",IF(A.Life_DATA!L83=0,0,A.Life_DATA!L83/ECO!V10),IF($C$3="Constant Exchange rate",IF(A.Life_DATA!L83=0,0,A.Life_DATA!L83/ECO!V45))))</f>
        <v>414.72768799999903</v>
      </c>
      <c r="N87" s="42">
        <f>IF($C$3="National Currency",IF(A.Life_DATA!M83=0,0,A.Life_DATA!M83),IF($C$3="Current Exchange rate",IF(A.Life_DATA!M83=0,0,A.Life_DATA!M83/ECO!W10),IF($C$3="Constant Exchange rate",IF(A.Life_DATA!M83=0,0,A.Life_DATA!M83/ECO!W45))))</f>
        <v>463.0347440000005</v>
      </c>
      <c r="O87" s="42">
        <f>IF($C$3="National Currency",IF(A.Life_DATA!N83=0,0,A.Life_DATA!N83),IF($C$3="Current Exchange rate",IF(A.Life_DATA!N83=0,0,A.Life_DATA!N83/ECO!X10),IF($C$3="Constant Exchange rate",IF(A.Life_DATA!N83=0,0,A.Life_DATA!N83/ECO!X45))))</f>
        <v>466.93123999999989</v>
      </c>
      <c r="P87" s="108">
        <f>IF($C$3="National Currency",IF(A.Life_DATA!O83=0,0,A.Life_DATA!O83),IF($C$3="Current Exchange rate",IF(A.Life_DATA!O83=0,0,A.Life_DATA!O83/ECO!Y10),IF($C$3="Constant Exchange rate",IF(A.Life_DATA!O83=0,0,A.Life_DATA!O83/ECO!Y45))))</f>
        <v>369.23229336000077</v>
      </c>
      <c r="Q87" s="41">
        <f t="shared" ref="Q87:Q119" si="14">O87/$O$118</f>
        <v>2.0815386588764185E-2</v>
      </c>
      <c r="R87" s="41">
        <f t="shared" ref="R87:R117" si="15">IF(OR(O87=0, N87=0),"-",O87/N87-1)</f>
        <v>8.4151266195251484E-3</v>
      </c>
      <c r="S87" s="41">
        <f t="shared" ref="S87:S117" si="16">IF(OR(O87=0, F87=0),"-",O87/F87-1)</f>
        <v>0.37920064031744394</v>
      </c>
    </row>
    <row r="88" spans="3:19" ht="15" x14ac:dyDescent="0.25">
      <c r="C88" s="139"/>
      <c r="D88" s="140"/>
      <c r="E88" s="39" t="s">
        <v>30</v>
      </c>
      <c r="F88" s="42">
        <f>IF($C$3="National Currency",IF(A.Life_DATA!E84=0,0,A.Life_DATA!E84),IF($C$3="Current Exchange rate",IF(A.Life_DATA!E84=0,0,A.Life_DATA!E84/ECO!O11),IF($C$3="Constant Exchange rate",IF(A.Life_DATA!E84=0,0,A.Life_DATA!E84/ECO!O46))))</f>
        <v>0</v>
      </c>
      <c r="G88" s="42">
        <f>IF($C$3="National Currency",IF(A.Life_DATA!F84=0,0,A.Life_DATA!F84),IF($C$3="Current Exchange rate",IF(A.Life_DATA!F84=0,0,A.Life_DATA!F84/ECO!P11),IF($C$3="Constant Exchange rate",IF(A.Life_DATA!F84=0,0,A.Life_DATA!F84/ECO!P46))))</f>
        <v>0</v>
      </c>
      <c r="H88" s="42">
        <f>IF($C$3="National Currency",IF(A.Life_DATA!G84=0,0,A.Life_DATA!G84),IF($C$3="Current Exchange rate",IF(A.Life_DATA!G84=0,0,A.Life_DATA!G84/ECO!Q11),IF($C$3="Constant Exchange rate",IF(A.Life_DATA!G84=0,0,A.Life_DATA!G84/ECO!Q46))))</f>
        <v>0</v>
      </c>
      <c r="I88" s="42">
        <f>IF($C$3="National Currency",IF(A.Life_DATA!H84=0,0,A.Life_DATA!H84),IF($C$3="Current Exchange rate",IF(A.Life_DATA!H84=0,0,A.Life_DATA!H84/ECO!R11),IF($C$3="Constant Exchange rate",IF(A.Life_DATA!H84=0,0,A.Life_DATA!H84/ECO!R46))))</f>
        <v>3.533319260660599</v>
      </c>
      <c r="J88" s="42">
        <f>IF($C$3="National Currency",IF(A.Life_DATA!I84=0,0,A.Life_DATA!I84),IF($C$3="Current Exchange rate",IF(A.Life_DATA!I84=0,0,A.Life_DATA!I84/ECO!S11),IF($C$3="Constant Exchange rate",IF(A.Life_DATA!I84=0,0,A.Life_DATA!I84/ECO!S46))))</f>
        <v>4.5209121587074348</v>
      </c>
      <c r="K88" s="42">
        <f>IF($C$3="National Currency",IF(A.Life_DATA!J84=0,0,A.Life_DATA!J84),IF($C$3="Current Exchange rate",IF(A.Life_DATA!J84=0,0,A.Life_DATA!J84/ECO!T11),IF($C$3="Constant Exchange rate",IF(A.Life_DATA!J84=0,0,A.Life_DATA!J84/ECO!T46))))</f>
        <v>4.9372640351774209</v>
      </c>
      <c r="L88" s="42">
        <f>IF($C$3="National Currency",IF(A.Life_DATA!K84=0,0,A.Life_DATA!K84),IF($C$3="Current Exchange rate",IF(A.Life_DATA!K84=0,0,A.Life_DATA!K84/ECO!U11),IF($C$3="Constant Exchange rate",IF(A.Life_DATA!K84=0,0,A.Life_DATA!K84/ECO!U46))))</f>
        <v>5.4340934655895285</v>
      </c>
      <c r="M88" s="42">
        <f>IF($C$3="National Currency",IF(A.Life_DATA!L84=0,0,A.Life_DATA!L84),IF($C$3="Current Exchange rate",IF(A.Life_DATA!L84=0,0,A.Life_DATA!L84/ECO!V11),IF($C$3="Constant Exchange rate",IF(A.Life_DATA!L84=0,0,A.Life_DATA!L84/ECO!V46))))</f>
        <v>4.9701134011657633</v>
      </c>
      <c r="N88" s="42">
        <f>IF($C$3="National Currency",IF(A.Life_DATA!M84=0,0,A.Life_DATA!M84),IF($C$3="Current Exchange rate",IF(A.Life_DATA!M84=0,0,A.Life_DATA!M84/ECO!W11),IF($C$3="Constant Exchange rate",IF(A.Life_DATA!M84=0,0,A.Life_DATA!M84/ECO!W46))))</f>
        <v>5.6242969628796402</v>
      </c>
      <c r="O88" s="88">
        <f>IF($C$3="National Currency",IF(A.Life_DATA!N84=0,0,A.Life_DATA!N84),IF($C$3="Current Exchange rate",IF(A.Life_DATA!N84=0,0,A.Life_DATA!N84/ECO!X11),IF($C$3="Constant Exchange rate",IF(A.Life_DATA!N84=0,0,A.Life_DATA!N84/ECO!X46))))</f>
        <v>5.6242969628796402</v>
      </c>
      <c r="P88" s="108">
        <f>IF($C$3="National Currency",IF(A.Life_DATA!O84=0,0,A.Life_DATA!O84),IF($C$3="Current Exchange rate",IF(A.Life_DATA!O84=0,0,A.Life_DATA!O84/ECO!Y11),IF($C$3="Constant Exchange rate",IF(A.Life_DATA!O84=0,0,A.Life_DATA!O84/ECO!Y46))))</f>
        <v>0</v>
      </c>
      <c r="Q88" s="41">
        <f t="shared" si="14"/>
        <v>2.5072624305958206E-4</v>
      </c>
      <c r="R88" s="41">
        <f t="shared" si="15"/>
        <v>0</v>
      </c>
      <c r="S88" s="41" t="str">
        <f t="shared" si="16"/>
        <v>-</v>
      </c>
    </row>
    <row r="89" spans="3:19" ht="15" x14ac:dyDescent="0.25">
      <c r="C89" s="139"/>
      <c r="D89" s="140"/>
      <c r="E89" s="39" t="s">
        <v>29</v>
      </c>
      <c r="F89" s="42">
        <f>IF($C$3="National Currency",IF(A.Life_DATA!E85=0,0,A.Life_DATA!E85),IF($C$3="Current Exchange rate",IF(A.Life_DATA!E85=0,0,A.Life_DATA!E85/ECO!O12),IF($C$3="Constant Exchange rate",IF(A.Life_DATA!E85=0,0,A.Life_DATA!E85/ECO!O47))))</f>
        <v>633.60362608117111</v>
      </c>
      <c r="G89" s="42">
        <f>IF($C$3="National Currency",IF(A.Life_DATA!F85=0,0,A.Life_DATA!F85),IF($C$3="Current Exchange rate",IF(A.Life_DATA!F85=0,0,A.Life_DATA!F85/ECO!P12),IF($C$3="Constant Exchange rate",IF(A.Life_DATA!F85=0,0,A.Life_DATA!F85/ECO!P47))))</f>
        <v>643.68596141051228</v>
      </c>
      <c r="H89" s="42">
        <f>IF($C$3="National Currency",IF(A.Life_DATA!G85=0,0,A.Life_DATA!G85),IF($C$3="Current Exchange rate",IF(A.Life_DATA!G85=0,0,A.Life_DATA!G85/ECO!Q12),IF($C$3="Constant Exchange rate",IF(A.Life_DATA!G85=0,0,A.Life_DATA!G85/ECO!Q47))))</f>
        <v>414.91101131071196</v>
      </c>
      <c r="I89" s="42">
        <f>IF($C$3="National Currency",IF(A.Life_DATA!H85=0,0,A.Life_DATA!H85),IF($C$3="Current Exchange rate",IF(A.Life_DATA!H85=0,0,A.Life_DATA!H85/ECO!R12),IF($C$3="Constant Exchange rate",IF(A.Life_DATA!H85=0,0,A.Life_DATA!H85/ECO!R47))))</f>
        <v>397.01430472388557</v>
      </c>
      <c r="J89" s="42">
        <f>IF($C$3="National Currency",IF(A.Life_DATA!I85=0,0,A.Life_DATA!I85),IF($C$3="Current Exchange rate",IF(A.Life_DATA!I85=0,0,A.Life_DATA!I85/ECO!S12),IF($C$3="Constant Exchange rate",IF(A.Life_DATA!I85=0,0,A.Life_DATA!I85/ECO!S47))))</f>
        <v>264.49634397870926</v>
      </c>
      <c r="K89" s="42">
        <f>IF($C$3="National Currency",IF(A.Life_DATA!J85=0,0,A.Life_DATA!J85),IF($C$3="Current Exchange rate",IF(A.Life_DATA!J85=0,0,A.Life_DATA!J85/ECO!T12),IF($C$3="Constant Exchange rate",IF(A.Life_DATA!J85=0,0,A.Life_DATA!J85/ECO!T47))))</f>
        <v>222.3478251829674</v>
      </c>
      <c r="L89" s="42">
        <f>IF($C$3="National Currency",IF(A.Life_DATA!K85=0,0,A.Life_DATA!K85),IF($C$3="Current Exchange rate",IF(A.Life_DATA!K85=0,0,A.Life_DATA!K85/ECO!U12),IF($C$3="Constant Exchange rate",IF(A.Life_DATA!K85=0,0,A.Life_DATA!K85/ECO!U47))))</f>
        <v>214.22166500332671</v>
      </c>
      <c r="M89" s="42">
        <f>IF($C$3="National Currency",IF(A.Life_DATA!L85=0,0,A.Life_DATA!L85),IF($C$3="Current Exchange rate",IF(A.Life_DATA!L85=0,0,A.Life_DATA!L85/ECO!V12),IF($C$3="Constant Exchange rate",IF(A.Life_DATA!L85=0,0,A.Life_DATA!L85/ECO!V47))))</f>
        <v>210.7818895542249</v>
      </c>
      <c r="N89" s="42">
        <f>IF($C$3="National Currency",IF(A.Life_DATA!M85=0,0,A.Life_DATA!M85),IF($C$3="Current Exchange rate",IF(A.Life_DATA!M85=0,0,A.Life_DATA!M85/ECO!W12),IF($C$3="Constant Exchange rate",IF(A.Life_DATA!M85=0,0,A.Life_DATA!M85/ECO!W47))))</f>
        <v>214.8536901197605</v>
      </c>
      <c r="O89" s="42">
        <f>IF($C$3="National Currency",IF(A.Life_DATA!N85=0,0,A.Life_DATA!N85),IF($C$3="Current Exchange rate",IF(A.Life_DATA!N85=0,0,A.Life_DATA!N85/ECO!X12),IF($C$3="Constant Exchange rate",IF(A.Life_DATA!N85=0,0,A.Life_DATA!N85/ECO!X47))))</f>
        <v>254.01370841650035</v>
      </c>
      <c r="P89" s="108">
        <f>IF($C$3="National Currency",IF(A.Life_DATA!O85=0,0,A.Life_DATA!O85),IF($C$3="Current Exchange rate",IF(A.Life_DATA!O85=0,0,A.Life_DATA!O85/ECO!Y12),IF($C$3="Constant Exchange rate",IF(A.Life_DATA!O85=0,0,A.Life_DATA!O85/ECO!Y47))))</f>
        <v>226.57730039920162</v>
      </c>
      <c r="Q89" s="41">
        <f t="shared" si="14"/>
        <v>1.1323709117289044E-2</v>
      </c>
      <c r="R89" s="41">
        <f t="shared" si="15"/>
        <v>0.18226365241812625</v>
      </c>
      <c r="S89" s="41">
        <f t="shared" si="16"/>
        <v>-0.59909682021933608</v>
      </c>
    </row>
    <row r="90" spans="3:19" ht="15" x14ac:dyDescent="0.25">
      <c r="C90" s="139"/>
      <c r="D90" s="140"/>
      <c r="E90" s="39" t="s">
        <v>28</v>
      </c>
      <c r="F90" s="42">
        <f>IF($C$3="National Currency",IF(A.Life_DATA!E86=0,0,A.Life_DATA!E86),IF($C$3="Current Exchange rate",IF(A.Life_DATA!E86=0,0,A.Life_DATA!E86/ECO!O13),IF($C$3="Constant Exchange rate",IF(A.Life_DATA!E86=0,0,A.Life_DATA!E86/ECO!O48))))</f>
        <v>24.262306285987666</v>
      </c>
      <c r="G90" s="42">
        <f>IF($C$3="National Currency",IF(A.Life_DATA!F86=0,0,A.Life_DATA!F86),IF($C$3="Current Exchange rate",IF(A.Life_DATA!F86=0,0,A.Life_DATA!F86/ECO!P13),IF($C$3="Constant Exchange rate",IF(A.Life_DATA!F86=0,0,A.Life_DATA!F86/ECO!P48))))</f>
        <v>25.97091940471919</v>
      </c>
      <c r="H90" s="42">
        <f>IF($C$3="National Currency",IF(A.Life_DATA!G86=0,0,A.Life_DATA!G86),IF($C$3="Current Exchange rate",IF(A.Life_DATA!G86=0,0,A.Life_DATA!G86/ECO!Q13),IF($C$3="Constant Exchange rate",IF(A.Life_DATA!G86=0,0,A.Life_DATA!G86/ECO!Q48))))</f>
        <v>28.704700394689635</v>
      </c>
      <c r="I90" s="42">
        <f>IF($C$3="National Currency",IF(A.Life_DATA!H86=0,0,A.Life_DATA!H86),IF($C$3="Current Exchange rate",IF(A.Life_DATA!H86=0,0,A.Life_DATA!H86/ECO!R13),IF($C$3="Constant Exchange rate",IF(A.Life_DATA!H86=0,0,A.Life_DATA!H86/ECO!R48))))</f>
        <v>34.00140106275736</v>
      </c>
      <c r="J90" s="42">
        <f>IF($C$3="National Currency",IF(A.Life_DATA!I86=0,0,A.Life_DATA!I86),IF($C$3="Current Exchange rate",IF(A.Life_DATA!I86=0,0,A.Life_DATA!I86/ECO!S13),IF($C$3="Constant Exchange rate",IF(A.Life_DATA!I86=0,0,A.Life_DATA!I86/ECO!S48))))</f>
        <v>48</v>
      </c>
      <c r="K90" s="42">
        <f>IF($C$3="National Currency",IF(A.Life_DATA!J86=0,0,A.Life_DATA!J86),IF($C$3="Current Exchange rate",IF(A.Life_DATA!J86=0,0,A.Life_DATA!J86/ECO!T13),IF($C$3="Constant Exchange rate",IF(A.Life_DATA!J86=0,0,A.Life_DATA!J86/ECO!T48))))</f>
        <v>44</v>
      </c>
      <c r="L90" s="42">
        <f>IF($C$3="National Currency",IF(A.Life_DATA!K86=0,0,A.Life_DATA!K86),IF($C$3="Current Exchange rate",IF(A.Life_DATA!K86=0,0,A.Life_DATA!K86/ECO!U13),IF($C$3="Constant Exchange rate",IF(A.Life_DATA!K86=0,0,A.Life_DATA!K86/ECO!U48))))</f>
        <v>47</v>
      </c>
      <c r="M90" s="42">
        <f>IF($C$3="National Currency",IF(A.Life_DATA!L86=0,0,A.Life_DATA!L86),IF($C$3="Current Exchange rate",IF(A.Life_DATA!L86=0,0,A.Life_DATA!L86/ECO!V13),IF($C$3="Constant Exchange rate",IF(A.Life_DATA!L86=0,0,A.Life_DATA!L86/ECO!V48))))</f>
        <v>0</v>
      </c>
      <c r="N90" s="42">
        <f>IF($C$3="National Currency",IF(A.Life_DATA!M86=0,0,A.Life_DATA!M86),IF($C$3="Current Exchange rate",IF(A.Life_DATA!M86=0,0,A.Life_DATA!M86/ECO!W13),IF($C$3="Constant Exchange rate",IF(A.Life_DATA!M86=0,0,A.Life_DATA!M86/ECO!W48))))</f>
        <v>0</v>
      </c>
      <c r="O90" s="42">
        <f>IF($C$3="National Currency",IF(A.Life_DATA!N86=0,0,A.Life_DATA!N86),IF($C$3="Current Exchange rate",IF(A.Life_DATA!N86=0,0,A.Life_DATA!N86/ECO!X13),IF($C$3="Constant Exchange rate",IF(A.Life_DATA!N86=0,0,A.Life_DATA!N86/ECO!X48))))</f>
        <v>0</v>
      </c>
      <c r="P90" s="108">
        <f>IF($C$3="National Currency",IF(A.Life_DATA!O86=0,0,A.Life_DATA!O86),IF($C$3="Current Exchange rate",IF(A.Life_DATA!O86=0,0,A.Life_DATA!O86/ECO!Y13),IF($C$3="Constant Exchange rate",IF(A.Life_DATA!O86=0,0,A.Life_DATA!O86/ECO!Y48))))</f>
        <v>0</v>
      </c>
      <c r="Q90" s="41">
        <f t="shared" si="14"/>
        <v>0</v>
      </c>
      <c r="R90" s="41" t="str">
        <f t="shared" si="15"/>
        <v>-</v>
      </c>
      <c r="S90" s="41" t="str">
        <f t="shared" si="16"/>
        <v>-</v>
      </c>
    </row>
    <row r="91" spans="3:19" ht="15" x14ac:dyDescent="0.25">
      <c r="C91" s="139"/>
      <c r="D91" s="140"/>
      <c r="E91" s="39" t="s">
        <v>27</v>
      </c>
      <c r="F91" s="42">
        <f>IF($C$3="National Currency",IF(A.Life_DATA!E87=0,0,A.Life_DATA!E87),IF($C$3="Current Exchange rate",IF(A.Life_DATA!E87=0,0,A.Life_DATA!E87/ECO!O14),IF($C$3="Constant Exchange rate",IF(A.Life_DATA!E87=0,0,A.Life_DATA!E87/ECO!O49))))</f>
        <v>72.868217054263567</v>
      </c>
      <c r="G91" s="42">
        <f>IF($C$3="National Currency",IF(A.Life_DATA!F87=0,0,A.Life_DATA!F87),IF($C$3="Current Exchange rate",IF(A.Life_DATA!F87=0,0,A.Life_DATA!F87/ECO!P14),IF($C$3="Constant Exchange rate",IF(A.Life_DATA!F87=0,0,A.Life_DATA!F87/ECO!P49))))</f>
        <v>79.177934018388314</v>
      </c>
      <c r="H91" s="42">
        <f>IF($C$3="National Currency",IF(A.Life_DATA!G87=0,0,A.Life_DATA!G87),IF($C$3="Current Exchange rate",IF(A.Life_DATA!G87=0,0,A.Life_DATA!G87/ECO!Q14),IF($C$3="Constant Exchange rate",IF(A.Life_DATA!G87=0,0,A.Life_DATA!G87/ECO!Q49))))</f>
        <v>47.413016044708854</v>
      </c>
      <c r="I91" s="42">
        <f>IF($C$3="National Currency",IF(A.Life_DATA!H87=0,0,A.Life_DATA!H87),IF($C$3="Current Exchange rate",IF(A.Life_DATA!H87=0,0,A.Life_DATA!H87/ECO!R14),IF($C$3="Constant Exchange rate",IF(A.Life_DATA!H87=0,0,A.Life_DATA!H87/ECO!R49))))</f>
        <v>49.323958896700923</v>
      </c>
      <c r="J91" s="42">
        <f>IF($C$3="National Currency",IF(A.Life_DATA!I87=0,0,A.Life_DATA!I87),IF($C$3="Current Exchange rate",IF(A.Life_DATA!I87=0,0,A.Life_DATA!I87/ECO!S14),IF($C$3="Constant Exchange rate",IF(A.Life_DATA!I87=0,0,A.Life_DATA!I87/ECO!S49))))</f>
        <v>52.352623039480804</v>
      </c>
      <c r="K91" s="42">
        <f>IF($C$3="National Currency",IF(A.Life_DATA!J87=0,0,A.Life_DATA!J87),IF($C$3="Current Exchange rate",IF(A.Life_DATA!J87=0,0,A.Life_DATA!J87/ECO!T14),IF($C$3="Constant Exchange rate",IF(A.Life_DATA!J87=0,0,A.Life_DATA!J87/ECO!T49))))</f>
        <v>54.552010095547146</v>
      </c>
      <c r="L91" s="42">
        <f>IF($C$3="National Currency",IF(A.Life_DATA!K87=0,0,A.Life_DATA!K87),IF($C$3="Current Exchange rate",IF(A.Life_DATA!K87=0,0,A.Life_DATA!K87/ECO!U14),IF($C$3="Constant Exchange rate",IF(A.Life_DATA!K87=0,0,A.Life_DATA!K87/ECO!U49))))</f>
        <v>57.328285559762037</v>
      </c>
      <c r="M91" s="42">
        <f>IF($C$3="National Currency",IF(A.Life_DATA!L87=0,0,A.Life_DATA!L87),IF($C$3="Current Exchange rate",IF(A.Life_DATA!L87=0,0,A.Life_DATA!L87/ECO!V14),IF($C$3="Constant Exchange rate",IF(A.Life_DATA!L87=0,0,A.Life_DATA!L87/ECO!V49))))</f>
        <v>101.89291508923743</v>
      </c>
      <c r="N91" s="42">
        <f>IF($C$3="National Currency",IF(A.Life_DATA!M87=0,0,A.Life_DATA!M87),IF($C$3="Current Exchange rate",IF(A.Life_DATA!M87=0,0,A.Life_DATA!M87/ECO!W14),IF($C$3="Constant Exchange rate",IF(A.Life_DATA!M87=0,0,A.Life_DATA!M87/ECO!W49))))</f>
        <v>128.39372633856138</v>
      </c>
      <c r="O91" s="42">
        <f>IF($C$3="National Currency",IF(A.Life_DATA!N87=0,0,A.Life_DATA!N87),IF($C$3="Current Exchange rate",IF(A.Life_DATA!N87=0,0,A.Life_DATA!N87/ECO!X14),IF($C$3="Constant Exchange rate",IF(A.Life_DATA!N87=0,0,A.Life_DATA!N87/ECO!X49))))</f>
        <v>156.51703623580315</v>
      </c>
      <c r="P91" s="108">
        <f>IF($C$3="National Currency",IF(A.Life_DATA!O87=0,0,A.Life_DATA!O87),IF($C$3="Current Exchange rate",IF(A.Life_DATA!O87=0,0,A.Life_DATA!O87/ECO!Y14),IF($C$3="Constant Exchange rate",IF(A.Life_DATA!O87=0,0,A.Life_DATA!O87/ECO!Y49))))</f>
        <v>178.25851811790156</v>
      </c>
      <c r="Q91" s="41">
        <f t="shared" si="14"/>
        <v>6.9773926820057182E-3</v>
      </c>
      <c r="R91" s="41">
        <f t="shared" si="15"/>
        <v>0.21903959561920816</v>
      </c>
      <c r="S91" s="41">
        <f t="shared" si="16"/>
        <v>1.1479465611083621</v>
      </c>
    </row>
    <row r="92" spans="3:19" ht="15" x14ac:dyDescent="0.25">
      <c r="C92" s="139"/>
      <c r="D92" s="140"/>
      <c r="E92" s="39" t="s">
        <v>26</v>
      </c>
      <c r="F92" s="42">
        <f>IF($C$3="National Currency",IF(A.Life_DATA!E88=0,0,A.Life_DATA!E88),IF($C$3="Current Exchange rate",IF(A.Life_DATA!E88=0,0,A.Life_DATA!E88/ECO!O15),IF($C$3="Constant Exchange rate",IF(A.Life_DATA!E88=0,0,A.Life_DATA!E88/ECO!O50))))</f>
        <v>0</v>
      </c>
      <c r="G92" s="42">
        <f>IF($C$3="National Currency",IF(A.Life_DATA!F88=0,0,A.Life_DATA!F88),IF($C$3="Current Exchange rate",IF(A.Life_DATA!F88=0,0,A.Life_DATA!F88/ECO!P15),IF($C$3="Constant Exchange rate",IF(A.Life_DATA!F88=0,0,A.Life_DATA!F88/ECO!P50))))</f>
        <v>0</v>
      </c>
      <c r="H92" s="42">
        <f>IF($C$3="National Currency",IF(A.Life_DATA!G88=0,0,A.Life_DATA!G88),IF($C$3="Current Exchange rate",IF(A.Life_DATA!G88=0,0,A.Life_DATA!G88/ECO!Q15),IF($C$3="Constant Exchange rate",IF(A.Life_DATA!G88=0,0,A.Life_DATA!G88/ECO!Q50))))</f>
        <v>0</v>
      </c>
      <c r="I92" s="42">
        <f>IF($C$3="National Currency",IF(A.Life_DATA!H88=0,0,A.Life_DATA!H88),IF($C$3="Current Exchange rate",IF(A.Life_DATA!H88=0,0,A.Life_DATA!H88/ECO!R15),IF($C$3="Constant Exchange rate",IF(A.Life_DATA!H88=0,0,A.Life_DATA!H88/ECO!R50))))</f>
        <v>0</v>
      </c>
      <c r="J92" s="42">
        <f>IF($C$3="National Currency",IF(A.Life_DATA!I88=0,0,A.Life_DATA!I88),IF($C$3="Current Exchange rate",IF(A.Life_DATA!I88=0,0,A.Life_DATA!I88/ECO!S15),IF($C$3="Constant Exchange rate",IF(A.Life_DATA!I88=0,0,A.Life_DATA!I88/ECO!S50))))</f>
        <v>0</v>
      </c>
      <c r="K92" s="42">
        <f>IF($C$3="National Currency",IF(A.Life_DATA!J88=0,0,A.Life_DATA!J88),IF($C$3="Current Exchange rate",IF(A.Life_DATA!J88=0,0,A.Life_DATA!J88/ECO!T15),IF($C$3="Constant Exchange rate",IF(A.Life_DATA!J88=0,0,A.Life_DATA!J88/ECO!T50))))</f>
        <v>0</v>
      </c>
      <c r="L92" s="42">
        <f>IF($C$3="National Currency",IF(A.Life_DATA!K88=0,0,A.Life_DATA!K88),IF($C$3="Current Exchange rate",IF(A.Life_DATA!K88=0,0,A.Life_DATA!K88/ECO!U15),IF($C$3="Constant Exchange rate",IF(A.Life_DATA!K88=0,0,A.Life_DATA!K88/ECO!U50))))</f>
        <v>0</v>
      </c>
      <c r="M92" s="42">
        <f>IF($C$3="National Currency",IF(A.Life_DATA!L88=0,0,A.Life_DATA!L88),IF($C$3="Current Exchange rate",IF(A.Life_DATA!L88=0,0,A.Life_DATA!L88/ECO!V15),IF($C$3="Constant Exchange rate",IF(A.Life_DATA!L88=0,0,A.Life_DATA!L88/ECO!V50))))</f>
        <v>0</v>
      </c>
      <c r="N92" s="42">
        <f>IF($C$3="National Currency",IF(A.Life_DATA!M88=0,0,A.Life_DATA!M88),IF($C$3="Current Exchange rate",IF(A.Life_DATA!M88=0,0,A.Life_DATA!M88/ECO!W15),IF($C$3="Constant Exchange rate",IF(A.Life_DATA!M88=0,0,A.Life_DATA!M88/ECO!W50))))</f>
        <v>0</v>
      </c>
      <c r="O92" s="42">
        <f>IF($C$3="National Currency",IF(A.Life_DATA!N88=0,0,A.Life_DATA!N88),IF($C$3="Current Exchange rate",IF(A.Life_DATA!N88=0,0,A.Life_DATA!N88/ECO!X15),IF($C$3="Constant Exchange rate",IF(A.Life_DATA!N88=0,0,A.Life_DATA!N88/ECO!X50))))</f>
        <v>0</v>
      </c>
      <c r="P92" s="108">
        <f>IF($C$3="National Currency",IF(A.Life_DATA!O88=0,0,A.Life_DATA!O88),IF($C$3="Current Exchange rate",IF(A.Life_DATA!O88=0,0,A.Life_DATA!O88/ECO!Y15),IF($C$3="Constant Exchange rate",IF(A.Life_DATA!O88=0,0,A.Life_DATA!O88/ECO!Y50))))</f>
        <v>0</v>
      </c>
      <c r="Q92" s="41">
        <f t="shared" si="14"/>
        <v>0</v>
      </c>
      <c r="R92" s="41" t="str">
        <f t="shared" si="15"/>
        <v>-</v>
      </c>
      <c r="S92" s="41" t="str">
        <f t="shared" si="16"/>
        <v>-</v>
      </c>
    </row>
    <row r="93" spans="3:19" ht="15" x14ac:dyDescent="0.25">
      <c r="C93" s="139"/>
      <c r="D93" s="140"/>
      <c r="E93" s="39" t="s">
        <v>25</v>
      </c>
      <c r="F93" s="42">
        <f>IF($C$3="National Currency",IF(A.Life_DATA!E89=0,0,A.Life_DATA!E89),IF($C$3="Current Exchange rate",IF(A.Life_DATA!E89=0,0,A.Life_DATA!E89/ECO!O16),IF($C$3="Constant Exchange rate",IF(A.Life_DATA!E89=0,0,A.Life_DATA!E89/ECO!O51))))</f>
        <v>51.038910453574744</v>
      </c>
      <c r="G93" s="42">
        <f>IF($C$3="National Currency",IF(A.Life_DATA!F89=0,0,A.Life_DATA!F89),IF($C$3="Current Exchange rate",IF(A.Life_DATA!F89=0,0,A.Life_DATA!F89/ECO!P16),IF($C$3="Constant Exchange rate",IF(A.Life_DATA!F89=0,0,A.Life_DATA!F89/ECO!P51))))</f>
        <v>62.321195922259683</v>
      </c>
      <c r="H93" s="42">
        <f>IF($C$3="National Currency",IF(A.Life_DATA!G89=0,0,A.Life_DATA!G89),IF($C$3="Current Exchange rate",IF(A.Life_DATA!G89=0,0,A.Life_DATA!G89/ECO!Q16),IF($C$3="Constant Exchange rate",IF(A.Life_DATA!G89=0,0,A.Life_DATA!G89/ECO!Q51))))</f>
        <v>53.993794742992229</v>
      </c>
      <c r="I93" s="42">
        <f>IF($C$3="National Currency",IF(A.Life_DATA!H89=0,0,A.Life_DATA!H89),IF($C$3="Current Exchange rate",IF(A.Life_DATA!H89=0,0,A.Life_DATA!H89/ECO!R16),IF($C$3="Constant Exchange rate",IF(A.Life_DATA!H89=0,0,A.Life_DATA!H89/ECO!R51))))</f>
        <v>36.398801928733569</v>
      </c>
      <c r="J93" s="42">
        <f>IF($C$3="National Currency",IF(A.Life_DATA!I89=0,0,A.Life_DATA!I89),IF($C$3="Current Exchange rate",IF(A.Life_DATA!I89=0,0,A.Life_DATA!I89/ECO!S16),IF($C$3="Constant Exchange rate",IF(A.Life_DATA!I89=0,0,A.Life_DATA!I89/ECO!S51))))</f>
        <v>44.457577263508526</v>
      </c>
      <c r="K93" s="42">
        <f>IF($C$3="National Currency",IF(A.Life_DATA!J89=0,0,A.Life_DATA!J89),IF($C$3="Current Exchange rate",IF(A.Life_DATA!J89=0,0,A.Life_DATA!J89/ECO!T16),IF($C$3="Constant Exchange rate",IF(A.Life_DATA!J89=0,0,A.Life_DATA!J89/ECO!T51))))</f>
        <v>114.77133224987575</v>
      </c>
      <c r="L93" s="42">
        <f>IF($C$3="National Currency",IF(A.Life_DATA!K89=0,0,A.Life_DATA!K89),IF($C$3="Current Exchange rate",IF(A.Life_DATA!K89=0,0,A.Life_DATA!K89/ECO!U16),IF($C$3="Constant Exchange rate",IF(A.Life_DATA!K89=0,0,A.Life_DATA!K89/ECO!U51))))</f>
        <v>54.799672276469721</v>
      </c>
      <c r="M93" s="42">
        <f>IF($C$3="National Currency",IF(A.Life_DATA!L89=0,0,A.Life_DATA!L89),IF($C$3="Current Exchange rate",IF(A.Life_DATA!L89=0,0,A.Life_DATA!L89/ECO!V16),IF($C$3="Constant Exchange rate",IF(A.Life_DATA!L89=0,0,A.Life_DATA!L89/ECO!V51))))</f>
        <v>45.39776771923227</v>
      </c>
      <c r="N93" s="42">
        <f>IF($C$3="National Currency",IF(A.Life_DATA!M89=0,0,A.Life_DATA!M89),IF($C$3="Current Exchange rate",IF(A.Life_DATA!M89=0,0,A.Life_DATA!M89/ECO!W16),IF($C$3="Constant Exchange rate",IF(A.Life_DATA!M89=0,0,A.Life_DATA!M89/ECO!W51))))</f>
        <v>52.124964742857912</v>
      </c>
      <c r="O93" s="88">
        <f>IF($C$3="National Currency",IF(A.Life_DATA!N89=0,0,A.Life_DATA!N89),IF($C$3="Current Exchange rate",IF(A.Life_DATA!N89=0,0,A.Life_DATA!N89/ECO!X16),IF($C$3="Constant Exchange rate",IF(A.Life_DATA!N89=0,0,A.Life_DATA!N89/ECO!X51))))</f>
        <v>52.124964742857912</v>
      </c>
      <c r="P93" s="108">
        <f>IF($C$3="National Currency",IF(A.Life_DATA!O89=0,0,A.Life_DATA!O89),IF($C$3="Current Exchange rate",IF(A.Life_DATA!O89=0,0,A.Life_DATA!O89/ECO!Y16),IF($C$3="Constant Exchange rate",IF(A.Life_DATA!O89=0,0,A.Life_DATA!O89/ECO!Y51))))</f>
        <v>0</v>
      </c>
      <c r="Q93" s="41">
        <f t="shared" si="14"/>
        <v>2.323685371851091E-3</v>
      </c>
      <c r="R93" s="41">
        <f t="shared" si="15"/>
        <v>0</v>
      </c>
      <c r="S93" s="41">
        <f t="shared" si="16"/>
        <v>2.1278947368420953E-2</v>
      </c>
    </row>
    <row r="94" spans="3:19" ht="15" x14ac:dyDescent="0.25">
      <c r="C94" s="139"/>
      <c r="D94" s="140"/>
      <c r="E94" s="39" t="s">
        <v>24</v>
      </c>
      <c r="F94" s="42">
        <f>IF($C$3="National Currency",IF(A.Life_DATA!E90=0,0,A.Life_DATA!E90),IF($C$3="Current Exchange rate",IF(A.Life_DATA!E90=0,0,A.Life_DATA!E90/ECO!O17),IF($C$3="Constant Exchange rate",IF(A.Life_DATA!E90=0,0,A.Life_DATA!E90/ECO!O52))))</f>
        <v>1.1376273439597102</v>
      </c>
      <c r="G94" s="42">
        <f>IF($C$3="National Currency",IF(A.Life_DATA!F90=0,0,A.Life_DATA!F90),IF($C$3="Current Exchange rate",IF(A.Life_DATA!F90=0,0,A.Life_DATA!F90/ECO!P17),IF($C$3="Constant Exchange rate",IF(A.Life_DATA!F90=0,0,A.Life_DATA!F90/ECO!P52))))</f>
        <v>1.0673245305689414</v>
      </c>
      <c r="H94" s="42">
        <f>IF($C$3="National Currency",IF(A.Life_DATA!G90=0,0,A.Life_DATA!G90),IF($C$3="Current Exchange rate",IF(A.Life_DATA!G90=0,0,A.Life_DATA!G90/ECO!Q17),IF($C$3="Constant Exchange rate",IF(A.Life_DATA!G90=0,0,A.Life_DATA!G90/ECO!Q52))))</f>
        <v>1.3804916084005472</v>
      </c>
      <c r="I94" s="42">
        <f>IF($C$3="National Currency",IF(A.Life_DATA!H90=0,0,A.Life_DATA!H90),IF($C$3="Current Exchange rate",IF(A.Life_DATA!H90=0,0,A.Life_DATA!H90/ECO!R17),IF($C$3="Constant Exchange rate",IF(A.Life_DATA!H90=0,0,A.Life_DATA!H90/ECO!R52))))</f>
        <v>2.0771285774545269</v>
      </c>
      <c r="J94" s="42">
        <f>IF($C$3="National Currency",IF(A.Life_DATA!I90=0,0,A.Life_DATA!I90),IF($C$3="Current Exchange rate",IF(A.Life_DATA!I90=0,0,A.Life_DATA!I90/ECO!S17),IF($C$3="Constant Exchange rate",IF(A.Life_DATA!I90=0,0,A.Life_DATA!I90/ECO!S52))))</f>
        <v>2.1817519461096979</v>
      </c>
      <c r="K94" s="42">
        <f>IF($C$3="National Currency",IF(A.Life_DATA!J90=0,0,A.Life_DATA!J90),IF($C$3="Current Exchange rate",IF(A.Life_DATA!J90=0,0,A.Life_DATA!J90/ECO!T17),IF($C$3="Constant Exchange rate",IF(A.Life_DATA!J90=0,0,A.Life_DATA!J90/ECO!T52))))</f>
        <v>2.515051193230478</v>
      </c>
      <c r="L94" s="42">
        <f>IF($C$3="National Currency",IF(A.Life_DATA!K90=0,0,A.Life_DATA!K90),IF($C$3="Current Exchange rate",IF(A.Life_DATA!K90=0,0,A.Life_DATA!K90/ECO!U17),IF($C$3="Constant Exchange rate",IF(A.Life_DATA!K90=0,0,A.Life_DATA!K90/ECO!U52))))</f>
        <v>2.2700778443879179</v>
      </c>
      <c r="M94" s="42">
        <f>IF($C$3="National Currency",IF(A.Life_DATA!L90=0,0,A.Life_DATA!L90),IF($C$3="Current Exchange rate",IF(A.Life_DATA!L90=0,0,A.Life_DATA!L90/ECO!V17),IF($C$3="Constant Exchange rate",IF(A.Life_DATA!L90=0,0,A.Life_DATA!L90/ECO!V52))))</f>
        <v>1.82</v>
      </c>
      <c r="N94" s="42">
        <f>IF($C$3="National Currency",IF(A.Life_DATA!M90=0,0,A.Life_DATA!M90),IF($C$3="Current Exchange rate",IF(A.Life_DATA!M90=0,0,A.Life_DATA!M90/ECO!W17),IF($C$3="Constant Exchange rate",IF(A.Life_DATA!M90=0,0,A.Life_DATA!M90/ECO!W52))))</f>
        <v>2.5030000000000001</v>
      </c>
      <c r="O94" s="42">
        <f>IF($C$3="National Currency",IF(A.Life_DATA!N90=0,0,A.Life_DATA!N90),IF($C$3="Current Exchange rate",IF(A.Life_DATA!N90=0,0,A.Life_DATA!N90/ECO!X17),IF($C$3="Constant Exchange rate",IF(A.Life_DATA!N90=0,0,A.Life_DATA!N90/ECO!X52))))</f>
        <v>2.6989999999999998</v>
      </c>
      <c r="P94" s="108">
        <f>IF($C$3="National Currency",IF(A.Life_DATA!O90=0,0,A.Life_DATA!O90),IF($C$3="Current Exchange rate",IF(A.Life_DATA!O90=0,0,A.Life_DATA!O90/ECO!Y17),IF($C$3="Constant Exchange rate",IF(A.Life_DATA!O90=0,0,A.Life_DATA!O90/ECO!Y52))))</f>
        <v>0</v>
      </c>
      <c r="Q94" s="41">
        <f t="shared" si="14"/>
        <v>1.2031906111716695E-4</v>
      </c>
      <c r="R94" s="41">
        <f t="shared" si="15"/>
        <v>7.8306032760687039E-2</v>
      </c>
      <c r="S94" s="41">
        <f t="shared" si="16"/>
        <v>1.3724816516853928</v>
      </c>
    </row>
    <row r="95" spans="3:19" ht="15" x14ac:dyDescent="0.25">
      <c r="C95" s="139"/>
      <c r="D95" s="140"/>
      <c r="E95" s="39" t="s">
        <v>23</v>
      </c>
      <c r="F95" s="42">
        <f>IF($C$3="National Currency",IF(A.Life_DATA!E91=0,0,A.Life_DATA!E91),IF($C$3="Current Exchange rate",IF(A.Life_DATA!E91=0,0,A.Life_DATA!E91/ECO!O18),IF($C$3="Constant Exchange rate",IF(A.Life_DATA!E91=0,0,A.Life_DATA!E91/ECO!O53))))</f>
        <v>358.70221109999994</v>
      </c>
      <c r="G95" s="42">
        <f>IF($C$3="National Currency",IF(A.Life_DATA!F91=0,0,A.Life_DATA!F91),IF($C$3="Current Exchange rate",IF(A.Life_DATA!F91=0,0,A.Life_DATA!F91/ECO!P18),IF($C$3="Constant Exchange rate",IF(A.Life_DATA!F91=0,0,A.Life_DATA!F91/ECO!P53))))</f>
        <v>406.80693697000004</v>
      </c>
      <c r="H95" s="42">
        <f>IF($C$3="National Currency",IF(A.Life_DATA!G91=0,0,A.Life_DATA!G91),IF($C$3="Current Exchange rate",IF(A.Life_DATA!G91=0,0,A.Life_DATA!G91/ECO!Q18),IF($C$3="Constant Exchange rate",IF(A.Life_DATA!G91=0,0,A.Life_DATA!G91/ECO!Q53))))</f>
        <v>455.93254044000003</v>
      </c>
      <c r="I95" s="42">
        <f>IF($C$3="National Currency",IF(A.Life_DATA!H91=0,0,A.Life_DATA!H91),IF($C$3="Current Exchange rate",IF(A.Life_DATA!H91=0,0,A.Life_DATA!H91/ECO!R18),IF($C$3="Constant Exchange rate",IF(A.Life_DATA!H91=0,0,A.Life_DATA!H91/ECO!R53))))</f>
        <v>475.39090980999998</v>
      </c>
      <c r="J95" s="42">
        <f>IF($C$3="National Currency",IF(A.Life_DATA!I91=0,0,A.Life_DATA!I91),IF($C$3="Current Exchange rate",IF(A.Life_DATA!I91=0,0,A.Life_DATA!I91/ECO!S18),IF($C$3="Constant Exchange rate",IF(A.Life_DATA!I91=0,0,A.Life_DATA!I91/ECO!S53))))</f>
        <v>475.06169750999999</v>
      </c>
      <c r="K95" s="42">
        <f>IF($C$3="National Currency",IF(A.Life_DATA!J91=0,0,A.Life_DATA!J91),IF($C$3="Current Exchange rate",IF(A.Life_DATA!J91=0,0,A.Life_DATA!J91/ECO!T18),IF($C$3="Constant Exchange rate",IF(A.Life_DATA!J91=0,0,A.Life_DATA!J91/ECO!T53))))</f>
        <v>487.65186095000007</v>
      </c>
      <c r="L95" s="42">
        <f>IF($C$3="National Currency",IF(A.Life_DATA!K91=0,0,A.Life_DATA!K91),IF($C$3="Current Exchange rate",IF(A.Life_DATA!K91=0,0,A.Life_DATA!K91/ECO!U18),IF($C$3="Constant Exchange rate",IF(A.Life_DATA!K91=0,0,A.Life_DATA!K91/ECO!U53))))</f>
        <v>516.69230207999999</v>
      </c>
      <c r="M95" s="42">
        <f>IF($C$3="National Currency",IF(A.Life_DATA!L91=0,0,A.Life_DATA!L91),IF($C$3="Current Exchange rate",IF(A.Life_DATA!L91=0,0,A.Life_DATA!L91/ECO!V18),IF($C$3="Constant Exchange rate",IF(A.Life_DATA!L91=0,0,A.Life_DATA!L91/ECO!V53))))</f>
        <v>487.09054129999993</v>
      </c>
      <c r="N95" s="42">
        <f>IF($C$3="National Currency",IF(A.Life_DATA!M91=0,0,A.Life_DATA!M91),IF($C$3="Current Exchange rate",IF(A.Life_DATA!M91=0,0,A.Life_DATA!M91/ECO!W18),IF($C$3="Constant Exchange rate",IF(A.Life_DATA!M91=0,0,A.Life_DATA!M91/ECO!W53))))</f>
        <v>1316.5479700400006</v>
      </c>
      <c r="O95" s="42">
        <f>IF($C$3="National Currency",IF(A.Life_DATA!N91=0,0,A.Life_DATA!N91),IF($C$3="Current Exchange rate",IF(A.Life_DATA!N91=0,0,A.Life_DATA!N91/ECO!X18),IF($C$3="Constant Exchange rate",IF(A.Life_DATA!N91=0,0,A.Life_DATA!N91/ECO!X53))))</f>
        <v>1505.5809595299995</v>
      </c>
      <c r="P95" s="108">
        <f>IF($C$3="National Currency",IF(A.Life_DATA!O91=0,0,A.Life_DATA!O91),IF($C$3="Current Exchange rate",IF(A.Life_DATA!O91=0,0,A.Life_DATA!O91/ECO!Y18),IF($C$3="Constant Exchange rate",IF(A.Life_DATA!O91=0,0,A.Life_DATA!O91/ECO!Y53))))</f>
        <v>852.6489561059999</v>
      </c>
      <c r="Q95" s="41">
        <f t="shared" si="14"/>
        <v>6.7117483322168534E-2</v>
      </c>
      <c r="R95" s="41">
        <f t="shared" si="15"/>
        <v>0.14358230295570285</v>
      </c>
      <c r="S95" s="41">
        <f t="shared" si="16"/>
        <v>3.1973004708082762</v>
      </c>
    </row>
    <row r="96" spans="3:19" ht="15" x14ac:dyDescent="0.25">
      <c r="C96" s="139"/>
      <c r="D96" s="140"/>
      <c r="E96" s="39" t="s">
        <v>22</v>
      </c>
      <c r="F96" s="42">
        <f>IF($C$3="National Currency",IF(A.Life_DATA!E92=0,0,A.Life_DATA!E92),IF($C$3="Current Exchange rate",IF(A.Life_DATA!E92=0,0,A.Life_DATA!E92/ECO!O19),IF($C$3="Constant Exchange rate",IF(A.Life_DATA!E92=0,0,A.Life_DATA!E92/ECO!O54))))</f>
        <v>36</v>
      </c>
      <c r="G96" s="42">
        <f>IF($C$3="National Currency",IF(A.Life_DATA!F92=0,0,A.Life_DATA!F92),IF($C$3="Current Exchange rate",IF(A.Life_DATA!F92=0,0,A.Life_DATA!F92/ECO!P19),IF($C$3="Constant Exchange rate",IF(A.Life_DATA!F92=0,0,A.Life_DATA!F92/ECO!P54))))</f>
        <v>10</v>
      </c>
      <c r="H96" s="42">
        <f>IF($C$3="National Currency",IF(A.Life_DATA!G92=0,0,A.Life_DATA!G92),IF($C$3="Current Exchange rate",IF(A.Life_DATA!G92=0,0,A.Life_DATA!G92/ECO!Q19),IF($C$3="Constant Exchange rate",IF(A.Life_DATA!G92=0,0,A.Life_DATA!G92/ECO!Q54))))</f>
        <v>9</v>
      </c>
      <c r="I96" s="42">
        <f>IF($C$3="National Currency",IF(A.Life_DATA!H92=0,0,A.Life_DATA!H92),IF($C$3="Current Exchange rate",IF(A.Life_DATA!H92=0,0,A.Life_DATA!H92/ECO!R19),IF($C$3="Constant Exchange rate",IF(A.Life_DATA!H92=0,0,A.Life_DATA!H92/ECO!R54))))</f>
        <v>23</v>
      </c>
      <c r="J96" s="42">
        <f>IF($C$3="National Currency",IF(A.Life_DATA!I92=0,0,A.Life_DATA!I92),IF($C$3="Current Exchange rate",IF(A.Life_DATA!I92=0,0,A.Life_DATA!I92/ECO!S19),IF($C$3="Constant Exchange rate",IF(A.Life_DATA!I92=0,0,A.Life_DATA!I92/ECO!S54))))</f>
        <v>38</v>
      </c>
      <c r="K96" s="42">
        <f>IF($C$3="National Currency",IF(A.Life_DATA!J92=0,0,A.Life_DATA!J92),IF($C$3="Current Exchange rate",IF(A.Life_DATA!J92=0,0,A.Life_DATA!J92/ECO!T19),IF($C$3="Constant Exchange rate",IF(A.Life_DATA!J92=0,0,A.Life_DATA!J92/ECO!T54))))</f>
        <v>35</v>
      </c>
      <c r="L96" s="42">
        <f>IF($C$3="National Currency",IF(A.Life_DATA!K92=0,0,A.Life_DATA!K92),IF($C$3="Current Exchange rate",IF(A.Life_DATA!K92=0,0,A.Life_DATA!K92/ECO!U19),IF($C$3="Constant Exchange rate",IF(A.Life_DATA!K92=0,0,A.Life_DATA!K92/ECO!U54))))</f>
        <v>37</v>
      </c>
      <c r="M96" s="42">
        <f>IF($C$3="National Currency",IF(A.Life_DATA!L92=0,0,A.Life_DATA!L92),IF($C$3="Current Exchange rate",IF(A.Life_DATA!L92=0,0,A.Life_DATA!L92/ECO!V19),IF($C$3="Constant Exchange rate",IF(A.Life_DATA!L92=0,0,A.Life_DATA!L92/ECO!V54))))</f>
        <v>36</v>
      </c>
      <c r="N96" s="42">
        <f>IF($C$3="National Currency",IF(A.Life_DATA!M92=0,0,A.Life_DATA!M92),IF($C$3="Current Exchange rate",IF(A.Life_DATA!M92=0,0,A.Life_DATA!M92/ECO!W19),IF($C$3="Constant Exchange rate",IF(A.Life_DATA!M92=0,0,A.Life_DATA!M92/ECO!W54))))</f>
        <v>36</v>
      </c>
      <c r="O96" s="42">
        <f>IF($C$3="National Currency",IF(A.Life_DATA!N92=0,0,A.Life_DATA!N92),IF($C$3="Current Exchange rate",IF(A.Life_DATA!N92=0,0,A.Life_DATA!N92/ECO!X19),IF($C$3="Constant Exchange rate",IF(A.Life_DATA!N92=0,0,A.Life_DATA!N92/ECO!X54))))</f>
        <v>34</v>
      </c>
      <c r="P96" s="108">
        <f>IF($C$3="National Currency",IF(A.Life_DATA!O92=0,0,A.Life_DATA!O92),IF($C$3="Current Exchange rate",IF(A.Life_DATA!O92=0,0,A.Life_DATA!O92/ECO!Y19),IF($C$3="Constant Exchange rate",IF(A.Life_DATA!O92=0,0,A.Life_DATA!O92/ECO!Y54))))</f>
        <v>33</v>
      </c>
      <c r="Q96" s="41">
        <f t="shared" si="14"/>
        <v>1.5156902845437853E-3</v>
      </c>
      <c r="R96" s="41">
        <f t="shared" si="15"/>
        <v>-5.555555555555558E-2</v>
      </c>
      <c r="S96" s="41">
        <f t="shared" si="16"/>
        <v>-5.555555555555558E-2</v>
      </c>
    </row>
    <row r="97" spans="3:19" ht="15" x14ac:dyDescent="0.25">
      <c r="C97" s="139"/>
      <c r="D97" s="140"/>
      <c r="E97" s="39" t="s">
        <v>21</v>
      </c>
      <c r="F97" s="42">
        <f>IF($C$3="National Currency",IF(A.Life_DATA!E93=0,0,A.Life_DATA!E93),IF($C$3="Current Exchange rate",IF(A.Life_DATA!E93=0,0,A.Life_DATA!E93/ECO!O20),IF($C$3="Constant Exchange rate",IF(A.Life_DATA!E93=0,0,A.Life_DATA!E93/ECO!O55))))</f>
        <v>7428</v>
      </c>
      <c r="G97" s="42">
        <f>IF($C$3="National Currency",IF(A.Life_DATA!F93=0,0,A.Life_DATA!F93),IF($C$3="Current Exchange rate",IF(A.Life_DATA!F93=0,0,A.Life_DATA!F93/ECO!P20),IF($C$3="Constant Exchange rate",IF(A.Life_DATA!F93=0,0,A.Life_DATA!F93/ECO!P55))))</f>
        <v>9242</v>
      </c>
      <c r="H97" s="42">
        <f>IF($C$3="National Currency",IF(A.Life_DATA!G93=0,0,A.Life_DATA!G93),IF($C$3="Current Exchange rate",IF(A.Life_DATA!G93=0,0,A.Life_DATA!G93/ECO!Q20),IF($C$3="Constant Exchange rate",IF(A.Life_DATA!G93=0,0,A.Life_DATA!G93/ECO!Q55))))</f>
        <v>8237</v>
      </c>
      <c r="I97" s="42">
        <f>IF($C$3="National Currency",IF(A.Life_DATA!H93=0,0,A.Life_DATA!H93),IF($C$3="Current Exchange rate",IF(A.Life_DATA!H93=0,0,A.Life_DATA!H93/ECO!R20),IF($C$3="Constant Exchange rate",IF(A.Life_DATA!H93=0,0,A.Life_DATA!H93/ECO!R55))))</f>
        <v>10392</v>
      </c>
      <c r="J97" s="42">
        <f>IF($C$3="National Currency",IF(A.Life_DATA!I93=0,0,A.Life_DATA!I93),IF($C$3="Current Exchange rate",IF(A.Life_DATA!I93=0,0,A.Life_DATA!I93/ECO!S20),IF($C$3="Constant Exchange rate",IF(A.Life_DATA!I93=0,0,A.Life_DATA!I93/ECO!S55))))</f>
        <v>8779</v>
      </c>
      <c r="K97" s="42">
        <f>IF($C$3="National Currency",IF(A.Life_DATA!J93=0,0,A.Life_DATA!J93),IF($C$3="Current Exchange rate",IF(A.Life_DATA!J93=0,0,A.Life_DATA!J93/ECO!T20),IF($C$3="Constant Exchange rate",IF(A.Life_DATA!J93=0,0,A.Life_DATA!J93/ECO!T55))))</f>
        <v>7840</v>
      </c>
      <c r="L97" s="42">
        <f>IF($C$3="National Currency",IF(A.Life_DATA!K93=0,0,A.Life_DATA!K93),IF($C$3="Current Exchange rate",IF(A.Life_DATA!K93=0,0,A.Life_DATA!K93/ECO!U20),IF($C$3="Constant Exchange rate",IF(A.Life_DATA!K93=0,0,A.Life_DATA!K93/ECO!U55))))</f>
        <v>8593</v>
      </c>
      <c r="M97" s="42">
        <f>IF($C$3="National Currency",IF(A.Life_DATA!L93=0,0,A.Life_DATA!L93),IF($C$3="Current Exchange rate",IF(A.Life_DATA!L93=0,0,A.Life_DATA!L93/ECO!V20),IF($C$3="Constant Exchange rate",IF(A.Life_DATA!L93=0,0,A.Life_DATA!L93/ECO!V55))))</f>
        <v>9243</v>
      </c>
      <c r="N97" s="42">
        <f>IF($C$3="National Currency",IF(A.Life_DATA!M93=0,0,A.Life_DATA!M93),IF($C$3="Current Exchange rate",IF(A.Life_DATA!M93=0,0,A.Life_DATA!M93/ECO!W20),IF($C$3="Constant Exchange rate",IF(A.Life_DATA!M93=0,0,A.Life_DATA!M93/ECO!W55))))</f>
        <v>9021</v>
      </c>
      <c r="O97" s="42">
        <f>IF($C$3="National Currency",IF(A.Life_DATA!N93=0,0,A.Life_DATA!N93),IF($C$3="Current Exchange rate",IF(A.Life_DATA!N93=0,0,A.Life_DATA!N93/ECO!X20),IF($C$3="Constant Exchange rate",IF(A.Life_DATA!N93=0,0,A.Life_DATA!N93/ECO!X55))))</f>
        <v>10331</v>
      </c>
      <c r="P97" s="108">
        <f>IF($C$3="National Currency",IF(A.Life_DATA!O93=0,0,A.Life_DATA!O93),IF($C$3="Current Exchange rate",IF(A.Life_DATA!O93=0,0,A.Life_DATA!O93/ECO!Y20),IF($C$3="Constant Exchange rate",IF(A.Life_DATA!O93=0,0,A.Life_DATA!O93/ECO!Y55))))</f>
        <v>0</v>
      </c>
      <c r="Q97" s="41">
        <f t="shared" si="14"/>
        <v>0.46054695087123076</v>
      </c>
      <c r="R97" s="41">
        <f t="shared" si="15"/>
        <v>0.14521671655027157</v>
      </c>
      <c r="S97" s="41">
        <f t="shared" si="16"/>
        <v>0.3908185245018847</v>
      </c>
    </row>
    <row r="98" spans="3:19" ht="15" x14ac:dyDescent="0.25">
      <c r="C98" s="139"/>
      <c r="D98" s="140"/>
      <c r="E98" s="39" t="s">
        <v>20</v>
      </c>
      <c r="F98" s="42">
        <f>IF($C$3="National Currency",IF(A.Life_DATA!E94=0,0,A.Life_DATA!E94),IF($C$3="Current Exchange rate",IF(A.Life_DATA!E94=0,0,A.Life_DATA!E94/ECO!O21),IF($C$3="Constant Exchange rate",IF(A.Life_DATA!E94=0,0,A.Life_DATA!E94/ECO!O56))))</f>
        <v>76</v>
      </c>
      <c r="G98" s="42">
        <f>IF($C$3="National Currency",IF(A.Life_DATA!F94=0,0,A.Life_DATA!F94),IF($C$3="Current Exchange rate",IF(A.Life_DATA!F94=0,0,A.Life_DATA!F94/ECO!P21),IF($C$3="Constant Exchange rate",IF(A.Life_DATA!F94=0,0,A.Life_DATA!F94/ECO!P56))))</f>
        <v>76</v>
      </c>
      <c r="H98" s="42">
        <f>IF($C$3="National Currency",IF(A.Life_DATA!G94=0,0,A.Life_DATA!G94),IF($C$3="Current Exchange rate",IF(A.Life_DATA!G94=0,0,A.Life_DATA!G94/ECO!Q21),IF($C$3="Constant Exchange rate",IF(A.Life_DATA!G94=0,0,A.Life_DATA!G94/ECO!Q56))))</f>
        <v>82</v>
      </c>
      <c r="I98" s="42">
        <f>IF($C$3="National Currency",IF(A.Life_DATA!H94=0,0,A.Life_DATA!H94),IF($C$3="Current Exchange rate",IF(A.Life_DATA!H94=0,0,A.Life_DATA!H94/ECO!R21),IF($C$3="Constant Exchange rate",IF(A.Life_DATA!H94=0,0,A.Life_DATA!H94/ECO!R56))))</f>
        <v>108</v>
      </c>
      <c r="J98" s="42">
        <f>IF($C$3="National Currency",IF(A.Life_DATA!I94=0,0,A.Life_DATA!I94),IF($C$3="Current Exchange rate",IF(A.Life_DATA!I94=0,0,A.Life_DATA!I94/ECO!S21),IF($C$3="Constant Exchange rate",IF(A.Life_DATA!I94=0,0,A.Life_DATA!I94/ECO!S56))))</f>
        <v>121</v>
      </c>
      <c r="K98" s="42">
        <f>IF($C$3="National Currency",IF(A.Life_DATA!J94=0,0,A.Life_DATA!J94),IF($C$3="Current Exchange rate",IF(A.Life_DATA!J94=0,0,A.Life_DATA!J94/ECO!T21),IF($C$3="Constant Exchange rate",IF(A.Life_DATA!J94=0,0,A.Life_DATA!J94/ECO!T56))))</f>
        <v>122</v>
      </c>
      <c r="L98" s="42">
        <f>IF($C$3="National Currency",IF(A.Life_DATA!K94=0,0,A.Life_DATA!K94),IF($C$3="Current Exchange rate",IF(A.Life_DATA!K94=0,0,A.Life_DATA!K94/ECO!U21),IF($C$3="Constant Exchange rate",IF(A.Life_DATA!K94=0,0,A.Life_DATA!K94/ECO!U56))))</f>
        <v>120</v>
      </c>
      <c r="M98" s="42">
        <f>IF($C$3="National Currency",IF(A.Life_DATA!L94=0,0,A.Life_DATA!L94),IF($C$3="Current Exchange rate",IF(A.Life_DATA!L94=0,0,A.Life_DATA!L94/ECO!V21),IF($C$3="Constant Exchange rate",IF(A.Life_DATA!L94=0,0,A.Life_DATA!L94/ECO!V56))))</f>
        <v>114</v>
      </c>
      <c r="N98" s="42">
        <f>IF($C$3="National Currency",IF(A.Life_DATA!M94=0,0,A.Life_DATA!M94),IF($C$3="Current Exchange rate",IF(A.Life_DATA!M94=0,0,A.Life_DATA!M94/ECO!W21),IF($C$3="Constant Exchange rate",IF(A.Life_DATA!M94=0,0,A.Life_DATA!M94/ECO!W56))))</f>
        <v>96</v>
      </c>
      <c r="O98" s="42">
        <f>IF($C$3="National Currency",IF(A.Life_DATA!N94=0,0,A.Life_DATA!N94),IF($C$3="Current Exchange rate",IF(A.Life_DATA!N94=0,0,A.Life_DATA!N94/ECO!X21),IF($C$3="Constant Exchange rate",IF(A.Life_DATA!N94=0,0,A.Life_DATA!N94/ECO!X56))))</f>
        <v>88</v>
      </c>
      <c r="P98" s="108">
        <f>IF($C$3="National Currency",IF(A.Life_DATA!O94=0,0,A.Life_DATA!O94),IF($C$3="Current Exchange rate",IF(A.Life_DATA!O94=0,0,A.Life_DATA!O94/ECO!Y21),IF($C$3="Constant Exchange rate",IF(A.Life_DATA!O94=0,0,A.Life_DATA!O94/ECO!Y56))))</f>
        <v>0</v>
      </c>
      <c r="Q98" s="41">
        <f t="shared" si="14"/>
        <v>3.9229630894074439E-3</v>
      </c>
      <c r="R98" s="41">
        <f t="shared" si="15"/>
        <v>-8.333333333333337E-2</v>
      </c>
      <c r="S98" s="41">
        <f t="shared" si="16"/>
        <v>0.15789473684210531</v>
      </c>
    </row>
    <row r="99" spans="3:19" ht="15" x14ac:dyDescent="0.25">
      <c r="C99" s="139"/>
      <c r="D99" s="140"/>
      <c r="E99" s="39" t="s">
        <v>19</v>
      </c>
      <c r="F99" s="42">
        <f>IF($C$3="National Currency",IF(A.Life_DATA!E95=0,0,A.Life_DATA!E95),IF($C$3="Current Exchange rate",IF(A.Life_DATA!E95=0,0,A.Life_DATA!E95/ECO!O22),IF($C$3="Constant Exchange rate",IF(A.Life_DATA!E95=0,0,A.Life_DATA!E95/ECO!O57))))</f>
        <v>0</v>
      </c>
      <c r="G99" s="42">
        <f>IF($C$3="National Currency",IF(A.Life_DATA!F95=0,0,A.Life_DATA!F95),IF($C$3="Current Exchange rate",IF(A.Life_DATA!F95=0,0,A.Life_DATA!F95/ECO!P22),IF($C$3="Constant Exchange rate",IF(A.Life_DATA!F95=0,0,A.Life_DATA!F95/ECO!P57))))</f>
        <v>12.332985113606686</v>
      </c>
      <c r="H99" s="42">
        <f>IF($C$3="National Currency",IF(A.Life_DATA!G95=0,0,A.Life_DATA!G95),IF($C$3="Current Exchange rate",IF(A.Life_DATA!G95=0,0,A.Life_DATA!G95/ECO!Q22),IF($C$3="Constant Exchange rate",IF(A.Life_DATA!G95=0,0,A.Life_DATA!G95/ECO!Q57))))</f>
        <v>17.41250979367981</v>
      </c>
      <c r="I99" s="42">
        <f>IF($C$3="National Currency",IF(A.Life_DATA!H95=0,0,A.Life_DATA!H95),IF($C$3="Current Exchange rate",IF(A.Life_DATA!H95=0,0,A.Life_DATA!H95/ECO!R22),IF($C$3="Constant Exchange rate",IF(A.Life_DATA!H95=0,0,A.Life_DATA!H95/ECO!R57))))</f>
        <v>0</v>
      </c>
      <c r="J99" s="42">
        <f>IF($C$3="National Currency",IF(A.Life_DATA!I95=0,0,A.Life_DATA!I95),IF($C$3="Current Exchange rate",IF(A.Life_DATA!I95=0,0,A.Life_DATA!I95/ECO!S22),IF($C$3="Constant Exchange rate",IF(A.Life_DATA!I95=0,0,A.Life_DATA!I95/ECO!S57))))</f>
        <v>0</v>
      </c>
      <c r="K99" s="42">
        <f>IF($C$3="National Currency",IF(A.Life_DATA!J95=0,0,A.Life_DATA!J95),IF($C$3="Current Exchange rate",IF(A.Life_DATA!J95=0,0,A.Life_DATA!J95/ECO!T22),IF($C$3="Constant Exchange rate",IF(A.Life_DATA!J95=0,0,A.Life_DATA!J95/ECO!T57))))</f>
        <v>0</v>
      </c>
      <c r="L99" s="42">
        <f>IF($C$3="National Currency",IF(A.Life_DATA!K95=0,0,A.Life_DATA!K95),IF($C$3="Current Exchange rate",IF(A.Life_DATA!K95=0,0,A.Life_DATA!K95/ECO!U22),IF($C$3="Constant Exchange rate",IF(A.Life_DATA!K95=0,0,A.Life_DATA!K95/ECO!U57))))</f>
        <v>0</v>
      </c>
      <c r="M99" s="42">
        <f>IF($C$3="National Currency",IF(A.Life_DATA!L95=0,0,A.Life_DATA!L95),IF($C$3="Current Exchange rate",IF(A.Life_DATA!L95=0,0,A.Life_DATA!L95/ECO!V22),IF($C$3="Constant Exchange rate",IF(A.Life_DATA!L95=0,0,A.Life_DATA!L95/ECO!V57))))</f>
        <v>0</v>
      </c>
      <c r="N99" s="42">
        <f>IF($C$3="National Currency",IF(A.Life_DATA!M95=0,0,A.Life_DATA!M95),IF($C$3="Current Exchange rate",IF(A.Life_DATA!M95=0,0,A.Life_DATA!M95/ECO!W22),IF($C$3="Constant Exchange rate",IF(A.Life_DATA!M95=0,0,A.Life_DATA!M95/ECO!W57))))</f>
        <v>0</v>
      </c>
      <c r="O99" s="42">
        <f>IF($C$3="National Currency",IF(A.Life_DATA!N95=0,0,A.Life_DATA!N95),IF($C$3="Current Exchange rate",IF(A.Life_DATA!N95=0,0,A.Life_DATA!N95/ECO!X22),IF($C$3="Constant Exchange rate",IF(A.Life_DATA!N95=0,0,A.Life_DATA!N95/ECO!X57))))</f>
        <v>0</v>
      </c>
      <c r="P99" s="108">
        <f>IF($C$3="National Currency",IF(A.Life_DATA!O95=0,0,A.Life_DATA!O95),IF($C$3="Current Exchange rate",IF(A.Life_DATA!O95=0,0,A.Life_DATA!O95/ECO!Y22),IF($C$3="Constant Exchange rate",IF(A.Life_DATA!O95=0,0,A.Life_DATA!O95/ECO!Y57))))</f>
        <v>0</v>
      </c>
      <c r="Q99" s="41">
        <f t="shared" si="14"/>
        <v>0</v>
      </c>
      <c r="R99" s="41" t="str">
        <f t="shared" si="15"/>
        <v>-</v>
      </c>
      <c r="S99" s="41" t="str">
        <f t="shared" si="16"/>
        <v>-</v>
      </c>
    </row>
    <row r="100" spans="3:19" ht="15" x14ac:dyDescent="0.25">
      <c r="C100" s="139"/>
      <c r="D100" s="140"/>
      <c r="E100" s="39" t="s">
        <v>18</v>
      </c>
      <c r="F100" s="42">
        <f>IF($C$3="National Currency",IF(A.Life_DATA!E96=0,0,A.Life_DATA!E96),IF($C$3="Current Exchange rate",IF(A.Life_DATA!E96=0,0,A.Life_DATA!E96/ECO!O23),IF($C$3="Constant Exchange rate",IF(A.Life_DATA!E96=0,0,A.Life_DATA!E96/ECO!O58))))</f>
        <v>72.843379603219873</v>
      </c>
      <c r="G100" s="42">
        <f>IF($C$3="National Currency",IF(A.Life_DATA!F96=0,0,A.Life_DATA!F96),IF($C$3="Current Exchange rate",IF(A.Life_DATA!F96=0,0,A.Life_DATA!F96/ECO!P23),IF($C$3="Constant Exchange rate",IF(A.Life_DATA!F96=0,0,A.Life_DATA!F96/ECO!P58))))</f>
        <v>87.491284781644154</v>
      </c>
      <c r="H100" s="42">
        <f>IF($C$3="National Currency",IF(A.Life_DATA!G96=0,0,A.Life_DATA!G96),IF($C$3="Current Exchange rate",IF(A.Life_DATA!G96=0,0,A.Life_DATA!G96/ECO!Q23),IF($C$3="Constant Exchange rate",IF(A.Life_DATA!G96=0,0,A.Life_DATA!G96/ECO!Q58))))</f>
        <v>120.85630981808961</v>
      </c>
      <c r="I100" s="42">
        <f>IF($C$3="National Currency",IF(A.Life_DATA!H96=0,0,A.Life_DATA!H96),IF($C$3="Current Exchange rate",IF(A.Life_DATA!H96=0,0,A.Life_DATA!H96/ECO!R23),IF($C$3="Constant Exchange rate",IF(A.Life_DATA!H96=0,0,A.Life_DATA!H96/ECO!R58))))</f>
        <v>123.77511567471635</v>
      </c>
      <c r="J100" s="42">
        <f>IF($C$3="National Currency",IF(A.Life_DATA!I96=0,0,A.Life_DATA!I96),IF($C$3="Current Exchange rate",IF(A.Life_DATA!I96=0,0,A.Life_DATA!I96/ECO!S23),IF($C$3="Constant Exchange rate",IF(A.Life_DATA!I96=0,0,A.Life_DATA!I96/ECO!S58))))</f>
        <v>113.25030107117956</v>
      </c>
      <c r="K100" s="42">
        <f>IF($C$3="National Currency",IF(A.Life_DATA!J96=0,0,A.Life_DATA!J96),IF($C$3="Current Exchange rate",IF(A.Life_DATA!J96=0,0,A.Life_DATA!J96/ECO!T23),IF($C$3="Constant Exchange rate",IF(A.Life_DATA!J96=0,0,A.Life_DATA!J96/ECO!T58))))</f>
        <v>112.98409076503771</v>
      </c>
      <c r="L100" s="42">
        <f>IF($C$3="National Currency",IF(A.Life_DATA!K96=0,0,A.Life_DATA!K96),IF($C$3="Current Exchange rate",IF(A.Life_DATA!K96=0,0,A.Life_DATA!K96/ECO!U23),IF($C$3="Constant Exchange rate",IF(A.Life_DATA!K96=0,0,A.Life_DATA!K96/ECO!U58))))</f>
        <v>102.63674969892881</v>
      </c>
      <c r="M100" s="42">
        <f>IF($C$3="National Currency",IF(A.Life_DATA!L96=0,0,A.Life_DATA!L96),IF($C$3="Current Exchange rate",IF(A.Life_DATA!L96=0,0,A.Life_DATA!L96/ECO!V23),IF($C$3="Constant Exchange rate",IF(A.Life_DATA!L96=0,0,A.Life_DATA!L96/ECO!V58))))</f>
        <v>106.83906953159662</v>
      </c>
      <c r="N100" s="42">
        <f>IF($C$3="National Currency",IF(A.Life_DATA!M96=0,0,A.Life_DATA!M96),IF($C$3="Current Exchange rate",IF(A.Life_DATA!M96=0,0,A.Life_DATA!M96/ECO!W23),IF($C$3="Constant Exchange rate",IF(A.Life_DATA!M96=0,0,A.Life_DATA!M96/ECO!W58))))</f>
        <v>33.770678836280659</v>
      </c>
      <c r="O100" s="42">
        <f>IF($C$3="National Currency",IF(A.Life_DATA!N96=0,0,A.Life_DATA!N96),IF($C$3="Current Exchange rate",IF(A.Life_DATA!N96=0,0,A.Life_DATA!N96/ECO!X23),IF($C$3="Constant Exchange rate",IF(A.Life_DATA!N96=0,0,A.Life_DATA!N96/ECO!X58))))</f>
        <v>61.656208404639663</v>
      </c>
      <c r="P100" s="108">
        <f>IF($C$3="National Currency",IF(A.Life_DATA!O96=0,0,A.Life_DATA!O96),IF($C$3="Current Exchange rate",IF(A.Life_DATA!O96=0,0,A.Life_DATA!O96/ECO!Y23),IF($C$3="Constant Exchange rate",IF(A.Life_DATA!O96=0,0,A.Life_DATA!O96/ECO!Y58))))</f>
        <v>0</v>
      </c>
      <c r="Q100" s="41">
        <f t="shared" si="14"/>
        <v>2.7485798841388005E-3</v>
      </c>
      <c r="R100" s="41">
        <f t="shared" si="15"/>
        <v>0.82573198198198217</v>
      </c>
      <c r="S100" s="41">
        <f t="shared" si="16"/>
        <v>-0.15357842070915817</v>
      </c>
    </row>
    <row r="101" spans="3:19" ht="15" x14ac:dyDescent="0.25">
      <c r="C101" s="139"/>
      <c r="D101" s="140"/>
      <c r="E101" s="39" t="s">
        <v>17</v>
      </c>
      <c r="F101" s="42">
        <f>IF($C$3="National Currency",IF(A.Life_DATA!E97=0,0,A.Life_DATA!E97),IF($C$3="Current Exchange rate",IF(A.Life_DATA!E97=0,0,A.Life_DATA!E97/ECO!O24),IF($C$3="Constant Exchange rate",IF(A.Life_DATA!E97=0,0,A.Life_DATA!E97/ECO!O59))))</f>
        <v>0</v>
      </c>
      <c r="G101" s="42">
        <f>IF($C$3="National Currency",IF(A.Life_DATA!F97=0,0,A.Life_DATA!F97),IF($C$3="Current Exchange rate",IF(A.Life_DATA!F97=0,0,A.Life_DATA!F97/ECO!P24),IF($C$3="Constant Exchange rate",IF(A.Life_DATA!F97=0,0,A.Life_DATA!F97/ECO!P59))))</f>
        <v>0</v>
      </c>
      <c r="H101" s="42">
        <f>IF($C$3="National Currency",IF(A.Life_DATA!G97=0,0,A.Life_DATA!G97),IF($C$3="Current Exchange rate",IF(A.Life_DATA!G97=0,0,A.Life_DATA!G97/ECO!Q24),IF($C$3="Constant Exchange rate",IF(A.Life_DATA!G97=0,0,A.Life_DATA!G97/ECO!Q59))))</f>
        <v>0</v>
      </c>
      <c r="I101" s="42">
        <f>IF($C$3="National Currency",IF(A.Life_DATA!H97=0,0,A.Life_DATA!H97),IF($C$3="Current Exchange rate",IF(A.Life_DATA!H97=0,0,A.Life_DATA!H97/ECO!R24),IF($C$3="Constant Exchange rate",IF(A.Life_DATA!H97=0,0,A.Life_DATA!H97/ECO!R59))))</f>
        <v>0</v>
      </c>
      <c r="J101" s="42">
        <f>IF($C$3="National Currency",IF(A.Life_DATA!I97=0,0,A.Life_DATA!I97),IF($C$3="Current Exchange rate",IF(A.Life_DATA!I97=0,0,A.Life_DATA!I97/ECO!S24),IF($C$3="Constant Exchange rate",IF(A.Life_DATA!I97=0,0,A.Life_DATA!I97/ECO!S59))))</f>
        <v>0</v>
      </c>
      <c r="K101" s="42">
        <f>IF($C$3="National Currency",IF(A.Life_DATA!J97=0,0,A.Life_DATA!J97),IF($C$3="Current Exchange rate",IF(A.Life_DATA!J97=0,0,A.Life_DATA!J97/ECO!T24),IF($C$3="Constant Exchange rate",IF(A.Life_DATA!J97=0,0,A.Life_DATA!J97/ECO!T59))))</f>
        <v>0</v>
      </c>
      <c r="L101" s="42">
        <f>IF($C$3="National Currency",IF(A.Life_DATA!K97=0,0,A.Life_DATA!K97),IF($C$3="Current Exchange rate",IF(A.Life_DATA!K97=0,0,A.Life_DATA!K97/ECO!U24),IF($C$3="Constant Exchange rate",IF(A.Life_DATA!K97=0,0,A.Life_DATA!K97/ECO!U59))))</f>
        <v>0</v>
      </c>
      <c r="M101" s="42">
        <f>IF($C$3="National Currency",IF(A.Life_DATA!L97=0,0,A.Life_DATA!L97),IF($C$3="Current Exchange rate",IF(A.Life_DATA!L97=0,0,A.Life_DATA!L97/ECO!V24),IF($C$3="Constant Exchange rate",IF(A.Life_DATA!L97=0,0,A.Life_DATA!L97/ECO!V59))))</f>
        <v>0</v>
      </c>
      <c r="N101" s="42">
        <f>IF($C$3="National Currency",IF(A.Life_DATA!M97=0,0,A.Life_DATA!M97),IF($C$3="Current Exchange rate",IF(A.Life_DATA!M97=0,0,A.Life_DATA!M97/ECO!W24),IF($C$3="Constant Exchange rate",IF(A.Life_DATA!M97=0,0,A.Life_DATA!M97/ECO!W59))))</f>
        <v>0</v>
      </c>
      <c r="O101" s="42">
        <f>IF($C$3="National Currency",IF(A.Life_DATA!N97=0,0,A.Life_DATA!N97),IF($C$3="Current Exchange rate",IF(A.Life_DATA!N97=0,0,A.Life_DATA!N97/ECO!X24),IF($C$3="Constant Exchange rate",IF(A.Life_DATA!N97=0,0,A.Life_DATA!N97/ECO!X59))))</f>
        <v>0</v>
      </c>
      <c r="P101" s="108">
        <f>IF($C$3="National Currency",IF(A.Life_DATA!O97=0,0,A.Life_DATA!O97),IF($C$3="Current Exchange rate",IF(A.Life_DATA!O97=0,0,A.Life_DATA!O97/ECO!Y24),IF($C$3="Constant Exchange rate",IF(A.Life_DATA!O97=0,0,A.Life_DATA!O97/ECO!Y59))))</f>
        <v>0</v>
      </c>
      <c r="Q101" s="41">
        <f t="shared" si="14"/>
        <v>0</v>
      </c>
      <c r="R101" s="41" t="str">
        <f t="shared" si="15"/>
        <v>-</v>
      </c>
      <c r="S101" s="41" t="str">
        <f t="shared" si="16"/>
        <v>-</v>
      </c>
    </row>
    <row r="102" spans="3:19" ht="15" x14ac:dyDescent="0.25">
      <c r="C102" s="139"/>
      <c r="D102" s="140"/>
      <c r="E102" s="39" t="s">
        <v>16</v>
      </c>
      <c r="F102" s="42">
        <f>IF($C$3="National Currency",IF(A.Life_DATA!E98=0,0,A.Life_DATA!E98),IF($C$3="Current Exchange rate",IF(A.Life_DATA!E98=0,0,A.Life_DATA!E98/ECO!O25),IF($C$3="Constant Exchange rate",IF(A.Life_DATA!E98=0,0,A.Life_DATA!E98/ECO!O60))))</f>
        <v>0</v>
      </c>
      <c r="G102" s="42">
        <f>IF($C$3="National Currency",IF(A.Life_DATA!F98=0,0,A.Life_DATA!F98),IF($C$3="Current Exchange rate",IF(A.Life_DATA!F98=0,0,A.Life_DATA!F98/ECO!P25),IF($C$3="Constant Exchange rate",IF(A.Life_DATA!F98=0,0,A.Life_DATA!F98/ECO!P60))))</f>
        <v>0</v>
      </c>
      <c r="H102" s="42">
        <f>IF($C$3="National Currency",IF(A.Life_DATA!G98=0,0,A.Life_DATA!G98),IF($C$3="Current Exchange rate",IF(A.Life_DATA!G98=0,0,A.Life_DATA!G98/ECO!Q25),IF($C$3="Constant Exchange rate",IF(A.Life_DATA!G98=0,0,A.Life_DATA!G98/ECO!Q60))))</f>
        <v>0</v>
      </c>
      <c r="I102" s="42">
        <f>IF($C$3="National Currency",IF(A.Life_DATA!H98=0,0,A.Life_DATA!H98),IF($C$3="Current Exchange rate",IF(A.Life_DATA!H98=0,0,A.Life_DATA!H98/ECO!R25),IF($C$3="Constant Exchange rate",IF(A.Life_DATA!H98=0,0,A.Life_DATA!H98/ECO!R60))))</f>
        <v>2.816718587746625</v>
      </c>
      <c r="J102" s="42">
        <f>IF($C$3="National Currency",IF(A.Life_DATA!I98=0,0,A.Life_DATA!I98),IF($C$3="Current Exchange rate",IF(A.Life_DATA!I98=0,0,A.Life_DATA!I98/ECO!S25),IF($C$3="Constant Exchange rate",IF(A.Life_DATA!I98=0,0,A.Life_DATA!I98/ECO!S60))))</f>
        <v>3.3683800623052957</v>
      </c>
      <c r="K102" s="42">
        <f>IF($C$3="National Currency",IF(A.Life_DATA!J98=0,0,A.Life_DATA!J98),IF($C$3="Current Exchange rate",IF(A.Life_DATA!J98=0,0,A.Life_DATA!J98/ECO!T25),IF($C$3="Constant Exchange rate",IF(A.Life_DATA!J98=0,0,A.Life_DATA!J98/ECO!T60))))</f>
        <v>4.0109034267912769</v>
      </c>
      <c r="L102" s="42">
        <f>IF($C$3="National Currency",IF(A.Life_DATA!K98=0,0,A.Life_DATA!K98),IF($C$3="Current Exchange rate",IF(A.Life_DATA!K98=0,0,A.Life_DATA!K98/ECO!U25),IF($C$3="Constant Exchange rate",IF(A.Life_DATA!K98=0,0,A.Life_DATA!K98/ECO!U60))))</f>
        <v>3.47871235721703</v>
      </c>
      <c r="M102" s="42">
        <f>IF($C$3="National Currency",IF(A.Life_DATA!L98=0,0,A.Life_DATA!L98),IF($C$3="Current Exchange rate",IF(A.Life_DATA!L98=0,0,A.Life_DATA!L98/ECO!V25),IF($C$3="Constant Exchange rate",IF(A.Life_DATA!L98=0,0,A.Life_DATA!L98/ECO!V60))))</f>
        <v>3.9589823468328138</v>
      </c>
      <c r="N102" s="42">
        <f>IF($C$3="National Currency",IF(A.Life_DATA!M98=0,0,A.Life_DATA!M98),IF($C$3="Current Exchange rate",IF(A.Life_DATA!M98=0,0,A.Life_DATA!M98/ECO!W25),IF($C$3="Constant Exchange rate",IF(A.Life_DATA!M98=0,0,A.Life_DATA!M98/ECO!W60))))</f>
        <v>3.9719626168224296</v>
      </c>
      <c r="O102" s="88">
        <f>IF($C$3="National Currency",IF(A.Life_DATA!N98=0,0,A.Life_DATA!N98),IF($C$3="Current Exchange rate",IF(A.Life_DATA!N98=0,0,A.Life_DATA!N98/ECO!X25),IF($C$3="Constant Exchange rate",IF(A.Life_DATA!N98=0,0,A.Life_DATA!N98/ECO!X60))))</f>
        <v>3.9719626168224296</v>
      </c>
      <c r="P102" s="108">
        <f>IF($C$3="National Currency",IF(A.Life_DATA!O98=0,0,A.Life_DATA!O98),IF($C$3="Current Exchange rate",IF(A.Life_DATA!O98=0,0,A.Life_DATA!O98/ECO!Y25),IF($C$3="Constant Exchange rate",IF(A.Life_DATA!O98=0,0,A.Life_DATA!O98/ECO!Y60))))</f>
        <v>0</v>
      </c>
      <c r="Q102" s="41">
        <f t="shared" si="14"/>
        <v>1.7706662202614313E-4</v>
      </c>
      <c r="R102" s="41">
        <f t="shared" si="15"/>
        <v>0</v>
      </c>
      <c r="S102" s="41" t="str">
        <f t="shared" si="16"/>
        <v>-</v>
      </c>
    </row>
    <row r="103" spans="3:19" ht="15" x14ac:dyDescent="0.25">
      <c r="C103" s="139"/>
      <c r="D103" s="140"/>
      <c r="E103" s="39" t="s">
        <v>15</v>
      </c>
      <c r="F103" s="42">
        <f>IF($C$3="National Currency",IF(A.Life_DATA!E99=0,0,A.Life_DATA!E99),IF($C$3="Current Exchange rate",IF(A.Life_DATA!E99=0,0,A.Life_DATA!E99/ECO!O26),IF($C$3="Constant Exchange rate",IF(A.Life_DATA!E99=0,0,A.Life_DATA!E99/ECO!O61))))</f>
        <v>1764</v>
      </c>
      <c r="G103" s="42">
        <f>IF($C$3="National Currency",IF(A.Life_DATA!F99=0,0,A.Life_DATA!F99),IF($C$3="Current Exchange rate",IF(A.Life_DATA!F99=0,0,A.Life_DATA!F99/ECO!P26),IF($C$3="Constant Exchange rate",IF(A.Life_DATA!F99=0,0,A.Life_DATA!F99/ECO!P61))))</f>
        <v>1789</v>
      </c>
      <c r="H103" s="42">
        <f>IF($C$3="National Currency",IF(A.Life_DATA!G99=0,0,A.Life_DATA!G99),IF($C$3="Current Exchange rate",IF(A.Life_DATA!G99=0,0,A.Life_DATA!G99/ECO!Q26),IF($C$3="Constant Exchange rate",IF(A.Life_DATA!G99=0,0,A.Life_DATA!G99/ECO!Q61))))</f>
        <v>1970</v>
      </c>
      <c r="I103" s="42">
        <f>IF($C$3="National Currency",IF(A.Life_DATA!H99=0,0,A.Life_DATA!H99),IF($C$3="Current Exchange rate",IF(A.Life_DATA!H99=0,0,A.Life_DATA!H99/ECO!R26),IF($C$3="Constant Exchange rate",IF(A.Life_DATA!H99=0,0,A.Life_DATA!H99/ECO!R61))))</f>
        <v>1835</v>
      </c>
      <c r="J103" s="42">
        <f>IF($C$3="National Currency",IF(A.Life_DATA!I99=0,0,A.Life_DATA!I99),IF($C$3="Current Exchange rate",IF(A.Life_DATA!I99=0,0,A.Life_DATA!I99/ECO!S26),IF($C$3="Constant Exchange rate",IF(A.Life_DATA!I99=0,0,A.Life_DATA!I99/ECO!S61))))</f>
        <v>1621</v>
      </c>
      <c r="K103" s="42">
        <f>IF($C$3="National Currency",IF(A.Life_DATA!J99=0,0,A.Life_DATA!J99),IF($C$3="Current Exchange rate",IF(A.Life_DATA!J99=0,0,A.Life_DATA!J99/ECO!T26),IF($C$3="Constant Exchange rate",IF(A.Life_DATA!J99=0,0,A.Life_DATA!J99/ECO!T61))))</f>
        <v>1522</v>
      </c>
      <c r="L103" s="42">
        <f>IF($C$3="National Currency",IF(A.Life_DATA!K99=0,0,A.Life_DATA!K99),IF($C$3="Current Exchange rate",IF(A.Life_DATA!K99=0,0,A.Life_DATA!K99/ECO!U26),IF($C$3="Constant Exchange rate",IF(A.Life_DATA!K99=0,0,A.Life_DATA!K99/ECO!U61))))</f>
        <v>1469</v>
      </c>
      <c r="M103" s="42">
        <f>IF($C$3="National Currency",IF(A.Life_DATA!L99=0,0,A.Life_DATA!L99),IF($C$3="Current Exchange rate",IF(A.Life_DATA!L99=0,0,A.Life_DATA!L99/ECO!V26),IF($C$3="Constant Exchange rate",IF(A.Life_DATA!L99=0,0,A.Life_DATA!L99/ECO!V61))))</f>
        <v>1399</v>
      </c>
      <c r="N103" s="42">
        <f>IF($C$3="National Currency",IF(A.Life_DATA!M99=0,0,A.Life_DATA!M99),IF($C$3="Current Exchange rate",IF(A.Life_DATA!M99=0,0,A.Life_DATA!M99/ECO!W26),IF($C$3="Constant Exchange rate",IF(A.Life_DATA!M99=0,0,A.Life_DATA!M99/ECO!W61))))</f>
        <v>1248</v>
      </c>
      <c r="O103" s="42">
        <f>IF($C$3="National Currency",IF(A.Life_DATA!N99=0,0,A.Life_DATA!N99),IF($C$3="Current Exchange rate",IF(A.Life_DATA!N99=0,0,A.Life_DATA!N99/ECO!X26),IF($C$3="Constant Exchange rate",IF(A.Life_DATA!N99=0,0,A.Life_DATA!N99/ECO!X61))))</f>
        <v>1098</v>
      </c>
      <c r="P103" s="108">
        <f>IF($C$3="National Currency",IF(A.Life_DATA!O99=0,0,A.Life_DATA!O99),IF($C$3="Current Exchange rate",IF(A.Life_DATA!O99=0,0,A.Life_DATA!O99/ECO!Y26),IF($C$3="Constant Exchange rate",IF(A.Life_DATA!O99=0,0,A.Life_DATA!O99/ECO!Y61))))</f>
        <v>1101</v>
      </c>
      <c r="Q103" s="41">
        <f t="shared" si="14"/>
        <v>4.8947880365561067E-2</v>
      </c>
      <c r="R103" s="41">
        <f t="shared" si="15"/>
        <v>-0.12019230769230771</v>
      </c>
      <c r="S103" s="41">
        <f t="shared" si="16"/>
        <v>-0.37755102040816324</v>
      </c>
    </row>
    <row r="104" spans="3:19" ht="15" x14ac:dyDescent="0.25">
      <c r="C104" s="139"/>
      <c r="D104" s="140"/>
      <c r="E104" s="39" t="s">
        <v>14</v>
      </c>
      <c r="F104" s="42">
        <f>IF($C$3="National Currency",IF(A.Life_DATA!E100=0,0,A.Life_DATA!E100),IF($C$3="Current Exchange rate",IF(A.Life_DATA!E100=0,0,A.Life_DATA!E100/ECO!O27),IF($C$3="Constant Exchange rate",IF(A.Life_DATA!E100=0,0,A.Life_DATA!E100/ECO!O62))))</f>
        <v>0</v>
      </c>
      <c r="G104" s="42">
        <f>IF($C$3="National Currency",IF(A.Life_DATA!F100=0,0,A.Life_DATA!F100),IF($C$3="Current Exchange rate",IF(A.Life_DATA!F100=0,0,A.Life_DATA!F100/ECO!P27),IF($C$3="Constant Exchange rate",IF(A.Life_DATA!F100=0,0,A.Life_DATA!F100/ECO!P62))))</f>
        <v>0</v>
      </c>
      <c r="H104" s="42">
        <f>IF($C$3="National Currency",IF(A.Life_DATA!G100=0,0,A.Life_DATA!G100),IF($C$3="Current Exchange rate",IF(A.Life_DATA!G100=0,0,A.Life_DATA!G100/ECO!Q27),IF($C$3="Constant Exchange rate",IF(A.Life_DATA!G100=0,0,A.Life_DATA!G100/ECO!Q62))))</f>
        <v>0</v>
      </c>
      <c r="I104" s="42">
        <f>IF($C$3="National Currency",IF(A.Life_DATA!H100=0,0,A.Life_DATA!H100),IF($C$3="Current Exchange rate",IF(A.Life_DATA!H100=0,0,A.Life_DATA!H100/ECO!R27),IF($C$3="Constant Exchange rate",IF(A.Life_DATA!H100=0,0,A.Life_DATA!H100/ECO!R62))))</f>
        <v>0</v>
      </c>
      <c r="J104" s="42">
        <f>IF($C$3="National Currency",IF(A.Life_DATA!I100=0,0,A.Life_DATA!I100),IF($C$3="Current Exchange rate",IF(A.Life_DATA!I100=0,0,A.Life_DATA!I100/ECO!S27),IF($C$3="Constant Exchange rate",IF(A.Life_DATA!I100=0,0,A.Life_DATA!I100/ECO!S62))))</f>
        <v>0</v>
      </c>
      <c r="K104" s="42">
        <f>IF($C$3="National Currency",IF(A.Life_DATA!J100=0,0,A.Life_DATA!J100),IF($C$3="Current Exchange rate",IF(A.Life_DATA!J100=0,0,A.Life_DATA!J100/ECO!T27),IF($C$3="Constant Exchange rate",IF(A.Life_DATA!J100=0,0,A.Life_DATA!J100/ECO!T62))))</f>
        <v>0</v>
      </c>
      <c r="L104" s="42">
        <f>IF($C$3="National Currency",IF(A.Life_DATA!K100=0,0,A.Life_DATA!K100),IF($C$3="Current Exchange rate",IF(A.Life_DATA!K100=0,0,A.Life_DATA!K100/ECO!U27),IF($C$3="Constant Exchange rate",IF(A.Life_DATA!K100=0,0,A.Life_DATA!K100/ECO!U62))))</f>
        <v>0</v>
      </c>
      <c r="M104" s="42">
        <f>IF($C$3="National Currency",IF(A.Life_DATA!L100=0,0,A.Life_DATA!L100),IF($C$3="Current Exchange rate",IF(A.Life_DATA!L100=0,0,A.Life_DATA!L100/ECO!V27),IF($C$3="Constant Exchange rate",IF(A.Life_DATA!L100=0,0,A.Life_DATA!L100/ECO!V62))))</f>
        <v>0</v>
      </c>
      <c r="N104" s="42">
        <f>IF($C$3="National Currency",IF(A.Life_DATA!M100=0,0,A.Life_DATA!M100),IF($C$3="Current Exchange rate",IF(A.Life_DATA!M100=0,0,A.Life_DATA!M100/ECO!W27),IF($C$3="Constant Exchange rate",IF(A.Life_DATA!M100=0,0,A.Life_DATA!M100/ECO!W62))))</f>
        <v>0</v>
      </c>
      <c r="O104" s="42">
        <f>IF($C$3="National Currency",IF(A.Life_DATA!N100=0,0,A.Life_DATA!N100),IF($C$3="Current Exchange rate",IF(A.Life_DATA!N100=0,0,A.Life_DATA!N100/ECO!X27),IF($C$3="Constant Exchange rate",IF(A.Life_DATA!N100=0,0,A.Life_DATA!N100/ECO!X62))))</f>
        <v>0</v>
      </c>
      <c r="P104" s="108">
        <f>IF($C$3="National Currency",IF(A.Life_DATA!O100=0,0,A.Life_DATA!O100),IF($C$3="Current Exchange rate",IF(A.Life_DATA!O100=0,0,A.Life_DATA!O100/ECO!Y27),IF($C$3="Constant Exchange rate",IF(A.Life_DATA!O100=0,0,A.Life_DATA!O100/ECO!Y62))))</f>
        <v>0</v>
      </c>
      <c r="Q104" s="41">
        <f t="shared" si="14"/>
        <v>0</v>
      </c>
      <c r="R104" s="41" t="str">
        <f t="shared" si="15"/>
        <v>-</v>
      </c>
      <c r="S104" s="41" t="str">
        <f t="shared" si="16"/>
        <v>-</v>
      </c>
    </row>
    <row r="105" spans="3:19" ht="15" x14ac:dyDescent="0.25">
      <c r="C105" s="139"/>
      <c r="D105" s="140"/>
      <c r="E105" s="39" t="s">
        <v>13</v>
      </c>
      <c r="F105" s="42">
        <f>IF($C$3="National Currency",IF(A.Life_DATA!E101=0,0,A.Life_DATA!E101),IF($C$3="Current Exchange rate",IF(A.Life_DATA!E101=0,0,A.Life_DATA!E101/ECO!O28),IF($C$3="Constant Exchange rate",IF(A.Life_DATA!E101=0,0,A.Life_DATA!E101/ECO!O63))))</f>
        <v>0</v>
      </c>
      <c r="G105" s="42">
        <f>IF($C$3="National Currency",IF(A.Life_DATA!F101=0,0,A.Life_DATA!F101),IF($C$3="Current Exchange rate",IF(A.Life_DATA!F101=0,0,A.Life_DATA!F101/ECO!P28),IF($C$3="Constant Exchange rate",IF(A.Life_DATA!F101=0,0,A.Life_DATA!F101/ECO!P63))))</f>
        <v>0</v>
      </c>
      <c r="H105" s="42">
        <f>IF($C$3="National Currency",IF(A.Life_DATA!G101=0,0,A.Life_DATA!G101),IF($C$3="Current Exchange rate",IF(A.Life_DATA!G101=0,0,A.Life_DATA!G101/ECO!Q28),IF($C$3="Constant Exchange rate",IF(A.Life_DATA!G101=0,0,A.Life_DATA!G101/ECO!Q63))))</f>
        <v>0</v>
      </c>
      <c r="I105" s="42">
        <f>IF($C$3="National Currency",IF(A.Life_DATA!H101=0,0,A.Life_DATA!H101),IF($C$3="Current Exchange rate",IF(A.Life_DATA!H101=0,0,A.Life_DATA!H101/ECO!R28),IF($C$3="Constant Exchange rate",IF(A.Life_DATA!H101=0,0,A.Life_DATA!H101/ECO!R63))))</f>
        <v>0</v>
      </c>
      <c r="J105" s="42">
        <f>IF($C$3="National Currency",IF(A.Life_DATA!I101=0,0,A.Life_DATA!I101),IF($C$3="Current Exchange rate",IF(A.Life_DATA!I101=0,0,A.Life_DATA!I101/ECO!S28),IF($C$3="Constant Exchange rate",IF(A.Life_DATA!I101=0,0,A.Life_DATA!I101/ECO!S63))))</f>
        <v>0</v>
      </c>
      <c r="K105" s="42">
        <f>IF($C$3="National Currency",IF(A.Life_DATA!J101=0,0,A.Life_DATA!J101),IF($C$3="Current Exchange rate",IF(A.Life_DATA!J101=0,0,A.Life_DATA!J101/ECO!T28),IF($C$3="Constant Exchange rate",IF(A.Life_DATA!J101=0,0,A.Life_DATA!J101/ECO!T63))))</f>
        <v>0</v>
      </c>
      <c r="L105" s="42">
        <f>IF($C$3="National Currency",IF(A.Life_DATA!K101=0,0,A.Life_DATA!K101),IF($C$3="Current Exchange rate",IF(A.Life_DATA!K101=0,0,A.Life_DATA!K101/ECO!U28),IF($C$3="Constant Exchange rate",IF(A.Life_DATA!K101=0,0,A.Life_DATA!K101/ECO!U63))))</f>
        <v>5772</v>
      </c>
      <c r="M105" s="88">
        <f>IF($C$3="National Currency",IF(A.Life_DATA!L101=0,0,A.Life_DATA!L101),IF($C$3="Current Exchange rate",IF(A.Life_DATA!L101=0,0,A.Life_DATA!L101/ECO!V28),IF($C$3="Constant Exchange rate",IF(A.Life_DATA!L101=0,0,A.Life_DATA!L101/ECO!V63))))</f>
        <v>6138</v>
      </c>
      <c r="N105" s="42">
        <f>IF($C$3="National Currency",IF(A.Life_DATA!M101=0,0,A.Life_DATA!M101),IF($C$3="Current Exchange rate",IF(A.Life_DATA!M101=0,0,A.Life_DATA!M101/ECO!W28),IF($C$3="Constant Exchange rate",IF(A.Life_DATA!M101=0,0,A.Life_DATA!M101/ECO!W63))))</f>
        <v>6504</v>
      </c>
      <c r="O105" s="88">
        <f>IF($C$3="National Currency",IF(A.Life_DATA!N101=0,0,A.Life_DATA!N101),IF($C$3="Current Exchange rate",IF(A.Life_DATA!N101=0,0,A.Life_DATA!N101/ECO!X28),IF($C$3="Constant Exchange rate",IF(A.Life_DATA!N101=0,0,A.Life_DATA!N101/ECO!X63))))</f>
        <v>6504</v>
      </c>
      <c r="P105" s="108">
        <f>IF($C$3="National Currency",IF(A.Life_DATA!O101=0,0,A.Life_DATA!O101),IF($C$3="Current Exchange rate",IF(A.Life_DATA!O101=0,0,A.Life_DATA!O101/ECO!Y28),IF($C$3="Constant Exchange rate",IF(A.Life_DATA!O101=0,0,A.Life_DATA!O101/ECO!Y63))))</f>
        <v>0</v>
      </c>
      <c r="Q105" s="41">
        <f t="shared" si="14"/>
        <v>0.28994263560802291</v>
      </c>
      <c r="R105" s="41">
        <f t="shared" si="15"/>
        <v>0</v>
      </c>
      <c r="S105" s="41" t="str">
        <f t="shared" si="16"/>
        <v>-</v>
      </c>
    </row>
    <row r="106" spans="3:19" ht="15" x14ac:dyDescent="0.25">
      <c r="C106" s="139"/>
      <c r="D106" s="140"/>
      <c r="E106" s="39" t="s">
        <v>12</v>
      </c>
      <c r="F106" s="42">
        <f>IF($C$3="National Currency",IF(A.Life_DATA!E102=0,0,A.Life_DATA!E102),IF($C$3="Current Exchange rate",IF(A.Life_DATA!E102=0,0,A.Life_DATA!E102/ECO!O29),IF($C$3="Constant Exchange rate",IF(A.Life_DATA!E102=0,0,A.Life_DATA!E102/ECO!O64))))</f>
        <v>0.65452475811041555</v>
      </c>
      <c r="G106" s="42">
        <f>IF($C$3="National Currency",IF(A.Life_DATA!F102=0,0,A.Life_DATA!F102),IF($C$3="Current Exchange rate",IF(A.Life_DATA!F102=0,0,A.Life_DATA!F102/ECO!P29),IF($C$3="Constant Exchange rate",IF(A.Life_DATA!F102=0,0,A.Life_DATA!F102/ECO!P64))))</f>
        <v>1.2948207171314743</v>
      </c>
      <c r="H106" s="42">
        <f>IF($C$3="National Currency",IF(A.Life_DATA!G102=0,0,A.Life_DATA!G102),IF($C$3="Current Exchange rate",IF(A.Life_DATA!G102=0,0,A.Life_DATA!G102/ECO!Q29),IF($C$3="Constant Exchange rate",IF(A.Life_DATA!G102=0,0,A.Life_DATA!G102/ECO!Q64))))</f>
        <v>1.8355150825270348</v>
      </c>
      <c r="I106" s="42">
        <f>IF($C$3="National Currency",IF(A.Life_DATA!H102=0,0,A.Life_DATA!H102),IF($C$3="Current Exchange rate",IF(A.Life_DATA!H102=0,0,A.Life_DATA!H102/ECO!R29),IF($C$3="Constant Exchange rate",IF(A.Life_DATA!H102=0,0,A.Life_DATA!H102/ECO!R64))))</f>
        <v>3.6710301650540695</v>
      </c>
      <c r="J106" s="42">
        <f>IF($C$3="National Currency",IF(A.Life_DATA!I102=0,0,A.Life_DATA!I102),IF($C$3="Current Exchange rate",IF(A.Life_DATA!I102=0,0,A.Life_DATA!I102/ECO!S29),IF($C$3="Constant Exchange rate",IF(A.Life_DATA!I102=0,0,A.Life_DATA!I102/ECO!S64))))</f>
        <v>8.5230506545247593</v>
      </c>
      <c r="K106" s="42">
        <f>IF($C$3="National Currency",IF(A.Life_DATA!J102=0,0,A.Life_DATA!J102),IF($C$3="Current Exchange rate",IF(A.Life_DATA!J102=0,0,A.Life_DATA!J102/ECO!T29),IF($C$3="Constant Exchange rate",IF(A.Life_DATA!J102=0,0,A.Life_DATA!J102/ECO!T64))))</f>
        <v>2.3762094479225953</v>
      </c>
      <c r="L106" s="42">
        <f>IF($C$3="National Currency",IF(A.Life_DATA!K102=0,0,A.Life_DATA!K102),IF($C$3="Current Exchange rate",IF(A.Life_DATA!K102=0,0,A.Life_DATA!K102/ECO!U29),IF($C$3="Constant Exchange rate",IF(A.Life_DATA!K102=0,0,A.Life_DATA!K102/ECO!U64))))</f>
        <v>0.22766078542970974</v>
      </c>
      <c r="M106" s="42">
        <f>IF($C$3="National Currency",IF(A.Life_DATA!L102=0,0,A.Life_DATA!L102),IF($C$3="Current Exchange rate",IF(A.Life_DATA!L102=0,0,A.Life_DATA!L102/ECO!V29),IF($C$3="Constant Exchange rate",IF(A.Life_DATA!L102=0,0,A.Life_DATA!L102/ECO!V64))))</f>
        <v>0.2703471826977803</v>
      </c>
      <c r="N106" s="42">
        <f>IF($C$3="National Currency",IF(A.Life_DATA!M102=0,0,A.Life_DATA!M102),IF($C$3="Current Exchange rate",IF(A.Life_DATA!M102=0,0,A.Life_DATA!M102/ECO!W29),IF($C$3="Constant Exchange rate",IF(A.Life_DATA!M102=0,0,A.Life_DATA!M102/ECO!W64))))</f>
        <v>0.21343198634035287</v>
      </c>
      <c r="O106" s="42">
        <f>IF($C$3="National Currency",IF(A.Life_DATA!N102=0,0,A.Life_DATA!N102),IF($C$3="Current Exchange rate",IF(A.Life_DATA!N102=0,0,A.Life_DATA!N102/ECO!X29),IF($C$3="Constant Exchange rate",IF(A.Life_DATA!N102=0,0,A.Life_DATA!N102/ECO!X64))))</f>
        <v>0.18070574843483211</v>
      </c>
      <c r="P106" s="108">
        <f>IF($C$3="National Currency",IF(A.Life_DATA!O102=0,0,A.Life_DATA!O102),IF($C$3="Current Exchange rate",IF(A.Life_DATA!O102=0,0,A.Life_DATA!O102/ECO!Y29),IF($C$3="Constant Exchange rate",IF(A.Life_DATA!O102=0,0,A.Life_DATA!O102/ECO!Y64))))</f>
        <v>0</v>
      </c>
      <c r="Q106" s="41">
        <f t="shared" si="14"/>
        <v>8.0557043312908342E-6</v>
      </c>
      <c r="R106" s="41">
        <f t="shared" si="15"/>
        <v>-0.15333333333333332</v>
      </c>
      <c r="S106" s="41">
        <f t="shared" si="16"/>
        <v>-0.7239130434782608</v>
      </c>
    </row>
    <row r="107" spans="3:19" ht="15" x14ac:dyDescent="0.25">
      <c r="C107" s="139"/>
      <c r="D107" s="140"/>
      <c r="E107" s="39" t="s">
        <v>11</v>
      </c>
      <c r="F107" s="42">
        <f>IF($C$3="National Currency",IF(A.Life_DATA!E103=0,0,A.Life_DATA!E103),IF($C$3="Current Exchange rate",IF(A.Life_DATA!E103=0,0,A.Life_DATA!E103/ECO!O30),IF($C$3="Constant Exchange rate",IF(A.Life_DATA!E103=0,0,A.Life_DATA!E103/ECO!O65))))</f>
        <v>0</v>
      </c>
      <c r="G107" s="42">
        <f>IF($C$3="National Currency",IF(A.Life_DATA!F103=0,0,A.Life_DATA!F103),IF($C$3="Current Exchange rate",IF(A.Life_DATA!F103=0,0,A.Life_DATA!F103/ECO!P30),IF($C$3="Constant Exchange rate",IF(A.Life_DATA!F103=0,0,A.Life_DATA!F103/ECO!P65))))</f>
        <v>0</v>
      </c>
      <c r="H107" s="42">
        <f>IF($C$3="National Currency",IF(A.Life_DATA!G103=0,0,A.Life_DATA!G103),IF($C$3="Current Exchange rate",IF(A.Life_DATA!G103=0,0,A.Life_DATA!G103/ECO!Q30),IF($C$3="Constant Exchange rate",IF(A.Life_DATA!G103=0,0,A.Life_DATA!G103/ECO!Q65))))</f>
        <v>2.6554856743535984</v>
      </c>
      <c r="I107" s="42">
        <f>IF($C$3="National Currency",IF(A.Life_DATA!H103=0,0,A.Life_DATA!H103),IF($C$3="Current Exchange rate",IF(A.Life_DATA!H103=0,0,A.Life_DATA!H103/ECO!R30),IF($C$3="Constant Exchange rate",IF(A.Life_DATA!H103=0,0,A.Life_DATA!H103/ECO!R65))))</f>
        <v>2.1663172606568835</v>
      </c>
      <c r="J107" s="42">
        <f>IF($C$3="National Currency",IF(A.Life_DATA!I103=0,0,A.Life_DATA!I103),IF($C$3="Current Exchange rate",IF(A.Life_DATA!I103=0,0,A.Life_DATA!I103/ECO!S30),IF($C$3="Constant Exchange rate",IF(A.Life_DATA!I103=0,0,A.Life_DATA!I103/ECO!S65))))</f>
        <v>8</v>
      </c>
      <c r="K107" s="42">
        <f>IF($C$3="National Currency",IF(A.Life_DATA!J103=0,0,A.Life_DATA!J103),IF($C$3="Current Exchange rate",IF(A.Life_DATA!J103=0,0,A.Life_DATA!J103/ECO!T30),IF($C$3="Constant Exchange rate",IF(A.Life_DATA!J103=0,0,A.Life_DATA!J103/ECO!T65))))</f>
        <v>17.5</v>
      </c>
      <c r="L107" s="42">
        <f>IF($C$3="National Currency",IF(A.Life_DATA!K103=0,0,A.Life_DATA!K103),IF($C$3="Current Exchange rate",IF(A.Life_DATA!K103=0,0,A.Life_DATA!K103/ECO!U30),IF($C$3="Constant Exchange rate",IF(A.Life_DATA!K103=0,0,A.Life_DATA!K103/ECO!U65))))</f>
        <v>25.8</v>
      </c>
      <c r="M107" s="42">
        <f>IF($C$3="National Currency",IF(A.Life_DATA!L103=0,0,A.Life_DATA!L103),IF($C$3="Current Exchange rate",IF(A.Life_DATA!L103=0,0,A.Life_DATA!L103/ECO!V30),IF($C$3="Constant Exchange rate",IF(A.Life_DATA!L103=0,0,A.Life_DATA!L103/ECO!V65))))</f>
        <v>42.6</v>
      </c>
      <c r="N107" s="42">
        <f>IF($C$3="National Currency",IF(A.Life_DATA!M103=0,0,A.Life_DATA!M103),IF($C$3="Current Exchange rate",IF(A.Life_DATA!M103=0,0,A.Life_DATA!M103/ECO!W30),IF($C$3="Constant Exchange rate",IF(A.Life_DATA!M103=0,0,A.Life_DATA!M103/ECO!W65))))</f>
        <v>57.847555999999997</v>
      </c>
      <c r="O107" s="42">
        <f>IF($C$3="National Currency",IF(A.Life_DATA!N103=0,0,A.Life_DATA!N103),IF($C$3="Current Exchange rate",IF(A.Life_DATA!N103=0,0,A.Life_DATA!N103/ECO!X30),IF($C$3="Constant Exchange rate",IF(A.Life_DATA!N103=0,0,A.Life_DATA!N103/ECO!X65))))</f>
        <v>9.7538400000000003</v>
      </c>
      <c r="P107" s="108">
        <f>IF($C$3="National Currency",IF(A.Life_DATA!O103=0,0,A.Life_DATA!O103),IF($C$3="Current Exchange rate",IF(A.Life_DATA!O103=0,0,A.Life_DATA!O103/ECO!Y30),IF($C$3="Constant Exchange rate",IF(A.Life_DATA!O103=0,0,A.Life_DATA!O103/ECO!Y65))))</f>
        <v>0</v>
      </c>
      <c r="Q107" s="41">
        <f t="shared" si="14"/>
        <v>4.3481766249983987E-4</v>
      </c>
      <c r="R107" s="41">
        <f t="shared" si="15"/>
        <v>-0.83138717217370428</v>
      </c>
      <c r="S107" s="41" t="str">
        <f t="shared" si="16"/>
        <v>-</v>
      </c>
    </row>
    <row r="108" spans="3:19" ht="15" x14ac:dyDescent="0.25">
      <c r="C108" s="139"/>
      <c r="D108" s="140"/>
      <c r="E108" s="39" t="s">
        <v>10</v>
      </c>
      <c r="F108" s="42">
        <f>IF($C$3="National Currency",IF(A.Life_DATA!E104=0,0,A.Life_DATA!E104),IF($C$3="Current Exchange rate",IF(A.Life_DATA!E104=0,0,A.Life_DATA!E104/ECO!O31),IF($C$3="Constant Exchange rate",IF(A.Life_DATA!E104=0,0,A.Life_DATA!E104/ECO!O66))))</f>
        <v>667</v>
      </c>
      <c r="G108" s="42">
        <f>IF($C$3="National Currency",IF(A.Life_DATA!F104=0,0,A.Life_DATA!F104),IF($C$3="Current Exchange rate",IF(A.Life_DATA!F104=0,0,A.Life_DATA!F104/ECO!P31),IF($C$3="Constant Exchange rate",IF(A.Life_DATA!F104=0,0,A.Life_DATA!F104/ECO!P66))))</f>
        <v>663</v>
      </c>
      <c r="H108" s="42">
        <f>IF($C$3="National Currency",IF(A.Life_DATA!G104=0,0,A.Life_DATA!G104),IF($C$3="Current Exchange rate",IF(A.Life_DATA!G104=0,0,A.Life_DATA!G104/ECO!Q31),IF($C$3="Constant Exchange rate",IF(A.Life_DATA!G104=0,0,A.Life_DATA!G104/ECO!Q66))))</f>
        <v>632</v>
      </c>
      <c r="I108" s="42">
        <f>IF($C$3="National Currency",IF(A.Life_DATA!H104=0,0,A.Life_DATA!H104),IF($C$3="Current Exchange rate",IF(A.Life_DATA!H104=0,0,A.Life_DATA!H104/ECO!R31),IF($C$3="Constant Exchange rate",IF(A.Life_DATA!H104=0,0,A.Life_DATA!H104/ECO!R66))))</f>
        <v>702</v>
      </c>
      <c r="J108" s="42">
        <f>IF($C$3="National Currency",IF(A.Life_DATA!I104=0,0,A.Life_DATA!I104),IF($C$3="Current Exchange rate",IF(A.Life_DATA!I104=0,0,A.Life_DATA!I104/ECO!S31),IF($C$3="Constant Exchange rate",IF(A.Life_DATA!I104=0,0,A.Life_DATA!I104/ECO!S66))))</f>
        <v>748</v>
      </c>
      <c r="K108" s="42">
        <f>IF($C$3="National Currency",IF(A.Life_DATA!J104=0,0,A.Life_DATA!J104),IF($C$3="Current Exchange rate",IF(A.Life_DATA!J104=0,0,A.Life_DATA!J104/ECO!T31),IF($C$3="Constant Exchange rate",IF(A.Life_DATA!J104=0,0,A.Life_DATA!J104/ECO!T66))))</f>
        <v>1041</v>
      </c>
      <c r="L108" s="42">
        <f>IF($C$3="National Currency",IF(A.Life_DATA!K104=0,0,A.Life_DATA!K104),IF($C$3="Current Exchange rate",IF(A.Life_DATA!K104=0,0,A.Life_DATA!K104/ECO!U31),IF($C$3="Constant Exchange rate",IF(A.Life_DATA!K104=0,0,A.Life_DATA!K104/ECO!U66))))</f>
        <v>1503</v>
      </c>
      <c r="M108" s="42">
        <f>IF($C$3="National Currency",IF(A.Life_DATA!L104=0,0,A.Life_DATA!L104),IF($C$3="Current Exchange rate",IF(A.Life_DATA!L104=0,0,A.Life_DATA!L104/ECO!V31),IF($C$3="Constant Exchange rate",IF(A.Life_DATA!L104=0,0,A.Life_DATA!L104/ECO!V66))))</f>
        <v>1829</v>
      </c>
      <c r="N108" s="42">
        <f>IF($C$3="National Currency",IF(A.Life_DATA!M104=0,0,A.Life_DATA!M104),IF($C$3="Current Exchange rate",IF(A.Life_DATA!M104=0,0,A.Life_DATA!M104/ECO!W31),IF($C$3="Constant Exchange rate",IF(A.Life_DATA!M104=0,0,A.Life_DATA!M104/ECO!W66))))</f>
        <v>961</v>
      </c>
      <c r="O108" s="42">
        <f>IF($C$3="National Currency",IF(A.Life_DATA!N104=0,0,A.Life_DATA!N104),IF($C$3="Current Exchange rate",IF(A.Life_DATA!N104=0,0,A.Life_DATA!N104/ECO!X31),IF($C$3="Constant Exchange rate",IF(A.Life_DATA!N104=0,0,A.Life_DATA!N104/ECO!X66))))</f>
        <v>848</v>
      </c>
      <c r="P108" s="108">
        <f>IF($C$3="National Currency",IF(A.Life_DATA!O104=0,0,A.Life_DATA!O104),IF($C$3="Current Exchange rate",IF(A.Life_DATA!O104=0,0,A.Life_DATA!O104/ECO!Y31),IF($C$3="Constant Exchange rate",IF(A.Life_DATA!O104=0,0,A.Life_DATA!O104/ECO!Y66))))</f>
        <v>1821</v>
      </c>
      <c r="Q108" s="41">
        <f t="shared" si="14"/>
        <v>3.7803098861562648E-2</v>
      </c>
      <c r="R108" s="41">
        <f t="shared" si="15"/>
        <v>-0.11758584807492201</v>
      </c>
      <c r="S108" s="41">
        <f t="shared" si="16"/>
        <v>0.27136431784107939</v>
      </c>
    </row>
    <row r="109" spans="3:19" ht="15" x14ac:dyDescent="0.25">
      <c r="C109" s="139"/>
      <c r="D109" s="140"/>
      <c r="E109" s="39" t="s">
        <v>9</v>
      </c>
      <c r="F109" s="42">
        <f>IF($C$3="National Currency",IF(A.Life_DATA!E105=0,0,A.Life_DATA!E105),IF($C$3="Current Exchange rate",IF(A.Life_DATA!E105=0,0,A.Life_DATA!E105/ECO!O32),IF($C$3="Constant Exchange rate",IF(A.Life_DATA!E105=0,0,A.Life_DATA!E105/ECO!O67))))</f>
        <v>110.81619110816192</v>
      </c>
      <c r="G109" s="42">
        <f>IF($C$3="National Currency",IF(A.Life_DATA!F105=0,0,A.Life_DATA!F105),IF($C$3="Current Exchange rate",IF(A.Life_DATA!F105=0,0,A.Life_DATA!F105/ECO!P32),IF($C$3="Constant Exchange rate",IF(A.Life_DATA!F105=0,0,A.Life_DATA!F105/ECO!P67))))</f>
        <v>48.882990488829904</v>
      </c>
      <c r="H109" s="42">
        <f>IF($C$3="National Currency",IF(A.Life_DATA!G105=0,0,A.Life_DATA!G105),IF($C$3="Current Exchange rate",IF(A.Life_DATA!G105=0,0,A.Life_DATA!G105/ECO!Q32),IF($C$3="Constant Exchange rate",IF(A.Life_DATA!G105=0,0,A.Life_DATA!G105/ECO!Q67))))</f>
        <v>67.352355673523562</v>
      </c>
      <c r="I109" s="42">
        <f>IF($C$3="National Currency",IF(A.Life_DATA!H105=0,0,A.Life_DATA!H105),IF($C$3="Current Exchange rate",IF(A.Life_DATA!H105=0,0,A.Life_DATA!H105/ECO!R32),IF($C$3="Constant Exchange rate",IF(A.Life_DATA!H105=0,0,A.Life_DATA!H105/ECO!R67))))</f>
        <v>47.334660473346602</v>
      </c>
      <c r="J109" s="42">
        <f>IF($C$3="National Currency",IF(A.Life_DATA!I105=0,0,A.Life_DATA!I105),IF($C$3="Current Exchange rate",IF(A.Life_DATA!I105=0,0,A.Life_DATA!I105/ECO!S32),IF($C$3="Constant Exchange rate",IF(A.Life_DATA!I105=0,0,A.Life_DATA!I105/ECO!S67))))</f>
        <v>81.508515815085161</v>
      </c>
      <c r="K109" s="42">
        <f>IF($C$3="National Currency",IF(A.Life_DATA!J105=0,0,A.Life_DATA!J105),IF($C$3="Current Exchange rate",IF(A.Life_DATA!J105=0,0,A.Life_DATA!J105/ECO!T32),IF($C$3="Constant Exchange rate",IF(A.Life_DATA!J105=0,0,A.Life_DATA!J105/ECO!T67))))</f>
        <v>117.00951117009511</v>
      </c>
      <c r="L109" s="42">
        <f>IF($C$3="National Currency",IF(A.Life_DATA!K105=0,0,A.Life_DATA!K105),IF($C$3="Current Exchange rate",IF(A.Life_DATA!K105=0,0,A.Life_DATA!K105/ECO!U32),IF($C$3="Constant Exchange rate",IF(A.Life_DATA!K105=0,0,A.Life_DATA!K105/ECO!U67))))</f>
        <v>43.906215439062159</v>
      </c>
      <c r="M109" s="42">
        <f>IF($C$3="National Currency",IF(A.Life_DATA!L105=0,0,A.Life_DATA!L105),IF($C$3="Current Exchange rate",IF(A.Life_DATA!L105=0,0,A.Life_DATA!L105/ECO!V32),IF($C$3="Constant Exchange rate",IF(A.Life_DATA!L105=0,0,A.Life_DATA!L105/ECO!V67))))</f>
        <v>45.675735456757359</v>
      </c>
      <c r="N109" s="42">
        <f>IF($C$3="National Currency",IF(A.Life_DATA!M105=0,0,A.Life_DATA!M105),IF($C$3="Current Exchange rate",IF(A.Life_DATA!M105=0,0,A.Life_DATA!M105/ECO!W32),IF($C$3="Constant Exchange rate",IF(A.Life_DATA!M105=0,0,A.Life_DATA!M105/ECO!W67))))</f>
        <v>122.76045122760452</v>
      </c>
      <c r="O109" s="42">
        <f>IF($C$3="National Currency",IF(A.Life_DATA!N105=0,0,A.Life_DATA!N105),IF($C$3="Current Exchange rate",IF(A.Life_DATA!N105=0,0,A.Life_DATA!N105/ECO!X32),IF($C$3="Constant Exchange rate",IF(A.Life_DATA!N105=0,0,A.Life_DATA!N105/ECO!X67))))</f>
        <v>104.29108604291086</v>
      </c>
      <c r="P109" s="108">
        <f>IF($C$3="National Currency",IF(A.Life_DATA!O105=0,0,A.Life_DATA!O105),IF($C$3="Current Exchange rate",IF(A.Life_DATA!O105=0,0,A.Life_DATA!O105/ECO!Y32),IF($C$3="Constant Exchange rate",IF(A.Life_DATA!O105=0,0,A.Life_DATA!O105/ECO!Y67))))</f>
        <v>109.93143109931431</v>
      </c>
      <c r="Q109" s="41">
        <f t="shared" si="14"/>
        <v>4.6492054670517636E-3</v>
      </c>
      <c r="R109" s="41">
        <f t="shared" si="15"/>
        <v>-0.15045045045045047</v>
      </c>
      <c r="S109" s="41">
        <f t="shared" si="16"/>
        <v>-5.8882235528942117E-2</v>
      </c>
    </row>
    <row r="110" spans="3:19" ht="15" x14ac:dyDescent="0.25">
      <c r="C110" s="139"/>
      <c r="D110" s="140"/>
      <c r="E110" s="39" t="s">
        <v>8</v>
      </c>
      <c r="F110" s="42">
        <f>IF($C$3="National Currency",IF(A.Life_DATA!E106=0,0,A.Life_DATA!E106),IF($C$3="Current Exchange rate",IF(A.Life_DATA!E106=0,0,A.Life_DATA!E106/ECO!O33),IF($C$3="Constant Exchange rate",IF(A.Life_DATA!E106=0,0,A.Life_DATA!E106/ECO!O68))))</f>
        <v>55.461948890761022</v>
      </c>
      <c r="G110" s="42">
        <f>IF($C$3="National Currency",IF(A.Life_DATA!F106=0,0,A.Life_DATA!F106),IF($C$3="Current Exchange rate",IF(A.Life_DATA!F106=0,0,A.Life_DATA!F106/ECO!P33),IF($C$3="Constant Exchange rate",IF(A.Life_DATA!F106=0,0,A.Life_DATA!F106/ECO!P68))))</f>
        <v>47.037349059253017</v>
      </c>
      <c r="H110" s="42">
        <f>IF($C$3="National Currency",IF(A.Life_DATA!G106=0,0,A.Life_DATA!G106),IF($C$3="Current Exchange rate",IF(A.Life_DATA!G106=0,0,A.Life_DATA!G106/ECO!Q33),IF($C$3="Constant Exchange rate",IF(A.Life_DATA!G106=0,0,A.Life_DATA!G106/ECO!Q68))))</f>
        <v>50.07956566507535</v>
      </c>
      <c r="I110" s="42">
        <f>IF($C$3="National Currency",IF(A.Life_DATA!H106=0,0,A.Life_DATA!H106),IF($C$3="Current Exchange rate",IF(A.Life_DATA!H106=0,0,A.Life_DATA!H106/ECO!R33),IF($C$3="Constant Exchange rate",IF(A.Life_DATA!H106=0,0,A.Life_DATA!H106/ECO!R68))))</f>
        <v>69.268931947954698</v>
      </c>
      <c r="J110" s="42">
        <f>IF($C$3="National Currency",IF(A.Life_DATA!I106=0,0,A.Life_DATA!I106),IF($C$3="Current Exchange rate",IF(A.Life_DATA!I106=0,0,A.Life_DATA!I106/ECO!S33),IF($C$3="Constant Exchange rate",IF(A.Life_DATA!I106=0,0,A.Life_DATA!I106/ECO!S68))))</f>
        <v>292.0527941589441</v>
      </c>
      <c r="K110" s="42">
        <f>IF($C$3="National Currency",IF(A.Life_DATA!J106=0,0,A.Life_DATA!J106),IF($C$3="Current Exchange rate",IF(A.Life_DATA!J106=0,0,A.Life_DATA!J106/ECO!T33),IF($C$3="Constant Exchange rate",IF(A.Life_DATA!J106=0,0,A.Life_DATA!J106/ECO!T68))))</f>
        <v>245.95151174763643</v>
      </c>
      <c r="L110" s="42">
        <f>IF($C$3="National Currency",IF(A.Life_DATA!K106=0,0,A.Life_DATA!K106),IF($C$3="Current Exchange rate",IF(A.Life_DATA!K106=0,0,A.Life_DATA!K106/ECO!U33),IF($C$3="Constant Exchange rate",IF(A.Life_DATA!K106=0,0,A.Life_DATA!K106/ECO!U68))))</f>
        <v>135.72966395207339</v>
      </c>
      <c r="M110" s="42">
        <f>IF($C$3="National Currency",IF(A.Life_DATA!L106=0,0,A.Life_DATA!L106),IF($C$3="Current Exchange rate",IF(A.Life_DATA!L106=0,0,A.Life_DATA!L106/ECO!V33),IF($C$3="Constant Exchange rate",IF(A.Life_DATA!L106=0,0,A.Life_DATA!L106/ECO!V68))))</f>
        <v>66.460732004118697</v>
      </c>
      <c r="N110" s="42">
        <f>IF($C$3="National Currency",IF(A.Life_DATA!M106=0,0,A.Life_DATA!M106),IF($C$3="Current Exchange rate",IF(A.Life_DATA!M106=0,0,A.Life_DATA!M106/ECO!W33),IF($C$3="Constant Exchange rate",IF(A.Life_DATA!M106=0,0,A.Life_DATA!M106/ECO!W68))))</f>
        <v>207.80679584386408</v>
      </c>
      <c r="O110" s="88">
        <f>IF($C$3="National Currency",IF(A.Life_DATA!N106=0,0,A.Life_DATA!N106),IF($C$3="Current Exchange rate",IF(A.Life_DATA!N106=0,0,A.Life_DATA!N106/ECO!X33),IF($C$3="Constant Exchange rate",IF(A.Life_DATA!N106=0,0,A.Life_DATA!N106/ECO!X68))))</f>
        <v>207.80679584386408</v>
      </c>
      <c r="P110" s="108">
        <f>IF($C$3="National Currency",IF(A.Life_DATA!O106=0,0,A.Life_DATA!O106),IF($C$3="Current Exchange rate",IF(A.Life_DATA!O106=0,0,A.Life_DATA!O106/ECO!Y33),IF($C$3="Constant Exchange rate",IF(A.Life_DATA!O106=0,0,A.Life_DATA!O106/ECO!Y68))))</f>
        <v>0</v>
      </c>
      <c r="Q110" s="41">
        <f t="shared" si="14"/>
        <v>9.2638453389034901E-3</v>
      </c>
      <c r="R110" s="41">
        <f t="shared" si="15"/>
        <v>0</v>
      </c>
      <c r="S110" s="41">
        <f t="shared" si="16"/>
        <v>2.7468354430379747</v>
      </c>
    </row>
    <row r="111" spans="3:19" ht="15" x14ac:dyDescent="0.25">
      <c r="C111" s="139"/>
      <c r="D111" s="140"/>
      <c r="E111" s="39" t="s">
        <v>7</v>
      </c>
      <c r="F111" s="42">
        <f>IF($C$3="National Currency",IF(A.Life_DATA!E107=0,0,A.Life_DATA!E107),IF($C$3="Current Exchange rate",IF(A.Life_DATA!E107=0,0,A.Life_DATA!E107/ECO!O34),IF($C$3="Constant Exchange rate",IF(A.Life_DATA!E107=0,0,A.Life_DATA!E107/ECO!O69))))</f>
        <v>126.77656341244369</v>
      </c>
      <c r="G111" s="42">
        <f>IF($C$3="National Currency",IF(A.Life_DATA!F107=0,0,A.Life_DATA!F107),IF($C$3="Current Exchange rate",IF(A.Life_DATA!F107=0,0,A.Life_DATA!F107/ECO!P34),IF($C$3="Constant Exchange rate",IF(A.Life_DATA!F107=0,0,A.Life_DATA!F107/ECO!P69))))</f>
        <v>118.77352995095944</v>
      </c>
      <c r="H111" s="42">
        <f>IF($C$3="National Currency",IF(A.Life_DATA!G107=0,0,A.Life_DATA!G107),IF($C$3="Current Exchange rate",IF(A.Life_DATA!G107=0,0,A.Life_DATA!G107/ECO!Q34),IF($C$3="Constant Exchange rate",IF(A.Life_DATA!G107=0,0,A.Life_DATA!G107/ECO!Q69))))</f>
        <v>138.32518660113456</v>
      </c>
      <c r="I111" s="42">
        <f>IF($C$3="National Currency",IF(A.Life_DATA!H107=0,0,A.Life_DATA!H107),IF($C$3="Current Exchange rate",IF(A.Life_DATA!H107=0,0,A.Life_DATA!H107/ECO!R34),IF($C$3="Constant Exchange rate",IF(A.Life_DATA!H107=0,0,A.Life_DATA!H107/ECO!R69))))</f>
        <v>164.71523572089959</v>
      </c>
      <c r="J111" s="42">
        <f>IF($C$3="National Currency",IF(A.Life_DATA!I107=0,0,A.Life_DATA!I107),IF($C$3="Current Exchange rate",IF(A.Life_DATA!I107=0,0,A.Life_DATA!I107/ECO!S34),IF($C$3="Constant Exchange rate",IF(A.Life_DATA!I107=0,0,A.Life_DATA!I107/ECO!S69))))</f>
        <v>153.74719393357174</v>
      </c>
      <c r="K111" s="42">
        <f>IF($C$3="National Currency",IF(A.Life_DATA!J107=0,0,A.Life_DATA!J107),IF($C$3="Current Exchange rate",IF(A.Life_DATA!J107=0,0,A.Life_DATA!J107/ECO!T34),IF($C$3="Constant Exchange rate",IF(A.Life_DATA!J107=0,0,A.Life_DATA!J107/ECO!T69))))</f>
        <v>176.00186244546697</v>
      </c>
      <c r="L111" s="42">
        <f>IF($C$3="National Currency",IF(A.Life_DATA!K107=0,0,A.Life_DATA!K107),IF($C$3="Current Exchange rate",IF(A.Life_DATA!K107=0,0,A.Life_DATA!K107/ECO!U34),IF($C$3="Constant Exchange rate",IF(A.Life_DATA!K107=0,0,A.Life_DATA!K107/ECO!U69))))</f>
        <v>182.38299694482163</v>
      </c>
      <c r="M111" s="42">
        <f>IF($C$3="National Currency",IF(A.Life_DATA!L107=0,0,A.Life_DATA!L107),IF($C$3="Current Exchange rate",IF(A.Life_DATA!L107=0,0,A.Life_DATA!L107/ECO!V34),IF($C$3="Constant Exchange rate",IF(A.Life_DATA!L107=0,0,A.Life_DATA!L107/ECO!V69))))</f>
        <v>162.51424962028582</v>
      </c>
      <c r="N111" s="42">
        <f>IF($C$3="National Currency",IF(A.Life_DATA!M107=0,0,A.Life_DATA!M107),IF($C$3="Current Exchange rate",IF(A.Life_DATA!M107=0,0,A.Life_DATA!M107/ECO!W34),IF($C$3="Constant Exchange rate",IF(A.Life_DATA!M107=0,0,A.Life_DATA!M107/ECO!W69))))</f>
        <v>239.55793726687656</v>
      </c>
      <c r="O111" s="42">
        <f>IF($C$3="National Currency",IF(A.Life_DATA!N107=0,0,A.Life_DATA!N107),IF($C$3="Current Exchange rate",IF(A.Life_DATA!N107=0,0,A.Life_DATA!N107/ECO!X34),IF($C$3="Constant Exchange rate",IF(A.Life_DATA!N107=0,0,A.Life_DATA!N107/ECO!X69))))</f>
        <v>289.57137744246802</v>
      </c>
      <c r="P111" s="108">
        <f>IF($C$3="National Currency",IF(A.Life_DATA!O107=0,0,A.Life_DATA!O107),IF($C$3="Current Exchange rate",IF(A.Life_DATA!O107=0,0,A.Life_DATA!O107/ECO!Y34),IF($C$3="Constant Exchange rate",IF(A.Life_DATA!O107=0,0,A.Life_DATA!O107/ECO!Y69))))</f>
        <v>278.7169483717251</v>
      </c>
      <c r="Q111" s="41">
        <f t="shared" si="14"/>
        <v>1.2908838925632653E-2</v>
      </c>
      <c r="R111" s="41">
        <f t="shared" si="15"/>
        <v>0.20877388053260204</v>
      </c>
      <c r="S111" s="41">
        <f t="shared" si="16"/>
        <v>1.2841081162643762</v>
      </c>
    </row>
    <row r="112" spans="3:19" ht="15" x14ac:dyDescent="0.25">
      <c r="C112" s="139"/>
      <c r="D112" s="140"/>
      <c r="E112" s="39" t="s">
        <v>6</v>
      </c>
      <c r="F112" s="42">
        <f>IF($C$3="National Currency",IF(A.Life_DATA!E108=0,0,A.Life_DATA!E108),IF($C$3="Current Exchange rate",IF(A.Life_DATA!E108=0,0,A.Life_DATA!E108/ECO!O35),IF($C$3="Constant Exchange rate",IF(A.Life_DATA!E108=0,0,A.Life_DATA!E108/ECO!O70))))</f>
        <v>2.6049703310430981</v>
      </c>
      <c r="G112" s="42">
        <f>IF($C$3="National Currency",IF(A.Life_DATA!F108=0,0,A.Life_DATA!F108),IF($C$3="Current Exchange rate",IF(A.Life_DATA!F108=0,0,A.Life_DATA!F108/ECO!P35),IF($C$3="Constant Exchange rate",IF(A.Life_DATA!F108=0,0,A.Life_DATA!F108/ECO!P70))))</f>
        <v>2.3690550548764162</v>
      </c>
      <c r="H112" s="42">
        <f>IF($C$3="National Currency",IF(A.Life_DATA!G108=0,0,A.Life_DATA!G108),IF($C$3="Current Exchange rate",IF(A.Life_DATA!G108=0,0,A.Life_DATA!G108/ECO!Q35),IF($C$3="Constant Exchange rate",IF(A.Life_DATA!G108=0,0,A.Life_DATA!G108/ECO!Q70))))</f>
        <v>1.2895734206299636</v>
      </c>
      <c r="I112" s="88">
        <f>IF($C$3="National Currency",IF(A.Life_DATA!H108=0,0,A.Life_DATA!H108),IF($C$3="Current Exchange rate",IF(A.Life_DATA!H108=0,0,A.Life_DATA!H108/ECO!R35),IF($C$3="Constant Exchange rate",IF(A.Life_DATA!H108=0,0,A.Life_DATA!H108/ECO!R70))))</f>
        <v>1.1943279096398085</v>
      </c>
      <c r="J112" s="88">
        <f>IF($C$3="National Currency",IF(A.Life_DATA!I108=0,0,A.Life_DATA!I108),IF($C$3="Current Exchange rate",IF(A.Life_DATA!I108=0,0,A.Life_DATA!I108/ECO!S35),IF($C$3="Constant Exchange rate",IF(A.Life_DATA!I108=0,0,A.Life_DATA!I108/ECO!S70))))</f>
        <v>1.0990823986496536</v>
      </c>
      <c r="K112" s="42">
        <f>IF($C$3="National Currency",IF(A.Life_DATA!J108=0,0,A.Life_DATA!J108),IF($C$3="Current Exchange rate",IF(A.Life_DATA!J108=0,0,A.Life_DATA!J108/ECO!T35),IF($C$3="Constant Exchange rate",IF(A.Life_DATA!J108=0,0,A.Life_DATA!J108/ECO!T70))))</f>
        <v>1.0038368876594985</v>
      </c>
      <c r="L112" s="42">
        <f>IF($C$3="National Currency",IF(A.Life_DATA!K108=0,0,A.Life_DATA!K108),IF($C$3="Current Exchange rate",IF(A.Life_DATA!K108=0,0,A.Life_DATA!K108/ECO!U35),IF($C$3="Constant Exchange rate",IF(A.Life_DATA!K108=0,0,A.Life_DATA!K108/ECO!U70))))</f>
        <v>0</v>
      </c>
      <c r="M112" s="42">
        <f>IF($C$3="National Currency",IF(A.Life_DATA!L108=0,0,A.Life_DATA!L108),IF($C$3="Current Exchange rate",IF(A.Life_DATA!L108=0,0,A.Life_DATA!L108/ECO!V35),IF($C$3="Constant Exchange rate",IF(A.Life_DATA!L108=0,0,A.Life_DATA!L108/ECO!V70))))</f>
        <v>0</v>
      </c>
      <c r="N112" s="42">
        <f>IF($C$3="National Currency",IF(A.Life_DATA!M108=0,0,A.Life_DATA!M108),IF($C$3="Current Exchange rate",IF(A.Life_DATA!M108=0,0,A.Life_DATA!M108/ECO!W35),IF($C$3="Constant Exchange rate",IF(A.Life_DATA!M108=0,0,A.Life_DATA!M108/ECO!W70))))</f>
        <v>0</v>
      </c>
      <c r="O112" s="42">
        <f>IF($C$3="National Currency",IF(A.Life_DATA!N108=0,0,A.Life_DATA!N108),IF($C$3="Current Exchange rate",IF(A.Life_DATA!N108=0,0,A.Life_DATA!N108/ECO!X35),IF($C$3="Constant Exchange rate",IF(A.Life_DATA!N108=0,0,A.Life_DATA!N108/ECO!X70))))</f>
        <v>0</v>
      </c>
      <c r="P112" s="108">
        <f>IF($C$3="National Currency",IF(A.Life_DATA!O108=0,0,A.Life_DATA!O108),IF($C$3="Current Exchange rate",IF(A.Life_DATA!O108=0,0,A.Life_DATA!O108/ECO!Y35),IF($C$3="Constant Exchange rate",IF(A.Life_DATA!O108=0,0,A.Life_DATA!O108/ECO!Y70))))</f>
        <v>0</v>
      </c>
      <c r="Q112" s="41">
        <f t="shared" si="14"/>
        <v>0</v>
      </c>
      <c r="R112" s="41" t="str">
        <f t="shared" si="15"/>
        <v>-</v>
      </c>
      <c r="S112" s="41" t="str">
        <f t="shared" si="16"/>
        <v>-</v>
      </c>
    </row>
    <row r="113" spans="3:19" ht="15" x14ac:dyDescent="0.25">
      <c r="C113" s="139"/>
      <c r="D113" s="140"/>
      <c r="E113" s="39" t="s">
        <v>5</v>
      </c>
      <c r="F113" s="42">
        <f>IF($C$3="National Currency",IF(A.Life_DATA!E109=0,0,A.Life_DATA!E109),IF($C$3="Current Exchange rate",IF(A.Life_DATA!E109=0,0,A.Life_DATA!E109/ECO!O36),IF($C$3="Constant Exchange rate",IF(A.Life_DATA!E109=0,0,A.Life_DATA!E109/ECO!O71))))</f>
        <v>210.36942403917809</v>
      </c>
      <c r="G113" s="42">
        <f>IF($C$3="National Currency",IF(A.Life_DATA!F109=0,0,A.Life_DATA!F109),IF($C$3="Current Exchange rate",IF(A.Life_DATA!F109=0,0,A.Life_DATA!F109/ECO!P36),IF($C$3="Constant Exchange rate",IF(A.Life_DATA!F109=0,0,A.Life_DATA!F109/ECO!P71))))</f>
        <v>212.17928244437346</v>
      </c>
      <c r="H113" s="42">
        <f>IF($C$3="National Currency",IF(A.Life_DATA!G109=0,0,A.Life_DATA!G109),IF($C$3="Current Exchange rate",IF(A.Life_DATA!G109=0,0,A.Life_DATA!G109/ECO!Q36),IF($C$3="Constant Exchange rate",IF(A.Life_DATA!G109=0,0,A.Life_DATA!G109/ECO!Q71))))</f>
        <v>186.84126477163844</v>
      </c>
      <c r="I113" s="42">
        <f>IF($C$3="National Currency",IF(A.Life_DATA!H109=0,0,A.Life_DATA!H109),IF($C$3="Current Exchange rate",IF(A.Life_DATA!H109=0,0,A.Life_DATA!H109/ECO!R36),IF($C$3="Constant Exchange rate",IF(A.Life_DATA!H109=0,0,A.Life_DATA!H109/ECO!R71))))</f>
        <v>267.859043968913</v>
      </c>
      <c r="J113" s="42">
        <f>IF($C$3="National Currency",IF(A.Life_DATA!I109=0,0,A.Life_DATA!I109),IF($C$3="Current Exchange rate",IF(A.Life_DATA!I109=0,0,A.Life_DATA!I109/ECO!S36),IF($C$3="Constant Exchange rate",IF(A.Life_DATA!I109=0,0,A.Life_DATA!I109/ECO!S71))))</f>
        <v>244.43734696050248</v>
      </c>
      <c r="K113" s="42">
        <f>IF($C$3="National Currency",IF(A.Life_DATA!J109=0,0,A.Life_DATA!J109),IF($C$3="Current Exchange rate",IF(A.Life_DATA!J109=0,0,A.Life_DATA!J109/ECO!T36),IF($C$3="Constant Exchange rate",IF(A.Life_DATA!J109=0,0,A.Life_DATA!J109/ECO!T71))))</f>
        <v>256.46758224209515</v>
      </c>
      <c r="L113" s="42">
        <f>IF($C$3="National Currency",IF(A.Life_DATA!K109=0,0,A.Life_DATA!K109),IF($C$3="Current Exchange rate",IF(A.Life_DATA!K109=0,0,A.Life_DATA!K109/ECO!U36),IF($C$3="Constant Exchange rate",IF(A.Life_DATA!K109=0,0,A.Life_DATA!K109/ECO!U71))))</f>
        <v>183.86032151602257</v>
      </c>
      <c r="M113" s="42">
        <f>IF($C$3="National Currency",IF(A.Life_DATA!L109=0,0,A.Life_DATA!L109),IF($C$3="Current Exchange rate",IF(A.Life_DATA!L109=0,0,A.Life_DATA!L109/ECO!V36),IF($C$3="Constant Exchange rate",IF(A.Life_DATA!L109=0,0,A.Life_DATA!L109/ECO!V71))))</f>
        <v>181.19876503779409</v>
      </c>
      <c r="N113" s="42">
        <f>IF($C$3="National Currency",IF(A.Life_DATA!M109=0,0,A.Life_DATA!M109),IF($C$3="Current Exchange rate",IF(A.Life_DATA!M109=0,0,A.Life_DATA!M109/ECO!W36),IF($C$3="Constant Exchange rate",IF(A.Life_DATA!M109=0,0,A.Life_DATA!M109/ECO!W71))))</f>
        <v>69.413392952198436</v>
      </c>
      <c r="O113" s="42">
        <f>IF($C$3="National Currency",IF(A.Life_DATA!N109=0,0,A.Life_DATA!N109),IF($C$3="Current Exchange rate",IF(A.Life_DATA!N109=0,0,A.Life_DATA!N109/ECO!X36),IF($C$3="Constant Exchange rate",IF(A.Life_DATA!N109=0,0,A.Life_DATA!N109/ECO!X71))))</f>
        <v>128.39348450974128</v>
      </c>
      <c r="P113" s="108">
        <f>IF($C$3="National Currency",IF(A.Life_DATA!O109=0,0,A.Life_DATA!O109),IF($C$3="Current Exchange rate",IF(A.Life_DATA!O109=0,0,A.Life_DATA!O109/ECO!Y36),IF($C$3="Constant Exchange rate",IF(A.Life_DATA!O109=0,0,A.Life_DATA!O109/ECO!Y71))))</f>
        <v>0</v>
      </c>
      <c r="Q113" s="41">
        <f t="shared" si="14"/>
        <v>5.7236693255922899E-3</v>
      </c>
      <c r="R113" s="41">
        <f t="shared" si="15"/>
        <v>0.84969325153374253</v>
      </c>
      <c r="S113" s="41">
        <f t="shared" si="16"/>
        <v>-0.38967611336032382</v>
      </c>
    </row>
    <row r="114" spans="3:19" ht="15" x14ac:dyDescent="0.25">
      <c r="C114" s="139"/>
      <c r="D114" s="140"/>
      <c r="E114" s="39" t="s">
        <v>4</v>
      </c>
      <c r="F114" s="42">
        <f>IF($C$3="National Currency",IF(A.Life_DATA!E110=0,0,A.Life_DATA!E110),IF($C$3="Current Exchange rate",IF(A.Life_DATA!E110=0,0,A.Life_DATA!E110/ECO!O37),IF($C$3="Constant Exchange rate",IF(A.Life_DATA!E110=0,0,A.Life_DATA!E110/ECO!O72))))</f>
        <v>6.7935236187614763</v>
      </c>
      <c r="G114" s="42">
        <f>IF($C$3="National Currency",IF(A.Life_DATA!F110=0,0,A.Life_DATA!F110),IF($C$3="Current Exchange rate",IF(A.Life_DATA!F110=0,0,A.Life_DATA!F110/ECO!P37),IF($C$3="Constant Exchange rate",IF(A.Life_DATA!F110=0,0,A.Life_DATA!F110/ECO!P72))))</f>
        <v>8.6838591220163579</v>
      </c>
      <c r="H114" s="42">
        <f>IF($C$3="National Currency",IF(A.Life_DATA!G110=0,0,A.Life_DATA!G110),IF($C$3="Current Exchange rate",IF(A.Life_DATA!G110=0,0,A.Life_DATA!G110/ECO!Q37),IF($C$3="Constant Exchange rate",IF(A.Life_DATA!G110=0,0,A.Life_DATA!G110/ECO!Q72))))</f>
        <v>9.0552495409781351</v>
      </c>
      <c r="I114" s="42">
        <f>IF($C$3="National Currency",IF(A.Life_DATA!H110=0,0,A.Life_DATA!H110),IF($C$3="Current Exchange rate",IF(A.Life_DATA!H110=0,0,A.Life_DATA!H110/ECO!R37),IF($C$3="Constant Exchange rate",IF(A.Life_DATA!H110=0,0,A.Life_DATA!H110/ECO!R72))))</f>
        <v>9</v>
      </c>
      <c r="J114" s="42">
        <f>IF($C$3="National Currency",IF(A.Life_DATA!I110=0,0,A.Life_DATA!I110),IF($C$3="Current Exchange rate",IF(A.Life_DATA!I110=0,0,A.Life_DATA!I110/ECO!S37),IF($C$3="Constant Exchange rate",IF(A.Life_DATA!I110=0,0,A.Life_DATA!I110/ECO!S72))))</f>
        <v>10</v>
      </c>
      <c r="K114" s="42">
        <f>IF($C$3="National Currency",IF(A.Life_DATA!J110=0,0,A.Life_DATA!J110),IF($C$3="Current Exchange rate",IF(A.Life_DATA!J110=0,0,A.Life_DATA!J110/ECO!T37),IF($C$3="Constant Exchange rate",IF(A.Life_DATA!J110=0,0,A.Life_DATA!J110/ECO!T72))))</f>
        <v>10</v>
      </c>
      <c r="L114" s="42">
        <f>IF($C$3="National Currency",IF(A.Life_DATA!K110=0,0,A.Life_DATA!K110),IF($C$3="Current Exchange rate",IF(A.Life_DATA!K110=0,0,A.Life_DATA!K110/ECO!U37),IF($C$3="Constant Exchange rate",IF(A.Life_DATA!K110=0,0,A.Life_DATA!K110/ECO!U72))))</f>
        <v>10</v>
      </c>
      <c r="M114" s="42">
        <f>IF($C$3="National Currency",IF(A.Life_DATA!L110=0,0,A.Life_DATA!L110),IF($C$3="Current Exchange rate",IF(A.Life_DATA!L110=0,0,A.Life_DATA!L110/ECO!V37),IF($C$3="Constant Exchange rate",IF(A.Life_DATA!L110=0,0,A.Life_DATA!L110/ECO!V72))))</f>
        <v>11</v>
      </c>
      <c r="N114" s="42">
        <f>IF($C$3="National Currency",IF(A.Life_DATA!M110=0,0,A.Life_DATA!M110),IF($C$3="Current Exchange rate",IF(A.Life_DATA!M110=0,0,A.Life_DATA!M110/ECO!W37),IF($C$3="Constant Exchange rate",IF(A.Life_DATA!M110=0,0,A.Life_DATA!M110/ECO!W72))))</f>
        <v>12</v>
      </c>
      <c r="O114" s="42">
        <f>IF($C$3="National Currency",IF(A.Life_DATA!N110=0,0,A.Life_DATA!N110),IF($C$3="Current Exchange rate",IF(A.Life_DATA!N110=0,0,A.Life_DATA!N110/ECO!X37),IF($C$3="Constant Exchange rate",IF(A.Life_DATA!N110=0,0,A.Life_DATA!N110/ECO!X72))))</f>
        <v>13</v>
      </c>
      <c r="P114" s="108">
        <f>IF($C$3="National Currency",IF(A.Life_DATA!O110=0,0,A.Life_DATA!O110),IF($C$3="Current Exchange rate",IF(A.Life_DATA!O110=0,0,A.Life_DATA!O110/ECO!Y37),IF($C$3="Constant Exchange rate",IF(A.Life_DATA!O110=0,0,A.Life_DATA!O110/ECO!Y72))))</f>
        <v>0</v>
      </c>
      <c r="Q114" s="41">
        <f t="shared" si="14"/>
        <v>5.7952863820791788E-4</v>
      </c>
      <c r="R114" s="41">
        <f t="shared" si="15"/>
        <v>8.3333333333333259E-2</v>
      </c>
      <c r="S114" s="41">
        <f t="shared" si="16"/>
        <v>0.91358722358722333</v>
      </c>
    </row>
    <row r="115" spans="3:19" ht="15" x14ac:dyDescent="0.25">
      <c r="C115" s="139"/>
      <c r="D115" s="140"/>
      <c r="E115" s="39" t="s">
        <v>3</v>
      </c>
      <c r="F115" s="42">
        <f>IF($C$3="National Currency",IF(A.Life_DATA!E111=0,0,A.Life_DATA!E111),IF($C$3="Current Exchange rate",IF(A.Life_DATA!E111=0,0,A.Life_DATA!E111/ECO!O38),IF($C$3="Constant Exchange rate",IF(A.Life_DATA!E111=0,0,A.Life_DATA!E111/ECO!O73))))</f>
        <v>36.08178981610569</v>
      </c>
      <c r="G115" s="42">
        <f>IF($C$3="National Currency",IF(A.Life_DATA!F111=0,0,A.Life_DATA!F111),IF($C$3="Current Exchange rate",IF(A.Life_DATA!F111=0,0,A.Life_DATA!F111/ECO!P38),IF($C$3="Constant Exchange rate",IF(A.Life_DATA!F111=0,0,A.Life_DATA!F111/ECO!P73))))</f>
        <v>45.210117506472812</v>
      </c>
      <c r="H115" s="42">
        <f>IF($C$3="National Currency",IF(A.Life_DATA!G111=0,0,A.Life_DATA!G111),IF($C$3="Current Exchange rate",IF(A.Life_DATA!G111=0,0,A.Life_DATA!G111/ECO!Q38),IF($C$3="Constant Exchange rate",IF(A.Life_DATA!G111=0,0,A.Life_DATA!G111/ECO!Q73))))</f>
        <v>45.641638451835625</v>
      </c>
      <c r="I115" s="42">
        <f>IF($C$3="National Currency",IF(A.Life_DATA!H111=0,0,A.Life_DATA!H111),IF($C$3="Current Exchange rate",IF(A.Life_DATA!H111=0,0,A.Life_DATA!H111/ECO!R38),IF($C$3="Constant Exchange rate",IF(A.Life_DATA!H111=0,0,A.Life_DATA!H111/ECO!R73))))</f>
        <v>42.156276970059082</v>
      </c>
      <c r="J115" s="42">
        <f>IF($C$3="National Currency",IF(A.Life_DATA!I111=0,0,A.Life_DATA!I111),IF($C$3="Current Exchange rate",IF(A.Life_DATA!I111=0,0,A.Life_DATA!I111/ECO!S38),IF($C$3="Constant Exchange rate",IF(A.Life_DATA!I111=0,0,A.Life_DATA!I111/ECO!S73))))</f>
        <v>0</v>
      </c>
      <c r="K115" s="42">
        <f>IF($C$3="National Currency",IF(A.Life_DATA!J111=0,0,A.Life_DATA!J111),IF($C$3="Current Exchange rate",IF(A.Life_DATA!J111=0,0,A.Life_DATA!J111/ECO!T38),IF($C$3="Constant Exchange rate",IF(A.Life_DATA!J111=0,0,A.Life_DATA!J111/ECO!T73))))</f>
        <v>0</v>
      </c>
      <c r="L115" s="42">
        <f>IF($C$3="National Currency",IF(A.Life_DATA!K111=0,0,A.Life_DATA!K111),IF($C$3="Current Exchange rate",IF(A.Life_DATA!K111=0,0,A.Life_DATA!K111/ECO!U38),IF($C$3="Constant Exchange rate",IF(A.Life_DATA!K111=0,0,A.Life_DATA!K111/ECO!U73))))</f>
        <v>0</v>
      </c>
      <c r="M115" s="42">
        <f>IF($C$3="National Currency",IF(A.Life_DATA!L111=0,0,A.Life_DATA!L111),IF($C$3="Current Exchange rate",IF(A.Life_DATA!L111=0,0,A.Life_DATA!L111/ECO!V38),IF($C$3="Constant Exchange rate",IF(A.Life_DATA!L111=0,0,A.Life_DATA!L111/ECO!V73))))</f>
        <v>0</v>
      </c>
      <c r="N115" s="42">
        <f>IF($C$3="National Currency",IF(A.Life_DATA!M111=0,0,A.Life_DATA!M111),IF($C$3="Current Exchange rate",IF(A.Life_DATA!M111=0,0,A.Life_DATA!M111/ECO!W38),IF($C$3="Constant Exchange rate",IF(A.Life_DATA!M111=0,0,A.Life_DATA!M111/ECO!W73))))</f>
        <v>0</v>
      </c>
      <c r="O115" s="42">
        <f>IF($C$3="National Currency",IF(A.Life_DATA!N111=0,0,A.Life_DATA!N111),IF($C$3="Current Exchange rate",IF(A.Life_DATA!N111=0,0,A.Life_DATA!N111/ECO!X38),IF($C$3="Constant Exchange rate",IF(A.Life_DATA!N111=0,0,A.Life_DATA!N111/ECO!X73))))</f>
        <v>0</v>
      </c>
      <c r="P115" s="108">
        <f>IF($C$3="National Currency",IF(A.Life_DATA!O111=0,0,A.Life_DATA!O111),IF($C$3="Current Exchange rate",IF(A.Life_DATA!O111=0,0,A.Life_DATA!O111/ECO!Y38),IF($C$3="Constant Exchange rate",IF(A.Life_DATA!O111=0,0,A.Life_DATA!O111/ECO!Y73))))</f>
        <v>0</v>
      </c>
      <c r="Q115" s="41">
        <f t="shared" si="14"/>
        <v>0</v>
      </c>
      <c r="R115" s="41" t="str">
        <f t="shared" si="15"/>
        <v>-</v>
      </c>
      <c r="S115" s="41" t="str">
        <f t="shared" si="16"/>
        <v>-</v>
      </c>
    </row>
    <row r="116" spans="3:19" ht="15" x14ac:dyDescent="0.25">
      <c r="C116" s="139"/>
      <c r="D116" s="140"/>
      <c r="E116" s="39" t="s">
        <v>2</v>
      </c>
      <c r="F116" s="42">
        <f>IF($C$3="National Currency",IF(A.Life_DATA!E112=0,0,A.Life_DATA!E112),IF($C$3="Current Exchange rate",IF(A.Life_DATA!E112=0,0,A.Life_DATA!E112/ECO!O39),IF($C$3="Constant Exchange rate",IF(A.Life_DATA!E112=0,0,A.Life_DATA!E112/ECO!O74))))</f>
        <v>11.508474576271187</v>
      </c>
      <c r="G116" s="42">
        <f>IF($C$3="National Currency",IF(A.Life_DATA!F112=0,0,A.Life_DATA!F112),IF($C$3="Current Exchange rate",IF(A.Life_DATA!F112=0,0,A.Life_DATA!F112/ECO!P39),IF($C$3="Constant Exchange rate",IF(A.Life_DATA!F112=0,0,A.Life_DATA!F112/ECO!P74))))</f>
        <v>12.005649717514125</v>
      </c>
      <c r="H116" s="42">
        <f>IF($C$3="National Currency",IF(A.Life_DATA!G112=0,0,A.Life_DATA!G112),IF($C$3="Current Exchange rate",IF(A.Life_DATA!G112=0,0,A.Life_DATA!G112/ECO!Q39),IF($C$3="Constant Exchange rate",IF(A.Life_DATA!G112=0,0,A.Life_DATA!G112/ECO!Q74))))</f>
        <v>16.242937853107346</v>
      </c>
      <c r="I116" s="42">
        <f>IF($C$3="National Currency",IF(A.Life_DATA!H112=0,0,A.Life_DATA!H112),IF($C$3="Current Exchange rate",IF(A.Life_DATA!H112=0,0,A.Life_DATA!H112/ECO!R39),IF($C$3="Constant Exchange rate",IF(A.Life_DATA!H112=0,0,A.Life_DATA!H112/ECO!R74))))</f>
        <v>17.655367231638419</v>
      </c>
      <c r="J116" s="42">
        <f>IF($C$3="National Currency",IF(A.Life_DATA!I112=0,0,A.Life_DATA!I112),IF($C$3="Current Exchange rate",IF(A.Life_DATA!I112=0,0,A.Life_DATA!I112/ECO!S39),IF($C$3="Constant Exchange rate",IF(A.Life_DATA!I112=0,0,A.Life_DATA!I112/ECO!S74))))</f>
        <v>22.951977401129945</v>
      </c>
      <c r="K116" s="42">
        <f>IF($C$3="National Currency",IF(A.Life_DATA!J112=0,0,A.Life_DATA!J112),IF($C$3="Current Exchange rate",IF(A.Life_DATA!J112=0,0,A.Life_DATA!J112/ECO!T39),IF($C$3="Constant Exchange rate",IF(A.Life_DATA!J112=0,0,A.Life_DATA!J112/ECO!T74))))</f>
        <v>42.01977401129944</v>
      </c>
      <c r="L116" s="42">
        <f>IF($C$3="National Currency",IF(A.Life_DATA!K112=0,0,A.Life_DATA!K112),IF($C$3="Current Exchange rate",IF(A.Life_DATA!K112=0,0,A.Life_DATA!K112/ECO!U39),IF($C$3="Constant Exchange rate",IF(A.Life_DATA!K112=0,0,A.Life_DATA!K112/ECO!U74))))</f>
        <v>55.084745762711869</v>
      </c>
      <c r="M116" s="42">
        <f>IF($C$3="National Currency",IF(A.Life_DATA!L112=0,0,A.Life_DATA!L112),IF($C$3="Current Exchange rate",IF(A.Life_DATA!L112=0,0,A.Life_DATA!L112/ECO!V39),IF($C$3="Constant Exchange rate",IF(A.Life_DATA!L112=0,0,A.Life_DATA!L112/ECO!V74))))</f>
        <v>62.146892655367232</v>
      </c>
      <c r="N116" s="42">
        <f>IF($C$3="National Currency",IF(A.Life_DATA!M112=0,0,A.Life_DATA!M112),IF($C$3="Current Exchange rate",IF(A.Life_DATA!M112=0,0,A.Life_DATA!M112/ECO!W39),IF($C$3="Constant Exchange rate",IF(A.Life_DATA!M112=0,0,A.Life_DATA!M112/ECO!W74))))</f>
        <v>43.432203389830512</v>
      </c>
      <c r="O116" s="42">
        <f>IF($C$3="National Currency",IF(A.Life_DATA!N112=0,0,A.Life_DATA!N112),IF($C$3="Current Exchange rate",IF(A.Life_DATA!N112=0,0,A.Life_DATA!N112/ECO!X39),IF($C$3="Constant Exchange rate",IF(A.Life_DATA!N112=0,0,A.Life_DATA!N112/ECO!X74))))</f>
        <v>51.906779661016955</v>
      </c>
      <c r="P116" s="108">
        <f>IF($C$3="National Currency",IF(A.Life_DATA!O112=0,0,A.Life_DATA!O112),IF($C$3="Current Exchange rate",IF(A.Life_DATA!O112=0,0,A.Life_DATA!O112/ECO!Y39),IF($C$3="Constant Exchange rate",IF(A.Life_DATA!O112=0,0,A.Life_DATA!O112/ECO!Y74))))</f>
        <v>0</v>
      </c>
      <c r="Q116" s="41">
        <f t="shared" si="14"/>
        <v>2.313958871592893E-3</v>
      </c>
      <c r="R116" s="41">
        <f t="shared" si="15"/>
        <v>0.19512195121951215</v>
      </c>
      <c r="S116" s="41">
        <f t="shared" si="16"/>
        <v>3.5103092783505154</v>
      </c>
    </row>
    <row r="117" spans="3:19" ht="15" x14ac:dyDescent="0.25">
      <c r="C117" s="139"/>
      <c r="D117" s="140"/>
      <c r="E117" s="39" t="s">
        <v>57</v>
      </c>
      <c r="F117" s="43">
        <f>IF($C$3="National Currency",IF(A.Life_DATA!E113=0,0,A.Life_DATA!E113),IF($C$3="Current Exchange rate",IF(A.Life_DATA!E113=0,0,A.Life_DATA!E113/ECO!O40),IF($C$3="Constant Exchange rate",IF(A.Life_DATA!E113=0,0,A.Life_DATA!E113/ECO!O75))))</f>
        <v>50376.674797791755</v>
      </c>
      <c r="G117" s="43">
        <f>IF($C$3="National Currency",IF(A.Life_DATA!F113=0,0,A.Life_DATA!F113),IF($C$3="Current Exchange rate",IF(A.Life_DATA!F113=0,0,A.Life_DATA!F113/ECO!P40),IF($C$3="Constant Exchange rate",IF(A.Life_DATA!F113=0,0,A.Life_DATA!F113/ECO!P75))))</f>
        <v>94917.654384388239</v>
      </c>
      <c r="H117" s="43">
        <f>IF($C$3="National Currency",IF(A.Life_DATA!G113=0,0,A.Life_DATA!G113),IF($C$3="Current Exchange rate",IF(A.Life_DATA!G113=0,0,A.Life_DATA!G113/ECO!Q40),IF($C$3="Constant Exchange rate",IF(A.Life_DATA!G113=0,0,A.Life_DATA!G113/ECO!Q75))))</f>
        <v>46218.508152522787</v>
      </c>
      <c r="I117" s="43">
        <f>IF($C$3="National Currency",IF(A.Life_DATA!H113=0,0,A.Life_DATA!H113),IF($C$3="Current Exchange rate",IF(A.Life_DATA!H113=0,0,A.Life_DATA!H113/ECO!R40),IF($C$3="Constant Exchange rate",IF(A.Life_DATA!H113=0,0,A.Life_DATA!H113/ECO!R75))))</f>
        <v>0</v>
      </c>
      <c r="J117" s="43">
        <f>IF($C$3="National Currency",IF(A.Life_DATA!I113=0,0,A.Life_DATA!I113),IF($C$3="Current Exchange rate",IF(A.Life_DATA!I113=0,0,A.Life_DATA!I113/ECO!S40),IF($C$3="Constant Exchange rate",IF(A.Life_DATA!I113=0,0,A.Life_DATA!I113/ECO!S75))))</f>
        <v>0</v>
      </c>
      <c r="K117" s="43">
        <f>IF($C$3="National Currency",IF(A.Life_DATA!J113=0,0,A.Life_DATA!J113),IF($C$3="Current Exchange rate",IF(A.Life_DATA!J113=0,0,A.Life_DATA!J113/ECO!T40),IF($C$3="Constant Exchange rate",IF(A.Life_DATA!J113=0,0,A.Life_DATA!J113/ECO!T75))))</f>
        <v>0</v>
      </c>
      <c r="L117" s="43">
        <f>IF($C$3="National Currency",IF(A.Life_DATA!K113=0,0,A.Life_DATA!K113),IF($C$3="Current Exchange rate",IF(A.Life_DATA!K113=0,0,A.Life_DATA!K113/ECO!U40),IF($C$3="Constant Exchange rate",IF(A.Life_DATA!K113=0,0,A.Life_DATA!K113/ECO!U75))))</f>
        <v>0</v>
      </c>
      <c r="M117" s="43">
        <f>IF($C$3="National Currency",IF(A.Life_DATA!L113=0,0,A.Life_DATA!L113),IF($C$3="Current Exchange rate",IF(A.Life_DATA!L113=0,0,A.Life_DATA!L113/ECO!V40),IF($C$3="Constant Exchange rate",IF(A.Life_DATA!L113=0,0,A.Life_DATA!L113/ECO!V75))))</f>
        <v>0</v>
      </c>
      <c r="N117" s="43">
        <f>IF($C$3="National Currency",IF(A.Life_DATA!M113=0,0,A.Life_DATA!M113),IF($C$3="Current Exchange rate",IF(A.Life_DATA!M113=0,0,A.Life_DATA!M113/ECO!W40),IF($C$3="Constant Exchange rate",IF(A.Life_DATA!M113=0,0,A.Life_DATA!M113/ECO!W75))))</f>
        <v>0</v>
      </c>
      <c r="O117" s="43">
        <f>IF($C$3="National Currency",IF(A.Life_DATA!N113=0,0,A.Life_DATA!N113),IF($C$3="Current Exchange rate",IF(A.Life_DATA!N113=0,0,A.Life_DATA!N113/ECO!X40),IF($C$3="Constant Exchange rate",IF(A.Life_DATA!N113=0,0,A.Life_DATA!N113/ECO!X75))))</f>
        <v>0</v>
      </c>
      <c r="P117" s="109">
        <f>IF($C$3="National Currency",IF(A.Life_DATA!O113=0,0,A.Life_DATA!O113),IF($C$3="Current Exchange rate",IF(A.Life_DATA!O113=0,0,A.Life_DATA!O113/ECO!Y40),IF($C$3="Constant Exchange rate",IF(A.Life_DATA!O113=0,0,A.Life_DATA!O113/ECO!Y75))))</f>
        <v>0</v>
      </c>
      <c r="Q117" s="41">
        <f t="shared" si="14"/>
        <v>0</v>
      </c>
      <c r="R117" s="41" t="str">
        <f t="shared" si="15"/>
        <v>-</v>
      </c>
      <c r="S117" s="41" t="str">
        <f t="shared" si="16"/>
        <v>-</v>
      </c>
    </row>
    <row r="118" spans="3:19" ht="15.75" thickBot="1" x14ac:dyDescent="0.3">
      <c r="C118" s="150"/>
      <c r="D118" s="151"/>
      <c r="E118" s="44" t="s">
        <v>97</v>
      </c>
      <c r="F118" s="52">
        <f t="shared" ref="F118:O118" si="17">SUM(F86:F117)</f>
        <v>62905.750562264773</v>
      </c>
      <c r="G118" s="52">
        <f t="shared" si="17"/>
        <v>109385.55403960137</v>
      </c>
      <c r="H118" s="52">
        <f t="shared" si="17"/>
        <v>59670.736499410858</v>
      </c>
      <c r="I118" s="52">
        <f t="shared" si="17"/>
        <v>15631.936698190817</v>
      </c>
      <c r="J118" s="52">
        <f t="shared" si="17"/>
        <v>13890.065752352408</v>
      </c>
      <c r="K118" s="52">
        <f t="shared" si="17"/>
        <v>13223.591015850805</v>
      </c>
      <c r="L118" s="52">
        <f t="shared" si="17"/>
        <v>19902.789411685801</v>
      </c>
      <c r="M118" s="52">
        <f t="shared" si="17"/>
        <v>21087.345688899306</v>
      </c>
      <c r="N118" s="52">
        <f t="shared" si="17"/>
        <v>21199.85680232388</v>
      </c>
      <c r="O118" s="52">
        <f t="shared" si="17"/>
        <v>22432.023446157946</v>
      </c>
      <c r="P118" s="96" t="s">
        <v>179</v>
      </c>
      <c r="Q118" s="41">
        <f t="shared" si="14"/>
        <v>1</v>
      </c>
      <c r="R118" s="135"/>
      <c r="S118" s="135"/>
    </row>
    <row r="119" spans="3:19" ht="16.5" thickTop="1" thickBot="1" x14ac:dyDescent="0.3">
      <c r="C119" s="148"/>
      <c r="D119" s="149"/>
      <c r="E119" s="45" t="s">
        <v>98</v>
      </c>
      <c r="F119" s="52">
        <f>F86+F87+F89+F91+F93+F94+F95+F96+F97+F98+F100+F103+F106+F108+F109+F110+F111+F113+F114+F116</f>
        <v>12466.12669803988</v>
      </c>
      <c r="G119" s="52">
        <f t="shared" ref="G119:O119" si="18">G86+G87+G89+G91+G93+G94+G95+G96+G97+G98+G100+G103+G106+G108+G109+G110+G111+G113+G114+G116</f>
        <v>14382.016578133451</v>
      </c>
      <c r="H119" s="52">
        <f t="shared" si="18"/>
        <v>13356.524439152883</v>
      </c>
      <c r="I119" s="52">
        <f t="shared" si="18"/>
        <v>15546.068337139297</v>
      </c>
      <c r="J119" s="52">
        <f t="shared" si="18"/>
        <v>13825.077377732745</v>
      </c>
      <c r="K119" s="52">
        <f t="shared" si="18"/>
        <v>13152.139011501176</v>
      </c>
      <c r="L119" s="52">
        <f t="shared" si="18"/>
        <v>14049.076605862994</v>
      </c>
      <c r="M119" s="52">
        <f t="shared" si="18"/>
        <v>14897.816593151314</v>
      </c>
      <c r="N119" s="52">
        <f t="shared" si="18"/>
        <v>14628.412986744175</v>
      </c>
      <c r="O119" s="52">
        <f t="shared" si="18"/>
        <v>15908.673346578234</v>
      </c>
      <c r="P119" s="123" t="s">
        <v>179</v>
      </c>
      <c r="Q119" s="41">
        <f t="shared" si="14"/>
        <v>0.70919475386439113</v>
      </c>
      <c r="R119" s="41">
        <f t="shared" ref="R119" si="19">IF(OR(O119=0, N119=0),"-",O119/N119-1)</f>
        <v>8.7518745949693333E-2</v>
      </c>
      <c r="S119" s="41">
        <f t="shared" ref="S119" si="20">IF(OR(O119=0, F119=0),"-",O119/F119-1)</f>
        <v>0.27615206646982382</v>
      </c>
    </row>
    <row r="120" spans="3:19" ht="15.75" thickTop="1" x14ac:dyDescent="0.25">
      <c r="E120" s="45" t="s">
        <v>99</v>
      </c>
      <c r="F120" s="49"/>
      <c r="G120" s="49">
        <f t="shared" ref="G120:O120" si="21">G119/F119-1</f>
        <v>0.15368766309705628</v>
      </c>
      <c r="H120" s="49">
        <f t="shared" si="21"/>
        <v>-7.1303779508899656E-2</v>
      </c>
      <c r="I120" s="49">
        <f t="shared" si="21"/>
        <v>0.16393066234866138</v>
      </c>
      <c r="J120" s="49">
        <f t="shared" si="21"/>
        <v>-0.11070264983302136</v>
      </c>
      <c r="K120" s="49">
        <f t="shared" si="21"/>
        <v>-4.8675197096215261E-2</v>
      </c>
      <c r="L120" s="49">
        <f t="shared" si="21"/>
        <v>6.8197088973700026E-2</v>
      </c>
      <c r="M120" s="49">
        <f t="shared" si="21"/>
        <v>6.0412510451691936E-2</v>
      </c>
      <c r="N120" s="49">
        <f t="shared" si="21"/>
        <v>-1.8083428851647043E-2</v>
      </c>
      <c r="O120" s="50">
        <f t="shared" si="21"/>
        <v>8.7518745949693333E-2</v>
      </c>
      <c r="P120" s="50"/>
      <c r="S120" s="61"/>
    </row>
    <row r="123" spans="3:19" ht="18.75" x14ac:dyDescent="0.15">
      <c r="C123" s="141" t="s">
        <v>130</v>
      </c>
      <c r="D123" s="142"/>
      <c r="E123" s="155" t="s">
        <v>115</v>
      </c>
      <c r="F123" s="156"/>
      <c r="G123" s="156"/>
      <c r="H123" s="156"/>
      <c r="I123" s="156"/>
      <c r="J123" s="156"/>
      <c r="K123" s="156"/>
      <c r="L123" s="156"/>
      <c r="M123" s="156"/>
      <c r="N123" s="156"/>
      <c r="O123" s="156"/>
      <c r="P123" s="157"/>
    </row>
    <row r="124" spans="3:19" ht="15" x14ac:dyDescent="0.15">
      <c r="C124" s="143" t="s">
        <v>119</v>
      </c>
      <c r="D124" s="144"/>
      <c r="E124" s="35">
        <v>4</v>
      </c>
      <c r="F124" s="36">
        <v>2004</v>
      </c>
      <c r="G124" s="36">
        <f t="shared" ref="G124:P124" si="22">F124+1</f>
        <v>2005</v>
      </c>
      <c r="H124" s="36">
        <f t="shared" si="22"/>
        <v>2006</v>
      </c>
      <c r="I124" s="36">
        <f t="shared" si="22"/>
        <v>2007</v>
      </c>
      <c r="J124" s="36">
        <f t="shared" si="22"/>
        <v>2008</v>
      </c>
      <c r="K124" s="36">
        <f t="shared" si="22"/>
        <v>2009</v>
      </c>
      <c r="L124" s="36">
        <f t="shared" si="22"/>
        <v>2010</v>
      </c>
      <c r="M124" s="36">
        <f t="shared" si="22"/>
        <v>2011</v>
      </c>
      <c r="N124" s="36">
        <f t="shared" si="22"/>
        <v>2012</v>
      </c>
      <c r="O124" s="36">
        <f t="shared" si="22"/>
        <v>2013</v>
      </c>
      <c r="P124" s="37">
        <f t="shared" si="22"/>
        <v>2014</v>
      </c>
      <c r="Q124" s="59" t="s">
        <v>100</v>
      </c>
      <c r="R124" s="59" t="s">
        <v>111</v>
      </c>
      <c r="S124" s="60" t="s">
        <v>112</v>
      </c>
    </row>
    <row r="125" spans="3:19" ht="15" x14ac:dyDescent="0.25">
      <c r="C125" s="139"/>
      <c r="D125" s="140"/>
      <c r="E125" s="39" t="s">
        <v>32</v>
      </c>
      <c r="F125" s="40">
        <f>IF($C$3="National Currency",IF(A.Life_DATA!E119=0,0,A.Life_DATA!E119),IF($C$3="Current Exchange rate",IF(A.Life_DATA!E119=0,0,A.Life_DATA!E119/ECO!O9),IF($C$3="Constant Exchange rate",IF(A.Life_DATA!E119=0,0,A.Life_DATA!E119/ECO!O44))))</f>
        <v>2463</v>
      </c>
      <c r="G125" s="40">
        <f>IF($C$3="National Currency",IF(A.Life_DATA!F119=0,0,A.Life_DATA!F119),IF($C$3="Current Exchange rate",IF(A.Life_DATA!F119=0,0,A.Life_DATA!F119/ECO!P9),IF($C$3="Constant Exchange rate",IF(A.Life_DATA!F119=0,0,A.Life_DATA!F119/ECO!P44))))</f>
        <v>3232</v>
      </c>
      <c r="H125" s="40">
        <f>IF($C$3="National Currency",IF(A.Life_DATA!G119=0,0,A.Life_DATA!G119),IF($C$3="Current Exchange rate",IF(A.Life_DATA!G119=0,0,A.Life_DATA!G119/ECO!Q9),IF($C$3="Constant Exchange rate",IF(A.Life_DATA!G119=0,0,A.Life_DATA!G119/ECO!Q44))))</f>
        <v>2792</v>
      </c>
      <c r="I125" s="40">
        <f>IF($C$3="National Currency",IF(A.Life_DATA!H119=0,0,A.Life_DATA!H119),IF($C$3="Current Exchange rate",IF(A.Life_DATA!H119=0,0,A.Life_DATA!H119/ECO!R9),IF($C$3="Constant Exchange rate",IF(A.Life_DATA!H119=0,0,A.Life_DATA!H119/ECO!R44))))</f>
        <v>2295</v>
      </c>
      <c r="J125" s="40">
        <f>IF($C$3="National Currency",IF(A.Life_DATA!I119=0,0,A.Life_DATA!I119),IF($C$3="Current Exchange rate",IF(A.Life_DATA!I119=0,0,A.Life_DATA!I119/ECO!S9),IF($C$3="Constant Exchange rate",IF(A.Life_DATA!I119=0,0,A.Life_DATA!I119/ECO!S44))))</f>
        <v>-69</v>
      </c>
      <c r="K125" s="40">
        <f>IF($C$3="National Currency",IF(A.Life_DATA!J119=0,0,A.Life_DATA!J119),IF($C$3="Current Exchange rate",IF(A.Life_DATA!J119=0,0,A.Life_DATA!J119/ECO!T9),IF($C$3="Constant Exchange rate",IF(A.Life_DATA!J119=0,0,A.Life_DATA!J119/ECO!T44))))</f>
        <v>2918</v>
      </c>
      <c r="L125" s="40">
        <f>IF($C$3="National Currency",IF(A.Life_DATA!K119=0,0,A.Life_DATA!K119),IF($C$3="Current Exchange rate",IF(A.Life_DATA!K119=0,0,A.Life_DATA!K119/ECO!U9),IF($C$3="Constant Exchange rate",IF(A.Life_DATA!K119=0,0,A.Life_DATA!K119/ECO!U44))))</f>
        <v>3070</v>
      </c>
      <c r="M125" s="40">
        <f>IF($C$3="National Currency",IF(A.Life_DATA!L119=0,0,A.Life_DATA!L119),IF($C$3="Current Exchange rate",IF(A.Life_DATA!L119=0,0,A.Life_DATA!L119/ECO!V9),IF($C$3="Constant Exchange rate",IF(A.Life_DATA!L119=0,0,A.Life_DATA!L119/ECO!V44))))</f>
        <v>1383</v>
      </c>
      <c r="N125" s="40">
        <f>IF($C$3="National Currency",IF(A.Life_DATA!M119=0,0,A.Life_DATA!M119),IF($C$3="Current Exchange rate",IF(A.Life_DATA!M119=0,0,A.Life_DATA!M119/ECO!W9),IF($C$3="Constant Exchange rate",IF(A.Life_DATA!M119=0,0,A.Life_DATA!M119/ECO!W44))))</f>
        <v>3851</v>
      </c>
      <c r="O125" s="40">
        <f>IF($C$3="National Currency",IF(A.Life_DATA!N119=0,0,A.Life_DATA!N119),IF($C$3="Current Exchange rate",IF(A.Life_DATA!N119=0,0,A.Life_DATA!N119/ECO!X9),IF($C$3="Constant Exchange rate",IF(A.Life_DATA!N119=0,0,A.Life_DATA!N119/ECO!X44))))</f>
        <v>2519</v>
      </c>
      <c r="P125" s="107">
        <f>IF($C$3="National Currency",IF(A.Life_DATA!O119=0,0,A.Life_DATA!O119),IF($C$3="Current Exchange rate",IF(A.Life_DATA!O119=0,0,A.Life_DATA!O119/ECO!Y9),IF($C$3="Constant Exchange rate",IF(A.Life_DATA!O119=0,0,A.Life_DATA!O119/ECO!Y44))))</f>
        <v>0</v>
      </c>
      <c r="Q125" s="41">
        <f>O125/$O$157</f>
        <v>9.0129299285752994E-3</v>
      </c>
      <c r="R125" s="41">
        <f>IF(OR(O125=0, N125=0),"-",O125/N125-1)</f>
        <v>-0.34588418592573356</v>
      </c>
      <c r="S125" s="41">
        <f>IF(OR(O125=0, F125=0),"-",O125/F125-1)</f>
        <v>2.2736500203004439E-2</v>
      </c>
    </row>
    <row r="126" spans="3:19" ht="15" x14ac:dyDescent="0.25">
      <c r="C126" s="139"/>
      <c r="D126" s="140"/>
      <c r="E126" s="39" t="s">
        <v>31</v>
      </c>
      <c r="F126" s="42">
        <f>IF($C$3="National Currency",IF(A.Life_DATA!E120=0,0,A.Life_DATA!E120),IF($C$3="Current Exchange rate",IF(A.Life_DATA!E120=0,0,A.Life_DATA!E120/ECO!O10),IF($C$3="Constant Exchange rate",IF(A.Life_DATA!E120=0,0,A.Life_DATA!E120/ECO!O45))))</f>
        <v>5897.5160139999998</v>
      </c>
      <c r="G126" s="42">
        <f>IF($C$3="National Currency",IF(A.Life_DATA!F120=0,0,A.Life_DATA!F120),IF($C$3="Current Exchange rate",IF(A.Life_DATA!F120=0,0,A.Life_DATA!F120/ECO!P10),IF($C$3="Constant Exchange rate",IF(A.Life_DATA!F120=0,0,A.Life_DATA!F120/ECO!P45))))</f>
        <v>6863.9731570000004</v>
      </c>
      <c r="H126" s="42">
        <f>IF($C$3="National Currency",IF(A.Life_DATA!G120=0,0,A.Life_DATA!G120),IF($C$3="Current Exchange rate",IF(A.Life_DATA!G120=0,0,A.Life_DATA!G120/ECO!Q10),IF($C$3="Constant Exchange rate",IF(A.Life_DATA!G120=0,0,A.Life_DATA!G120/ECO!Q45))))</f>
        <v>7830.1110740000004</v>
      </c>
      <c r="I126" s="42">
        <f>IF($C$3="National Currency",IF(A.Life_DATA!H120=0,0,A.Life_DATA!H120),IF($C$3="Current Exchange rate",IF(A.Life_DATA!H120=0,0,A.Life_DATA!H120/ECO!R10),IF($C$3="Constant Exchange rate",IF(A.Life_DATA!H120=0,0,A.Life_DATA!H120/ECO!R45))))</f>
        <v>8887.0889640000005</v>
      </c>
      <c r="J126" s="42">
        <f>IF($C$3="National Currency",IF(A.Life_DATA!I120=0,0,A.Life_DATA!I120),IF($C$3="Current Exchange rate",IF(A.Life_DATA!I120=0,0,A.Life_DATA!I120/ECO!S10),IF($C$3="Constant Exchange rate",IF(A.Life_DATA!I120=0,0,A.Life_DATA!I120/ECO!S45))))</f>
        <v>10176.695596</v>
      </c>
      <c r="K126" s="42">
        <f>IF($C$3="National Currency",IF(A.Life_DATA!J120=0,0,A.Life_DATA!J120),IF($C$3="Current Exchange rate",IF(A.Life_DATA!J120=0,0,A.Life_DATA!J120/ECO!T10),IF($C$3="Constant Exchange rate",IF(A.Life_DATA!J120=0,0,A.Life_DATA!J120/ECO!T45))))</f>
        <v>10424.475356000001</v>
      </c>
      <c r="L126" s="42">
        <f>IF($C$3="National Currency",IF(A.Life_DATA!K120=0,0,A.Life_DATA!K120),IF($C$3="Current Exchange rate",IF(A.Life_DATA!K120=0,0,A.Life_DATA!K120/ECO!U10),IF($C$3="Constant Exchange rate",IF(A.Life_DATA!K120=0,0,A.Life_DATA!K120/ECO!U45))))</f>
        <v>9500.2136580000006</v>
      </c>
      <c r="M126" s="42">
        <f>IF($C$3="National Currency",IF(A.Life_DATA!L120=0,0,A.Life_DATA!L120),IF($C$3="Current Exchange rate",IF(A.Life_DATA!L120=0,0,A.Life_DATA!L120/ECO!V10),IF($C$3="Constant Exchange rate",IF(A.Life_DATA!L120=0,0,A.Life_DATA!L120/ECO!V45))))</f>
        <v>10238.448565999999</v>
      </c>
      <c r="N126" s="42">
        <f>IF($C$3="National Currency",IF(A.Life_DATA!M120=0,0,A.Life_DATA!M120),IF($C$3="Current Exchange rate",IF(A.Life_DATA!M120=0,0,A.Life_DATA!M120/ECO!W10),IF($C$3="Constant Exchange rate",IF(A.Life_DATA!M120=0,0,A.Life_DATA!M120/ECO!W45))))</f>
        <v>11225.435084000001</v>
      </c>
      <c r="O126" s="42">
        <f>IF($C$3="National Currency",IF(A.Life_DATA!N120=0,0,A.Life_DATA!N120),IF($C$3="Current Exchange rate",IF(A.Life_DATA!N120=0,0,A.Life_DATA!N120/ECO!X10),IF($C$3="Constant Exchange rate",IF(A.Life_DATA!N120=0,0,A.Life_DATA!N120/ECO!X45))))</f>
        <v>9055.1529350000001</v>
      </c>
      <c r="P126" s="108">
        <f>IF($C$3="National Currency",IF(A.Life_DATA!O120=0,0,A.Life_DATA!O120),IF($C$3="Current Exchange rate",IF(A.Life_DATA!O120=0,0,A.Life_DATA!O120/ECO!Y10),IF($C$3="Constant Exchange rate",IF(A.Life_DATA!O120=0,0,A.Life_DATA!O120/ECO!Y45))))</f>
        <v>9441.0901560000002</v>
      </c>
      <c r="Q126" s="41">
        <f t="shared" ref="Q126:Q158" si="23">O126/$O$157</f>
        <v>3.239915001813734E-2</v>
      </c>
      <c r="R126" s="41">
        <f t="shared" ref="R126:R156" si="24">IF(OR(O126=0, N126=0),"-",O126/N126-1)</f>
        <v>-0.1933361275317852</v>
      </c>
      <c r="S126" s="41">
        <f t="shared" ref="S126:S156" si="25">IF(OR(O126=0, F126=0),"-",O126/F126-1)</f>
        <v>0.53541811730636191</v>
      </c>
    </row>
    <row r="127" spans="3:19" ht="15" x14ac:dyDescent="0.25">
      <c r="C127" s="139"/>
      <c r="D127" s="140"/>
      <c r="E127" s="39" t="s">
        <v>30</v>
      </c>
      <c r="F127" s="42">
        <f>IF($C$3="National Currency",IF(A.Life_DATA!E121=0,0,A.Life_DATA!E121),IF($C$3="Current Exchange rate",IF(A.Life_DATA!E121=0,0,A.Life_DATA!E121/ECO!O11),IF($C$3="Constant Exchange rate",IF(A.Life_DATA!E121=0,0,A.Life_DATA!E121/ECO!O46))))</f>
        <v>0</v>
      </c>
      <c r="G127" s="42">
        <f>IF($C$3="National Currency",IF(A.Life_DATA!F121=0,0,A.Life_DATA!F121),IF($C$3="Current Exchange rate",IF(A.Life_DATA!F121=0,0,A.Life_DATA!F121/ECO!P11),IF($C$3="Constant Exchange rate",IF(A.Life_DATA!F121=0,0,A.Life_DATA!F121/ECO!P46))))</f>
        <v>0</v>
      </c>
      <c r="H127" s="42">
        <f>IF($C$3="National Currency",IF(A.Life_DATA!G121=0,0,A.Life_DATA!G121),IF($C$3="Current Exchange rate",IF(A.Life_DATA!G121=0,0,A.Life_DATA!G121/ECO!Q11),IF($C$3="Constant Exchange rate",IF(A.Life_DATA!G121=0,0,A.Life_DATA!G121/ECO!Q46))))</f>
        <v>0</v>
      </c>
      <c r="I127" s="42">
        <f>IF($C$3="National Currency",IF(A.Life_DATA!H121=0,0,A.Life_DATA!H121),IF($C$3="Current Exchange rate",IF(A.Life_DATA!H121=0,0,A.Life_DATA!H121/ECO!R11),IF($C$3="Constant Exchange rate",IF(A.Life_DATA!H121=0,0,A.Life_DATA!H121/ECO!R46))))</f>
        <v>16.210243276843237</v>
      </c>
      <c r="J127" s="42">
        <f>IF($C$3="National Currency",IF(A.Life_DATA!I121=0,0,A.Life_DATA!I121),IF($C$3="Current Exchange rate",IF(A.Life_DATA!I121=0,0,A.Life_DATA!I121/ECO!S11),IF($C$3="Constant Exchange rate",IF(A.Life_DATA!I121=0,0,A.Life_DATA!I121/ECO!S46))))</f>
        <v>26.723056138465076</v>
      </c>
      <c r="K127" s="42">
        <f>IF($C$3="National Currency",IF(A.Life_DATA!J121=0,0,A.Life_DATA!J121),IF($C$3="Current Exchange rate",IF(A.Life_DATA!J121=0,0,A.Life_DATA!J121/ECO!T11),IF($C$3="Constant Exchange rate",IF(A.Life_DATA!J121=0,0,A.Life_DATA!J121/ECO!T46))))</f>
        <v>25.380807746190818</v>
      </c>
      <c r="L127" s="42">
        <f>IF($C$3="National Currency",IF(A.Life_DATA!K121=0,0,A.Life_DATA!K121),IF($C$3="Current Exchange rate",IF(A.Life_DATA!K121=0,0,A.Life_DATA!K121/ECO!U11),IF($C$3="Constant Exchange rate",IF(A.Life_DATA!K121=0,0,A.Life_DATA!K121/ECO!U46))))</f>
        <v>32.776868800490853</v>
      </c>
      <c r="M127" s="42">
        <f>IF($C$3="National Currency",IF(A.Life_DATA!L121=0,0,A.Life_DATA!L121),IF($C$3="Current Exchange rate",IF(A.Life_DATA!L121=0,0,A.Life_DATA!L121/ECO!V11),IF($C$3="Constant Exchange rate",IF(A.Life_DATA!L121=0,0,A.Life_DATA!L121/ECO!V46))))</f>
        <v>29.345081005215256</v>
      </c>
      <c r="N127" s="42">
        <f>IF($C$3="National Currency",IF(A.Life_DATA!M121=0,0,A.Life_DATA!M121),IF($C$3="Current Exchange rate",IF(A.Life_DATA!M121=0,0,A.Life_DATA!M121/ECO!W11),IF($C$3="Constant Exchange rate",IF(A.Life_DATA!M121=0,0,A.Life_DATA!M121/ECO!W46))))</f>
        <v>29.655383986092648</v>
      </c>
      <c r="O127" s="88">
        <f>IF($C$3="National Currency",IF(A.Life_DATA!N121=0,0,A.Life_DATA!N121),IF($C$3="Current Exchange rate",IF(A.Life_DATA!N121=0,0,A.Life_DATA!N121/ECO!X11),IF($C$3="Constant Exchange rate",IF(A.Life_DATA!N121=0,0,A.Life_DATA!N121/ECO!X46))))</f>
        <v>29.655383986092648</v>
      </c>
      <c r="P127" s="108">
        <f>IF($C$3="National Currency",IF(A.Life_DATA!O121=0,0,A.Life_DATA!O121),IF($C$3="Current Exchange rate",IF(A.Life_DATA!O121=0,0,A.Life_DATA!O121/ECO!Y11),IF($C$3="Constant Exchange rate",IF(A.Life_DATA!O121=0,0,A.Life_DATA!O121/ECO!Y46))))</f>
        <v>0</v>
      </c>
      <c r="Q127" s="41">
        <f t="shared" si="23"/>
        <v>1.0610635088195598E-4</v>
      </c>
      <c r="R127" s="41">
        <f t="shared" si="24"/>
        <v>0</v>
      </c>
      <c r="S127" s="41" t="str">
        <f t="shared" si="25"/>
        <v>-</v>
      </c>
    </row>
    <row r="128" spans="3:19" ht="15" x14ac:dyDescent="0.25">
      <c r="C128" s="139"/>
      <c r="D128" s="140"/>
      <c r="E128" s="39" t="s">
        <v>29</v>
      </c>
      <c r="F128" s="42">
        <f>IF($C$3="National Currency",IF(A.Life_DATA!E122=0,0,A.Life_DATA!E122),IF($C$3="Current Exchange rate",IF(A.Life_DATA!E122=0,0,A.Life_DATA!E122/ECO!O12),IF($C$3="Constant Exchange rate",IF(A.Life_DATA!E122=0,0,A.Life_DATA!E122/ECO!O47))))</f>
        <v>8897.2055888223567</v>
      </c>
      <c r="G128" s="42">
        <f>IF($C$3="National Currency",IF(A.Life_DATA!F122=0,0,A.Life_DATA!F122),IF($C$3="Current Exchange rate",IF(A.Life_DATA!F122=0,0,A.Life_DATA!F122/ECO!P12),IF($C$3="Constant Exchange rate",IF(A.Life_DATA!F122=0,0,A.Life_DATA!F122/ECO!P47))))</f>
        <v>8626.0811709913505</v>
      </c>
      <c r="H128" s="42">
        <f>IF($C$3="National Currency",IF(A.Life_DATA!G122=0,0,A.Life_DATA!G122),IF($C$3="Current Exchange rate",IF(A.Life_DATA!G122=0,0,A.Life_DATA!G122/ECO!Q12),IF($C$3="Constant Exchange rate",IF(A.Life_DATA!G122=0,0,A.Life_DATA!G122/ECO!Q47))))</f>
        <v>8620.2594810379251</v>
      </c>
      <c r="I128" s="42">
        <f>IF($C$3="National Currency",IF(A.Life_DATA!H122=0,0,A.Life_DATA!H122),IF($C$3="Current Exchange rate",IF(A.Life_DATA!H122=0,0,A.Life_DATA!H122/ECO!R12),IF($C$3="Constant Exchange rate",IF(A.Life_DATA!H122=0,0,A.Life_DATA!H122/ECO!R47))))</f>
        <v>9651.5302727877588</v>
      </c>
      <c r="J128" s="42">
        <f>IF($C$3="National Currency",IF(A.Life_DATA!I122=0,0,A.Life_DATA!I122),IF($C$3="Current Exchange rate",IF(A.Life_DATA!I122=0,0,A.Life_DATA!I122/ECO!S12),IF($C$3="Constant Exchange rate",IF(A.Life_DATA!I122=0,0,A.Life_DATA!I122/ECO!S47))))</f>
        <v>21724.86900033267</v>
      </c>
      <c r="K128" s="42">
        <f>IF($C$3="National Currency",IF(A.Life_DATA!J122=0,0,A.Life_DATA!J122),IF($C$3="Current Exchange rate",IF(A.Life_DATA!J122=0,0,A.Life_DATA!J122/ECO!T12),IF($C$3="Constant Exchange rate",IF(A.Life_DATA!J122=0,0,A.Life_DATA!J122/ECO!T47))))</f>
        <v>17618.141655854957</v>
      </c>
      <c r="L128" s="42">
        <f>IF($C$3="National Currency",IF(A.Life_DATA!K122=0,0,A.Life_DATA!K122),IF($C$3="Current Exchange rate",IF(A.Life_DATA!K122=0,0,A.Life_DATA!K122/ECO!U12),IF($C$3="Constant Exchange rate",IF(A.Life_DATA!K122=0,0,A.Life_DATA!K122/ECO!U47))))</f>
        <v>20934.064212408517</v>
      </c>
      <c r="M128" s="42">
        <f>IF($C$3="National Currency",IF(A.Life_DATA!L122=0,0,A.Life_DATA!L122),IF($C$3="Current Exchange rate",IF(A.Life_DATA!L122=0,0,A.Life_DATA!L122/ECO!V12),IF($C$3="Constant Exchange rate",IF(A.Life_DATA!L122=0,0,A.Life_DATA!L122/ECO!V47))))</f>
        <v>21091.783416500333</v>
      </c>
      <c r="N128" s="42">
        <f>IF($C$3="National Currency",IF(A.Life_DATA!M122=0,0,A.Life_DATA!M122),IF($C$3="Current Exchange rate",IF(A.Life_DATA!M122=0,0,A.Life_DATA!M122/ECO!W12),IF($C$3="Constant Exchange rate",IF(A.Life_DATA!M122=0,0,A.Life_DATA!M122/ECO!W47))))</f>
        <v>18103.651509481038</v>
      </c>
      <c r="O128" s="42">
        <f>IF($C$3="National Currency",IF(A.Life_DATA!N122=0,0,A.Life_DATA!N122),IF($C$3="Current Exchange rate",IF(A.Life_DATA!N122=0,0,A.Life_DATA!N122/ECO!X12),IF($C$3="Constant Exchange rate",IF(A.Life_DATA!N122=0,0,A.Life_DATA!N122/ECO!X47))))</f>
        <v>17837.630954757155</v>
      </c>
      <c r="P128" s="108">
        <f>IF($C$3="National Currency",IF(A.Life_DATA!O122=0,0,A.Life_DATA!O122),IF($C$3="Current Exchange rate",IF(A.Life_DATA!O122=0,0,A.Life_DATA!O122/ECO!Y12),IF($C$3="Constant Exchange rate",IF(A.Life_DATA!O122=0,0,A.Life_DATA!O122/ECO!Y47))))</f>
        <v>20846.563074683967</v>
      </c>
      <c r="Q128" s="41">
        <f t="shared" si="23"/>
        <v>6.3822674826126219E-2</v>
      </c>
      <c r="R128" s="41">
        <f t="shared" si="24"/>
        <v>-1.4694303775377393E-2</v>
      </c>
      <c r="S128" s="41">
        <f t="shared" si="25"/>
        <v>1.0048576799401756</v>
      </c>
    </row>
    <row r="129" spans="3:19" ht="15" x14ac:dyDescent="0.25">
      <c r="C129" s="139"/>
      <c r="D129" s="140"/>
      <c r="E129" s="39" t="s">
        <v>28</v>
      </c>
      <c r="F129" s="42">
        <f>IF($C$3="National Currency",IF(A.Life_DATA!E123=0,0,A.Life_DATA!E123),IF($C$3="Current Exchange rate",IF(A.Life_DATA!E123=0,0,A.Life_DATA!E123/ECO!O13),IF($C$3="Constant Exchange rate",IF(A.Life_DATA!E123=0,0,A.Life_DATA!E123/ECO!O48))))</f>
        <v>47.841167324482718</v>
      </c>
      <c r="G129" s="42">
        <f>IF($C$3="National Currency",IF(A.Life_DATA!F123=0,0,A.Life_DATA!F123),IF($C$3="Current Exchange rate",IF(A.Life_DATA!F123=0,0,A.Life_DATA!F123/ECO!P13),IF($C$3="Constant Exchange rate",IF(A.Life_DATA!F123=0,0,A.Life_DATA!F123/ECO!P48))))</f>
        <v>203.32496112905156</v>
      </c>
      <c r="H129" s="42">
        <f>IF($C$3="National Currency",IF(A.Life_DATA!G123=0,0,A.Life_DATA!G123),IF($C$3="Current Exchange rate",IF(A.Life_DATA!G123=0,0,A.Life_DATA!G123/ECO!Q13),IF($C$3="Constant Exchange rate",IF(A.Life_DATA!G123=0,0,A.Life_DATA!G123/ECO!Q48))))</f>
        <v>328.05371879645293</v>
      </c>
      <c r="I129" s="42">
        <f>IF($C$3="National Currency",IF(A.Life_DATA!H123=0,0,A.Life_DATA!H123),IF($C$3="Current Exchange rate",IF(A.Life_DATA!H123=0,0,A.Life_DATA!H123/ECO!R13),IF($C$3="Constant Exchange rate",IF(A.Life_DATA!H123=0,0,A.Life_DATA!H123/ECO!R48))))</f>
        <v>186.75141387735576</v>
      </c>
      <c r="J129" s="42">
        <f>IF($C$3="National Currency",IF(A.Life_DATA!I123=0,0,A.Life_DATA!I123),IF($C$3="Current Exchange rate",IF(A.Life_DATA!I123=0,0,A.Life_DATA!I123/ECO!S13),IF($C$3="Constant Exchange rate",IF(A.Life_DATA!I123=0,0,A.Life_DATA!I123/ECO!S48))))</f>
        <v>193</v>
      </c>
      <c r="K129" s="42">
        <f>IF($C$3="National Currency",IF(A.Life_DATA!J123=0,0,A.Life_DATA!J123),IF($C$3="Current Exchange rate",IF(A.Life_DATA!J123=0,0,A.Life_DATA!J123/ECO!T13),IF($C$3="Constant Exchange rate",IF(A.Life_DATA!J123=0,0,A.Life_DATA!J123/ECO!T48))))</f>
        <v>194</v>
      </c>
      <c r="L129" s="42">
        <f>IF($C$3="National Currency",IF(A.Life_DATA!K123=0,0,A.Life_DATA!K123),IF($C$3="Current Exchange rate",IF(A.Life_DATA!K123=0,0,A.Life_DATA!K123/ECO!U13),IF($C$3="Constant Exchange rate",IF(A.Life_DATA!K123=0,0,A.Life_DATA!K123/ECO!U48))))</f>
        <v>22</v>
      </c>
      <c r="M129" s="42">
        <f>IF($C$3="National Currency",IF(A.Life_DATA!L123=0,0,A.Life_DATA!L123),IF($C$3="Current Exchange rate",IF(A.Life_DATA!L123=0,0,A.Life_DATA!L123/ECO!V13),IF($C$3="Constant Exchange rate",IF(A.Life_DATA!L123=0,0,A.Life_DATA!L123/ECO!V48))))</f>
        <v>0</v>
      </c>
      <c r="N129" s="42">
        <f>IF($C$3="National Currency",IF(A.Life_DATA!M123=0,0,A.Life_DATA!M123),IF($C$3="Current Exchange rate",IF(A.Life_DATA!M123=0,0,A.Life_DATA!M123/ECO!W13),IF($C$3="Constant Exchange rate",IF(A.Life_DATA!M123=0,0,A.Life_DATA!M123/ECO!W48))))</f>
        <v>0</v>
      </c>
      <c r="O129" s="42">
        <f>IF($C$3="National Currency",IF(A.Life_DATA!N123=0,0,A.Life_DATA!N123),IF($C$3="Current Exchange rate",IF(A.Life_DATA!N123=0,0,A.Life_DATA!N123/ECO!X13),IF($C$3="Constant Exchange rate",IF(A.Life_DATA!N123=0,0,A.Life_DATA!N123/ECO!X48))))</f>
        <v>0</v>
      </c>
      <c r="P129" s="108">
        <f>IF($C$3="National Currency",IF(A.Life_DATA!O123=0,0,A.Life_DATA!O123),IF($C$3="Current Exchange rate",IF(A.Life_DATA!O123=0,0,A.Life_DATA!O123/ECO!Y13),IF($C$3="Constant Exchange rate",IF(A.Life_DATA!O123=0,0,A.Life_DATA!O123/ECO!Y48))))</f>
        <v>0</v>
      </c>
      <c r="Q129" s="41">
        <f t="shared" si="23"/>
        <v>0</v>
      </c>
      <c r="R129" s="41" t="str">
        <f t="shared" si="24"/>
        <v>-</v>
      </c>
      <c r="S129" s="41" t="str">
        <f t="shared" si="25"/>
        <v>-</v>
      </c>
    </row>
    <row r="130" spans="3:19" ht="15" x14ac:dyDescent="0.25">
      <c r="C130" s="139"/>
      <c r="D130" s="140"/>
      <c r="E130" s="39" t="s">
        <v>27</v>
      </c>
      <c r="F130" s="42">
        <f>IF($C$3="National Currency",IF(A.Life_DATA!E124=0,0,A.Life_DATA!E124),IF($C$3="Current Exchange rate",IF(A.Life_DATA!E124=0,0,A.Life_DATA!E124/ECO!O14),IF($C$3="Constant Exchange rate",IF(A.Life_DATA!E124=0,0,A.Life_DATA!E124/ECO!O49))))</f>
        <v>1484.0093744366325</v>
      </c>
      <c r="G130" s="42">
        <f>IF($C$3="National Currency",IF(A.Life_DATA!F124=0,0,A.Life_DATA!F124),IF($C$3="Current Exchange rate",IF(A.Life_DATA!F124=0,0,A.Life_DATA!F124/ECO!P14),IF($C$3="Constant Exchange rate",IF(A.Life_DATA!F124=0,0,A.Life_DATA!F124/ECO!P49))))</f>
        <v>1071.4259960338923</v>
      </c>
      <c r="H130" s="42">
        <f>IF($C$3="National Currency",IF(A.Life_DATA!G124=0,0,A.Life_DATA!G124),IF($C$3="Current Exchange rate",IF(A.Life_DATA!G124=0,0,A.Life_DATA!G124/ECO!Q14),IF($C$3="Constant Exchange rate",IF(A.Life_DATA!G124=0,0,A.Life_DATA!G124/ECO!Q49))))</f>
        <v>702.03713719127461</v>
      </c>
      <c r="I130" s="42">
        <f>IF($C$3="National Currency",IF(A.Life_DATA!H124=0,0,A.Life_DATA!H124),IF($C$3="Current Exchange rate",IF(A.Life_DATA!H124=0,0,A.Life_DATA!H124/ECO!R14),IF($C$3="Constant Exchange rate",IF(A.Life_DATA!H124=0,0,A.Life_DATA!H124/ECO!R49))))</f>
        <v>780.53001622498653</v>
      </c>
      <c r="J130" s="42">
        <f>IF($C$3="National Currency",IF(A.Life_DATA!I124=0,0,A.Life_DATA!I124),IF($C$3="Current Exchange rate",IF(A.Life_DATA!I124=0,0,A.Life_DATA!I124/ECO!S14),IF($C$3="Constant Exchange rate",IF(A.Life_DATA!I124=0,0,A.Life_DATA!I124/ECO!S49))))</f>
        <v>959.25725617450871</v>
      </c>
      <c r="K130" s="42">
        <f>IF($C$3="National Currency",IF(A.Life_DATA!J124=0,0,A.Life_DATA!J124),IF($C$3="Current Exchange rate",IF(A.Life_DATA!J124=0,0,A.Life_DATA!J124/ECO!T14),IF($C$3="Constant Exchange rate",IF(A.Life_DATA!J124=0,0,A.Life_DATA!J124/ECO!T49))))</f>
        <v>925.54533982332794</v>
      </c>
      <c r="L130" s="42">
        <f>IF($C$3="National Currency",IF(A.Life_DATA!K124=0,0,A.Life_DATA!K124),IF($C$3="Current Exchange rate",IF(A.Life_DATA!K124=0,0,A.Life_DATA!K124/ECO!U14),IF($C$3="Constant Exchange rate",IF(A.Life_DATA!K124=0,0,A.Life_DATA!K124/ECO!U49))))</f>
        <v>965.74725076617995</v>
      </c>
      <c r="M130" s="42">
        <f>IF($C$3="National Currency",IF(A.Life_DATA!L124=0,0,A.Life_DATA!L124),IF($C$3="Current Exchange rate",IF(A.Life_DATA!L124=0,0,A.Life_DATA!L124/ECO!V14),IF($C$3="Constant Exchange rate",IF(A.Life_DATA!L124=0,0,A.Life_DATA!L124/ECO!V49))))</f>
        <v>932.35983414458269</v>
      </c>
      <c r="N130" s="42">
        <f>IF($C$3="National Currency",IF(A.Life_DATA!M124=0,0,A.Life_DATA!M124),IF($C$3="Current Exchange rate",IF(A.Life_DATA!M124=0,0,A.Life_DATA!M124/ECO!W14),IF($C$3="Constant Exchange rate",IF(A.Life_DATA!M124=0,0,A.Life_DATA!M124/ECO!W49))))</f>
        <v>932.35983414458269</v>
      </c>
      <c r="O130" s="42">
        <f>IF($C$3="National Currency",IF(A.Life_DATA!N124=0,0,A.Life_DATA!N124),IF($C$3="Current Exchange rate",IF(A.Life_DATA!N124=0,0,A.Life_DATA!N124/ECO!X14),IF($C$3="Constant Exchange rate",IF(A.Life_DATA!N124=0,0,A.Life_DATA!N124/ECO!X49))))</f>
        <v>742.85199206778441</v>
      </c>
      <c r="P130" s="108">
        <f>IF($C$3="National Currency",IF(A.Life_DATA!O124=0,0,A.Life_DATA!O124),IF($C$3="Current Exchange rate",IF(A.Life_DATA!O124=0,0,A.Life_DATA!O124/ECO!Y14),IF($C$3="Constant Exchange rate",IF(A.Life_DATA!O124=0,0,A.Life_DATA!O124/ECO!Y49))))</f>
        <v>656.1023976924464</v>
      </c>
      <c r="Q130" s="41">
        <f t="shared" si="23"/>
        <v>2.6579090717782912E-3</v>
      </c>
      <c r="R130" s="41">
        <f t="shared" si="24"/>
        <v>-0.2032561197262075</v>
      </c>
      <c r="S130" s="41">
        <f t="shared" si="25"/>
        <v>-0.4994290434655847</v>
      </c>
    </row>
    <row r="131" spans="3:19" ht="15" x14ac:dyDescent="0.25">
      <c r="C131" s="139"/>
      <c r="D131" s="140"/>
      <c r="E131" s="39" t="s">
        <v>26</v>
      </c>
      <c r="F131" s="42">
        <f>IF($C$3="National Currency",IF(A.Life_DATA!E125=0,0,A.Life_DATA!E125),IF($C$3="Current Exchange rate",IF(A.Life_DATA!E125=0,0,A.Life_DATA!E125/ECO!O15),IF($C$3="Constant Exchange rate",IF(A.Life_DATA!E125=0,0,A.Life_DATA!E125/ECO!O50))))</f>
        <v>36987</v>
      </c>
      <c r="G131" s="42">
        <f>IF($C$3="National Currency",IF(A.Life_DATA!F125=0,0,A.Life_DATA!F125),IF($C$3="Current Exchange rate",IF(A.Life_DATA!F125=0,0,A.Life_DATA!F125/ECO!P15),IF($C$3="Constant Exchange rate",IF(A.Life_DATA!F125=0,0,A.Life_DATA!F125/ECO!P50))))</f>
        <v>37764</v>
      </c>
      <c r="H131" s="42">
        <f>IF($C$3="National Currency",IF(A.Life_DATA!G125=0,0,A.Life_DATA!G125),IF($C$3="Current Exchange rate",IF(A.Life_DATA!G125=0,0,A.Life_DATA!G125/ECO!Q15),IF($C$3="Constant Exchange rate",IF(A.Life_DATA!G125=0,0,A.Life_DATA!G125/ECO!Q50))))</f>
        <v>36197</v>
      </c>
      <c r="I131" s="42">
        <f>IF($C$3="National Currency",IF(A.Life_DATA!H125=0,0,A.Life_DATA!H125),IF($C$3="Current Exchange rate",IF(A.Life_DATA!H125=0,0,A.Life_DATA!H125/ECO!R15),IF($C$3="Constant Exchange rate",IF(A.Life_DATA!H125=0,0,A.Life_DATA!H125/ECO!R50))))</f>
        <v>38171</v>
      </c>
      <c r="J131" s="42">
        <f>IF($C$3="National Currency",IF(A.Life_DATA!I125=0,0,A.Life_DATA!I125),IF($C$3="Current Exchange rate",IF(A.Life_DATA!I125=0,0,A.Life_DATA!I125/ECO!S15),IF($C$3="Constant Exchange rate",IF(A.Life_DATA!I125=0,0,A.Life_DATA!I125/ECO!S50))))</f>
        <v>38754</v>
      </c>
      <c r="K131" s="42">
        <f>IF($C$3="National Currency",IF(A.Life_DATA!J125=0,0,A.Life_DATA!J125),IF($C$3="Current Exchange rate",IF(A.Life_DATA!J125=0,0,A.Life_DATA!J125/ECO!T15),IF($C$3="Constant Exchange rate",IF(A.Life_DATA!J125=0,0,A.Life_DATA!J125/ECO!T50))))</f>
        <v>36660</v>
      </c>
      <c r="L131" s="42">
        <f>IF($C$3="National Currency",IF(A.Life_DATA!K125=0,0,A.Life_DATA!K125),IF($C$3="Current Exchange rate",IF(A.Life_DATA!K125=0,0,A.Life_DATA!K125/ECO!U15),IF($C$3="Constant Exchange rate",IF(A.Life_DATA!K125=0,0,A.Life_DATA!K125/ECO!U50))))</f>
        <v>35915</v>
      </c>
      <c r="M131" s="42">
        <f>IF($C$3="National Currency",IF(A.Life_DATA!L125=0,0,A.Life_DATA!L125),IF($C$3="Current Exchange rate",IF(A.Life_DATA!L125=0,0,A.Life_DATA!L125/ECO!V15),IF($C$3="Constant Exchange rate",IF(A.Life_DATA!L125=0,0,A.Life_DATA!L125/ECO!V50))))</f>
        <v>37734</v>
      </c>
      <c r="N131" s="42">
        <f>IF($C$3="National Currency",IF(A.Life_DATA!M125=0,0,A.Life_DATA!M125),IF($C$3="Current Exchange rate",IF(A.Life_DATA!M125=0,0,A.Life_DATA!M125/ECO!W15),IF($C$3="Constant Exchange rate",IF(A.Life_DATA!M125=0,0,A.Life_DATA!M125/ECO!W50))))</f>
        <v>39665</v>
      </c>
      <c r="O131" s="42">
        <f>IF($C$3="National Currency",IF(A.Life_DATA!N125=0,0,A.Life_DATA!N125),IF($C$3="Current Exchange rate",IF(A.Life_DATA!N125=0,0,A.Life_DATA!N125/ECO!X15),IF($C$3="Constant Exchange rate",IF(A.Life_DATA!N125=0,0,A.Life_DATA!N125/ECO!X50))))</f>
        <v>41014</v>
      </c>
      <c r="P131" s="108">
        <f>IF($C$3="National Currency",IF(A.Life_DATA!O125=0,0,A.Life_DATA!O125),IF($C$3="Current Exchange rate",IF(A.Life_DATA!O125=0,0,A.Life_DATA!O125/ECO!Y15),IF($C$3="Constant Exchange rate",IF(A.Life_DATA!O125=0,0,A.Life_DATA!O125/ECO!Y50))))</f>
        <v>41839</v>
      </c>
      <c r="Q131" s="41">
        <f t="shared" si="23"/>
        <v>0.14674724418046342</v>
      </c>
      <c r="R131" s="41">
        <f t="shared" si="24"/>
        <v>3.4009832345896829E-2</v>
      </c>
      <c r="S131" s="41">
        <f t="shared" si="25"/>
        <v>0.10887609159975131</v>
      </c>
    </row>
    <row r="132" spans="3:19" ht="15" x14ac:dyDescent="0.25">
      <c r="C132" s="139"/>
      <c r="D132" s="140"/>
      <c r="E132" s="39" t="s">
        <v>25</v>
      </c>
      <c r="F132" s="42">
        <f>IF($C$3="National Currency",IF(A.Life_DATA!E126=0,0,A.Life_DATA!E126),IF($C$3="Current Exchange rate",IF(A.Life_DATA!E126=0,0,A.Life_DATA!E126/ECO!O16),IF($C$3="Constant Exchange rate",IF(A.Life_DATA!E126=0,0,A.Life_DATA!E126/ECO!O51))))</f>
        <v>14850.576874001048</v>
      </c>
      <c r="G132" s="42">
        <f>IF($C$3="National Currency",IF(A.Life_DATA!F126=0,0,A.Life_DATA!F126),IF($C$3="Current Exchange rate",IF(A.Life_DATA!F126=0,0,A.Life_DATA!F126/ECO!P16),IF($C$3="Constant Exchange rate",IF(A.Life_DATA!F126=0,0,A.Life_DATA!F126/ECO!P51))))</f>
        <v>22431.063892657116</v>
      </c>
      <c r="H132" s="42">
        <f>IF($C$3="National Currency",IF(A.Life_DATA!G126=0,0,A.Life_DATA!G126),IF($C$3="Current Exchange rate",IF(A.Life_DATA!G126=0,0,A.Life_DATA!G126/ECO!Q16),IF($C$3="Constant Exchange rate",IF(A.Life_DATA!G126=0,0,A.Life_DATA!G126/ECO!Q51))))</f>
        <v>7663.6267175264938</v>
      </c>
      <c r="I132" s="42">
        <f>IF($C$3="National Currency",IF(A.Life_DATA!H126=0,0,A.Life_DATA!H126),IF($C$3="Current Exchange rate",IF(A.Life_DATA!H126=0,0,A.Life_DATA!H126/ECO!R16),IF($C$3="Constant Exchange rate",IF(A.Life_DATA!H126=0,0,A.Life_DATA!H126/ECO!R51))))</f>
        <v>2151.0214497736829</v>
      </c>
      <c r="J132" s="42">
        <f>IF($C$3="National Currency",IF(A.Life_DATA!I126=0,0,A.Life_DATA!I126),IF($C$3="Current Exchange rate",IF(A.Life_DATA!I126=0,0,A.Life_DATA!I126/ECO!S16),IF($C$3="Constant Exchange rate",IF(A.Life_DATA!I126=0,0,A.Life_DATA!I126/ECO!S51))))</f>
        <v>-9126.8316924771334</v>
      </c>
      <c r="K132" s="42">
        <f>IF($C$3="National Currency",IF(A.Life_DATA!J126=0,0,A.Life_DATA!J126),IF($C$3="Current Exchange rate",IF(A.Life_DATA!J126=0,0,A.Life_DATA!J126/ECO!T16),IF($C$3="Constant Exchange rate",IF(A.Life_DATA!J126=0,0,A.Life_DATA!J126/ECO!T51))))</f>
        <v>16369.779323868752</v>
      </c>
      <c r="L132" s="42">
        <f>IF($C$3="National Currency",IF(A.Life_DATA!K126=0,0,A.Life_DATA!K126),IF($C$3="Current Exchange rate",IF(A.Life_DATA!K126=0,0,A.Life_DATA!K126/ECO!U16),IF($C$3="Constant Exchange rate",IF(A.Life_DATA!K126=0,0,A.Life_DATA!K126/ECO!U51))))</f>
        <v>21712.405141498664</v>
      </c>
      <c r="M132" s="42">
        <f>IF($C$3="National Currency",IF(A.Life_DATA!L126=0,0,A.Life_DATA!L126),IF($C$3="Current Exchange rate",IF(A.Life_DATA!L126=0,0,A.Life_DATA!L126/ECO!V16),IF($C$3="Constant Exchange rate",IF(A.Life_DATA!L126=0,0,A.Life_DATA!L126/ECO!V51))))</f>
        <v>17170.563979960512</v>
      </c>
      <c r="N132" s="42">
        <f>IF($C$3="National Currency",IF(A.Life_DATA!M126=0,0,A.Life_DATA!M126),IF($C$3="Current Exchange rate",IF(A.Life_DATA!M126=0,0,A.Life_DATA!M126/ECO!W16),IF($C$3="Constant Exchange rate",IF(A.Life_DATA!M126=0,0,A.Life_DATA!M126/ECO!W51))))</f>
        <v>26773.197184801149</v>
      </c>
      <c r="O132" s="88">
        <f>IF($C$3="National Currency",IF(A.Life_DATA!N126=0,0,A.Life_DATA!N126),IF($C$3="Current Exchange rate",IF(A.Life_DATA!N126=0,0,A.Life_DATA!N126/ECO!X16),IF($C$3="Constant Exchange rate",IF(A.Life_DATA!N126=0,0,A.Life_DATA!N126/ECO!X51))))</f>
        <v>26773.197184801149</v>
      </c>
      <c r="P132" s="108">
        <f>IF($C$3="National Currency",IF(A.Life_DATA!O126=0,0,A.Life_DATA!O126),IF($C$3="Current Exchange rate",IF(A.Life_DATA!O126=0,0,A.Life_DATA!O126/ECO!Y16),IF($C$3="Constant Exchange rate",IF(A.Life_DATA!O126=0,0,A.Life_DATA!O126/ECO!Y51))))</f>
        <v>0</v>
      </c>
      <c r="Q132" s="41">
        <f t="shared" si="23"/>
        <v>9.5793946085963574E-2</v>
      </c>
      <c r="R132" s="41">
        <f t="shared" si="24"/>
        <v>0</v>
      </c>
      <c r="S132" s="41">
        <f t="shared" si="25"/>
        <v>0.80283886693136286</v>
      </c>
    </row>
    <row r="133" spans="3:19" ht="15" x14ac:dyDescent="0.25">
      <c r="C133" s="139"/>
      <c r="D133" s="140"/>
      <c r="E133" s="39" t="s">
        <v>24</v>
      </c>
      <c r="F133" s="42">
        <f>IF($C$3="National Currency",IF(A.Life_DATA!E127=0,0,A.Life_DATA!E127),IF($C$3="Current Exchange rate",IF(A.Life_DATA!E127=0,0,A.Life_DATA!E127/ECO!O17),IF($C$3="Constant Exchange rate",IF(A.Life_DATA!E127=0,0,A.Life_DATA!E127/ECO!O52))))</f>
        <v>7.7397006378382525</v>
      </c>
      <c r="G133" s="42">
        <f>IF($C$3="National Currency",IF(A.Life_DATA!F127=0,0,A.Life_DATA!F127),IF($C$3="Current Exchange rate",IF(A.Life_DATA!F127=0,0,A.Life_DATA!F127/ECO!P17),IF($C$3="Constant Exchange rate",IF(A.Life_DATA!F127=0,0,A.Life_DATA!F127/ECO!P52))))</f>
        <v>12.430815640458631</v>
      </c>
      <c r="H133" s="42">
        <f>IF($C$3="National Currency",IF(A.Life_DATA!G127=0,0,A.Life_DATA!G127),IF($C$3="Current Exchange rate",IF(A.Life_DATA!G127=0,0,A.Life_DATA!G127/ECO!Q17),IF($C$3="Constant Exchange rate",IF(A.Life_DATA!G127=0,0,A.Life_DATA!G127/ECO!Q52))))</f>
        <v>9.3886211700944617</v>
      </c>
      <c r="I133" s="42">
        <f>IF($C$3="National Currency",IF(A.Life_DATA!H127=0,0,A.Life_DATA!H127),IF($C$3="Current Exchange rate",IF(A.Life_DATA!H127=0,0,A.Life_DATA!H127/ECO!R17),IF($C$3="Constant Exchange rate",IF(A.Life_DATA!H127=0,0,A.Life_DATA!H127/ECO!R52))))</f>
        <v>8.3915994529162887</v>
      </c>
      <c r="J133" s="42">
        <f>IF($C$3="National Currency",IF(A.Life_DATA!I127=0,0,A.Life_DATA!I127),IF($C$3="Current Exchange rate",IF(A.Life_DATA!I127=0,0,A.Life_DATA!I127/ECO!S17),IF($C$3="Constant Exchange rate",IF(A.Life_DATA!I127=0,0,A.Life_DATA!I127/ECO!S52))))</f>
        <v>-19.683445604795931</v>
      </c>
      <c r="K133" s="42">
        <f>IF($C$3="National Currency",IF(A.Life_DATA!J127=0,0,A.Life_DATA!J127),IF($C$3="Current Exchange rate",IF(A.Life_DATA!J127=0,0,A.Life_DATA!J127/ECO!T17),IF($C$3="Constant Exchange rate",IF(A.Life_DATA!J127=0,0,A.Life_DATA!J127/ECO!T52))))</f>
        <v>25.35841652499585</v>
      </c>
      <c r="L133" s="42">
        <f>IF($C$3="National Currency",IF(A.Life_DATA!K127=0,0,A.Life_DATA!K127),IF($C$3="Current Exchange rate",IF(A.Life_DATA!K127=0,0,A.Life_DATA!K127/ECO!U17),IF($C$3="Constant Exchange rate",IF(A.Life_DATA!K127=0,0,A.Life_DATA!K127/ECO!U52))))</f>
        <v>19.712525404880292</v>
      </c>
      <c r="M133" s="42">
        <f>IF($C$3="National Currency",IF(A.Life_DATA!L127=0,0,A.Life_DATA!L127),IF($C$3="Current Exchange rate",IF(A.Life_DATA!L127=0,0,A.Life_DATA!L127/ECO!V17),IF($C$3="Constant Exchange rate",IF(A.Life_DATA!L127=0,0,A.Life_DATA!L127/ECO!V52))))</f>
        <v>4.76</v>
      </c>
      <c r="N133" s="42">
        <f>IF($C$3="National Currency",IF(A.Life_DATA!M127=0,0,A.Life_DATA!M127),IF($C$3="Current Exchange rate",IF(A.Life_DATA!M127=0,0,A.Life_DATA!M127/ECO!W17),IF($C$3="Constant Exchange rate",IF(A.Life_DATA!M127=0,0,A.Life_DATA!M127/ECO!W52))))</f>
        <v>21.9</v>
      </c>
      <c r="O133" s="42">
        <f>IF($C$3="National Currency",IF(A.Life_DATA!N127=0,0,A.Life_DATA!N127),IF($C$3="Current Exchange rate",IF(A.Life_DATA!N127=0,0,A.Life_DATA!N127/ECO!X17),IF($C$3="Constant Exchange rate",IF(A.Life_DATA!N127=0,0,A.Life_DATA!N127/ECO!X52))))</f>
        <v>10.119</v>
      </c>
      <c r="P133" s="108">
        <f>IF($C$3="National Currency",IF(A.Life_DATA!O127=0,0,A.Life_DATA!O127),IF($C$3="Current Exchange rate",IF(A.Life_DATA!O127=0,0,A.Life_DATA!O127/ECO!Y17),IF($C$3="Constant Exchange rate",IF(A.Life_DATA!O127=0,0,A.Life_DATA!O127/ECO!Y52))))</f>
        <v>0</v>
      </c>
      <c r="Q133" s="41">
        <f t="shared" si="23"/>
        <v>3.6205572825428126E-5</v>
      </c>
      <c r="R133" s="41">
        <f t="shared" si="24"/>
        <v>-0.53794520547945202</v>
      </c>
      <c r="S133" s="41">
        <f t="shared" si="25"/>
        <v>0.30741490834021468</v>
      </c>
    </row>
    <row r="134" spans="3:19" ht="15" x14ac:dyDescent="0.25">
      <c r="C134" s="139"/>
      <c r="D134" s="140"/>
      <c r="E134" s="39" t="s">
        <v>23</v>
      </c>
      <c r="F134" s="42">
        <f>IF($C$3="National Currency",IF(A.Life_DATA!E128=0,0,A.Life_DATA!E128),IF($C$3="Current Exchange rate",IF(A.Life_DATA!E128=0,0,A.Life_DATA!E128/ECO!O18),IF($C$3="Constant Exchange rate",IF(A.Life_DATA!E128=0,0,A.Life_DATA!E128/ECO!O53))))</f>
        <v>8459.9141364999996</v>
      </c>
      <c r="G134" s="42">
        <f>IF($C$3="National Currency",IF(A.Life_DATA!F128=0,0,A.Life_DATA!F128),IF($C$3="Current Exchange rate",IF(A.Life_DATA!F128=0,0,A.Life_DATA!F128/ECO!P18),IF($C$3="Constant Exchange rate",IF(A.Life_DATA!F128=0,0,A.Life_DATA!F128/ECO!P53))))</f>
        <v>8748.4251300200012</v>
      </c>
      <c r="H134" s="42">
        <f>IF($C$3="National Currency",IF(A.Life_DATA!G128=0,0,A.Life_DATA!G128),IF($C$3="Current Exchange rate",IF(A.Life_DATA!G128=0,0,A.Life_DATA!G128/ECO!Q18),IF($C$3="Constant Exchange rate",IF(A.Life_DATA!G128=0,0,A.Life_DATA!G128/ECO!Q53))))</f>
        <v>10448.50991219</v>
      </c>
      <c r="I134" s="42">
        <f>IF($C$3="National Currency",IF(A.Life_DATA!H128=0,0,A.Life_DATA!H128),IF($C$3="Current Exchange rate",IF(A.Life_DATA!H128=0,0,A.Life_DATA!H128/ECO!R18),IF($C$3="Constant Exchange rate",IF(A.Life_DATA!H128=0,0,A.Life_DATA!H128/ECO!R53))))</f>
        <v>13276.38921017</v>
      </c>
      <c r="J134" s="42">
        <f>IF($C$3="National Currency",IF(A.Life_DATA!I128=0,0,A.Life_DATA!I128),IF($C$3="Current Exchange rate",IF(A.Life_DATA!I128=0,0,A.Life_DATA!I128/ECO!S18),IF($C$3="Constant Exchange rate",IF(A.Life_DATA!I128=0,0,A.Life_DATA!I128/ECO!S53))))</f>
        <v>14197.23620001</v>
      </c>
      <c r="K134" s="42">
        <f>IF($C$3="National Currency",IF(A.Life_DATA!J128=0,0,A.Life_DATA!J128),IF($C$3="Current Exchange rate",IF(A.Life_DATA!J128=0,0,A.Life_DATA!J128/ECO!T18),IF($C$3="Constant Exchange rate",IF(A.Life_DATA!J128=0,0,A.Life_DATA!J128/ECO!T53))))</f>
        <v>16291.105779733009</v>
      </c>
      <c r="L134" s="42">
        <f>IF($C$3="National Currency",IF(A.Life_DATA!K128=0,0,A.Life_DATA!K128),IF($C$3="Current Exchange rate",IF(A.Life_DATA!K128=0,0,A.Life_DATA!K128/ECO!U18),IF($C$3="Constant Exchange rate",IF(A.Life_DATA!K128=0,0,A.Life_DATA!K128/ECO!U53))))</f>
        <v>11886.123322415702</v>
      </c>
      <c r="M134" s="42">
        <f>IF($C$3="National Currency",IF(A.Life_DATA!L128=0,0,A.Life_DATA!L128),IF($C$3="Current Exchange rate",IF(A.Life_DATA!L128=0,0,A.Life_DATA!L128/ECO!V18),IF($C$3="Constant Exchange rate",IF(A.Life_DATA!L128=0,0,A.Life_DATA!L128/ECO!V53))))</f>
        <v>12958.248546866706</v>
      </c>
      <c r="N134" s="42">
        <f>IF($C$3="National Currency",IF(A.Life_DATA!M128=0,0,A.Life_DATA!M128),IF($C$3="Current Exchange rate",IF(A.Life_DATA!M128=0,0,A.Life_DATA!M128/ECO!W18),IF($C$3="Constant Exchange rate",IF(A.Life_DATA!M128=0,0,A.Life_DATA!M128/ECO!W53))))</f>
        <v>12978.7628589095</v>
      </c>
      <c r="O134" s="42">
        <f>IF($C$3="National Currency",IF(A.Life_DATA!N128=0,0,A.Life_DATA!N128),IF($C$3="Current Exchange rate",IF(A.Life_DATA!N128=0,0,A.Life_DATA!N128/ECO!X18),IF($C$3="Constant Exchange rate",IF(A.Life_DATA!N128=0,0,A.Life_DATA!N128/ECO!X53))))</f>
        <v>12321.751892371702</v>
      </c>
      <c r="P134" s="108">
        <f>IF($C$3="National Currency",IF(A.Life_DATA!O128=0,0,A.Life_DATA!O128),IF($C$3="Current Exchange rate",IF(A.Life_DATA!O128=0,0,A.Life_DATA!O128/ECO!Y18),IF($C$3="Constant Exchange rate",IF(A.Life_DATA!O128=0,0,A.Life_DATA!O128/ECO!Y53))))</f>
        <v>12445.876368188803</v>
      </c>
      <c r="Q134" s="41">
        <f t="shared" si="23"/>
        <v>4.4086973562221618E-2</v>
      </c>
      <c r="R134" s="41">
        <f t="shared" si="24"/>
        <v>-5.0622002549864153E-2</v>
      </c>
      <c r="S134" s="41">
        <f t="shared" si="25"/>
        <v>0.45648663728275207</v>
      </c>
    </row>
    <row r="135" spans="3:19" ht="15" x14ac:dyDescent="0.25">
      <c r="C135" s="139"/>
      <c r="D135" s="140"/>
      <c r="E135" s="39" t="s">
        <v>22</v>
      </c>
      <c r="F135" s="42">
        <f>IF($C$3="National Currency",IF(A.Life_DATA!E129=0,0,A.Life_DATA!E129),IF($C$3="Current Exchange rate",IF(A.Life_DATA!E129=0,0,A.Life_DATA!E129/ECO!O19),IF($C$3="Constant Exchange rate",IF(A.Life_DATA!E129=0,0,A.Life_DATA!E129/ECO!O54))))</f>
        <v>7157</v>
      </c>
      <c r="G135" s="42">
        <f>IF($C$3="National Currency",IF(A.Life_DATA!F129=0,0,A.Life_DATA!F129),IF($C$3="Current Exchange rate",IF(A.Life_DATA!F129=0,0,A.Life_DATA!F129/ECO!P19),IF($C$3="Constant Exchange rate",IF(A.Life_DATA!F129=0,0,A.Life_DATA!F129/ECO!P54))))</f>
        <v>9650</v>
      </c>
      <c r="H135" s="42">
        <f>IF($C$3="National Currency",IF(A.Life_DATA!G129=0,0,A.Life_DATA!G129),IF($C$3="Current Exchange rate",IF(A.Life_DATA!G129=0,0,A.Life_DATA!G129/ECO!Q19),IF($C$3="Constant Exchange rate",IF(A.Life_DATA!G129=0,0,A.Life_DATA!G129/ECO!Q54))))</f>
        <v>10867</v>
      </c>
      <c r="I135" s="42">
        <f>IF($C$3="National Currency",IF(A.Life_DATA!H129=0,0,A.Life_DATA!H129),IF($C$3="Current Exchange rate",IF(A.Life_DATA!H129=0,0,A.Life_DATA!H129/ECO!R19),IF($C$3="Constant Exchange rate",IF(A.Life_DATA!H129=0,0,A.Life_DATA!H129/ECO!R54))))</f>
        <v>12466</v>
      </c>
      <c r="J135" s="42">
        <f>IF($C$3="National Currency",IF(A.Life_DATA!I129=0,0,A.Life_DATA!I129),IF($C$3="Current Exchange rate",IF(A.Life_DATA!I129=0,0,A.Life_DATA!I129/ECO!S19),IF($C$3="Constant Exchange rate",IF(A.Life_DATA!I129=0,0,A.Life_DATA!I129/ECO!S54))))</f>
        <v>15794</v>
      </c>
      <c r="K135" s="42">
        <f>IF($C$3="National Currency",IF(A.Life_DATA!J129=0,0,A.Life_DATA!J129),IF($C$3="Current Exchange rate",IF(A.Life_DATA!J129=0,0,A.Life_DATA!J129/ECO!T19),IF($C$3="Constant Exchange rate",IF(A.Life_DATA!J129=0,0,A.Life_DATA!J129/ECO!T54))))</f>
        <v>17944</v>
      </c>
      <c r="L135" s="42">
        <f>IF($C$3="National Currency",IF(A.Life_DATA!K129=0,0,A.Life_DATA!K129),IF($C$3="Current Exchange rate",IF(A.Life_DATA!K129=0,0,A.Life_DATA!K129/ECO!U19),IF($C$3="Constant Exchange rate",IF(A.Life_DATA!K129=0,0,A.Life_DATA!K129/ECO!U54))))</f>
        <v>16505</v>
      </c>
      <c r="M135" s="42">
        <f>IF($C$3="National Currency",IF(A.Life_DATA!L129=0,0,A.Life_DATA!L129),IF($C$3="Current Exchange rate",IF(A.Life_DATA!L129=0,0,A.Life_DATA!L129/ECO!V19),IF($C$3="Constant Exchange rate",IF(A.Life_DATA!L129=0,0,A.Life_DATA!L129/ECO!V54))))</f>
        <v>21022</v>
      </c>
      <c r="N135" s="42">
        <f>IF($C$3="National Currency",IF(A.Life_DATA!M129=0,0,A.Life_DATA!M129),IF($C$3="Current Exchange rate",IF(A.Life_DATA!M129=0,0,A.Life_DATA!M129/ECO!W19),IF($C$3="Constant Exchange rate",IF(A.Life_DATA!M129=0,0,A.Life_DATA!M129/ECO!W54))))</f>
        <v>20025</v>
      </c>
      <c r="O135" s="42">
        <f>IF($C$3="National Currency",IF(A.Life_DATA!N129=0,0,A.Life_DATA!N129),IF($C$3="Current Exchange rate",IF(A.Life_DATA!N129=0,0,A.Life_DATA!N129/ECO!X19),IF($C$3="Constant Exchange rate",IF(A.Life_DATA!N129=0,0,A.Life_DATA!N129/ECO!X54))))</f>
        <v>18169</v>
      </c>
      <c r="P135" s="108">
        <f>IF($C$3="National Currency",IF(A.Life_DATA!O129=0,0,A.Life_DATA!O129),IF($C$3="Current Exchange rate",IF(A.Life_DATA!O129=0,0,A.Life_DATA!O129/ECO!Y19),IF($C$3="Constant Exchange rate",IF(A.Life_DATA!O129=0,0,A.Life_DATA!O129/ECO!Y54))))</f>
        <v>21461</v>
      </c>
      <c r="Q135" s="41">
        <f t="shared" si="23"/>
        <v>6.5008306420120926E-2</v>
      </c>
      <c r="R135" s="41">
        <f t="shared" si="24"/>
        <v>-9.2684144818976244E-2</v>
      </c>
      <c r="S135" s="41">
        <f t="shared" si="25"/>
        <v>1.5386335056587956</v>
      </c>
    </row>
    <row r="136" spans="3:19" ht="15" x14ac:dyDescent="0.25">
      <c r="C136" s="139"/>
      <c r="D136" s="140"/>
      <c r="E136" s="39" t="s">
        <v>21</v>
      </c>
      <c r="F136" s="42">
        <f>IF($C$3="National Currency",IF(A.Life_DATA!E130=0,0,A.Life_DATA!E130),IF($C$3="Current Exchange rate",IF(A.Life_DATA!E130=0,0,A.Life_DATA!E130/ECO!O20),IF($C$3="Constant Exchange rate",IF(A.Life_DATA!E130=0,0,A.Life_DATA!E130/ECO!O55))))</f>
        <v>50585</v>
      </c>
      <c r="G136" s="42">
        <f>IF($C$3="National Currency",IF(A.Life_DATA!F130=0,0,A.Life_DATA!F130),IF($C$3="Current Exchange rate",IF(A.Life_DATA!F130=0,0,A.Life_DATA!F130/ECO!P20),IF($C$3="Constant Exchange rate",IF(A.Life_DATA!F130=0,0,A.Life_DATA!F130/ECO!P55))))</f>
        <v>68368</v>
      </c>
      <c r="H136" s="42">
        <f>IF($C$3="National Currency",IF(A.Life_DATA!G130=0,0,A.Life_DATA!G130),IF($C$3="Current Exchange rate",IF(A.Life_DATA!G130=0,0,A.Life_DATA!G130/ECO!Q20),IF($C$3="Constant Exchange rate",IF(A.Life_DATA!G130=0,0,A.Life_DATA!G130/ECO!Q55))))</f>
        <v>67751</v>
      </c>
      <c r="I136" s="42">
        <f>IF($C$3="National Currency",IF(A.Life_DATA!H130=0,0,A.Life_DATA!H130),IF($C$3="Current Exchange rate",IF(A.Life_DATA!H130=0,0,A.Life_DATA!H130/ECO!R20),IF($C$3="Constant Exchange rate",IF(A.Life_DATA!H130=0,0,A.Life_DATA!H130/ECO!R55))))</f>
        <v>60691</v>
      </c>
      <c r="J136" s="42">
        <f>IF($C$3="National Currency",IF(A.Life_DATA!I130=0,0,A.Life_DATA!I130),IF($C$3="Current Exchange rate",IF(A.Life_DATA!I130=0,0,A.Life_DATA!I130/ECO!S20),IF($C$3="Constant Exchange rate",IF(A.Life_DATA!I130=0,0,A.Life_DATA!I130/ECO!S55))))</f>
        <v>9380</v>
      </c>
      <c r="K136" s="42">
        <f>IF($C$3="National Currency",IF(A.Life_DATA!J130=0,0,A.Life_DATA!J130),IF($C$3="Current Exchange rate",IF(A.Life_DATA!J130=0,0,A.Life_DATA!J130/ECO!T20),IF($C$3="Constant Exchange rate",IF(A.Life_DATA!J130=0,0,A.Life_DATA!J130/ECO!T55))))</f>
        <v>87387</v>
      </c>
      <c r="L136" s="42">
        <f>IF($C$3="National Currency",IF(A.Life_DATA!K130=0,0,A.Life_DATA!K130),IF($C$3="Current Exchange rate",IF(A.Life_DATA!K130=0,0,A.Life_DATA!K130/ECO!U20),IF($C$3="Constant Exchange rate",IF(A.Life_DATA!K130=0,0,A.Life_DATA!K130/ECO!U55))))</f>
        <v>75381</v>
      </c>
      <c r="M136" s="42">
        <f>IF($C$3="National Currency",IF(A.Life_DATA!L130=0,0,A.Life_DATA!L130),IF($C$3="Current Exchange rate",IF(A.Life_DATA!L130=0,0,A.Life_DATA!L130/ECO!V20),IF($C$3="Constant Exchange rate",IF(A.Life_DATA!L130=0,0,A.Life_DATA!L130/ECO!V55))))</f>
        <v>58725</v>
      </c>
      <c r="N136" s="42">
        <f>IF($C$3="National Currency",IF(A.Life_DATA!M130=0,0,A.Life_DATA!M130),IF($C$3="Current Exchange rate",IF(A.Life_DATA!M130=0,0,A.Life_DATA!M130/ECO!W20),IF($C$3="Constant Exchange rate",IF(A.Life_DATA!M130=0,0,A.Life_DATA!M130/ECO!W55))))</f>
        <v>101520</v>
      </c>
      <c r="O136" s="42">
        <f>IF($C$3="National Currency",IF(A.Life_DATA!N130=0,0,A.Life_DATA!N130),IF($C$3="Current Exchange rate",IF(A.Life_DATA!N130=0,0,A.Life_DATA!N130/ECO!X20),IF($C$3="Constant Exchange rate",IF(A.Life_DATA!N130=0,0,A.Life_DATA!N130/ECO!X55))))</f>
        <v>86834</v>
      </c>
      <c r="P136" s="108">
        <f>IF($C$3="National Currency",IF(A.Life_DATA!O130=0,0,A.Life_DATA!O130),IF($C$3="Current Exchange rate",IF(A.Life_DATA!O130=0,0,A.Life_DATA!O130/ECO!Y20),IF($C$3="Constant Exchange rate",IF(A.Life_DATA!O130=0,0,A.Life_DATA!O130/ECO!Y55))))</f>
        <v>0</v>
      </c>
      <c r="Q136" s="41">
        <f t="shared" si="23"/>
        <v>0.31069025701385772</v>
      </c>
      <c r="R136" s="41">
        <f t="shared" si="24"/>
        <v>-0.14466115051221429</v>
      </c>
      <c r="S136" s="41">
        <f t="shared" si="25"/>
        <v>0.71659582880300476</v>
      </c>
    </row>
    <row r="137" spans="3:19" ht="15" x14ac:dyDescent="0.25">
      <c r="C137" s="139"/>
      <c r="D137" s="140"/>
      <c r="E137" s="39" t="s">
        <v>20</v>
      </c>
      <c r="F137" s="42">
        <f>IF($C$3="National Currency",IF(A.Life_DATA!E131=0,0,A.Life_DATA!E131),IF($C$3="Current Exchange rate",IF(A.Life_DATA!E131=0,0,A.Life_DATA!E131/ECO!O21),IF($C$3="Constant Exchange rate",IF(A.Life_DATA!E131=0,0,A.Life_DATA!E131/ECO!O56))))</f>
        <v>289</v>
      </c>
      <c r="G137" s="42">
        <f>IF($C$3="National Currency",IF(A.Life_DATA!F131=0,0,A.Life_DATA!F131),IF($C$3="Current Exchange rate",IF(A.Life_DATA!F131=0,0,A.Life_DATA!F131/ECO!P21),IF($C$3="Constant Exchange rate",IF(A.Life_DATA!F131=0,0,A.Life_DATA!F131/ECO!P56))))</f>
        <v>507</v>
      </c>
      <c r="H137" s="42">
        <f>IF($C$3="National Currency",IF(A.Life_DATA!G131=0,0,A.Life_DATA!G131),IF($C$3="Current Exchange rate",IF(A.Life_DATA!G131=0,0,A.Life_DATA!G131/ECO!Q21),IF($C$3="Constant Exchange rate",IF(A.Life_DATA!G131=0,0,A.Life_DATA!G131/ECO!Q56))))</f>
        <v>644</v>
      </c>
      <c r="I137" s="42">
        <f>IF($C$3="National Currency",IF(A.Life_DATA!H131=0,0,A.Life_DATA!H131),IF($C$3="Current Exchange rate",IF(A.Life_DATA!H131=0,0,A.Life_DATA!H131/ECO!R21),IF($C$3="Constant Exchange rate",IF(A.Life_DATA!H131=0,0,A.Life_DATA!H131/ECO!R56))))</f>
        <v>573</v>
      </c>
      <c r="J137" s="42">
        <f>IF($C$3="National Currency",IF(A.Life_DATA!I131=0,0,A.Life_DATA!I131),IF($C$3="Current Exchange rate",IF(A.Life_DATA!I131=0,0,A.Life_DATA!I131/ECO!S21),IF($C$3="Constant Exchange rate",IF(A.Life_DATA!I131=0,0,A.Life_DATA!I131/ECO!S56))))</f>
        <v>137</v>
      </c>
      <c r="K137" s="42">
        <f>IF($C$3="National Currency",IF(A.Life_DATA!J131=0,0,A.Life_DATA!J131),IF($C$3="Current Exchange rate",IF(A.Life_DATA!J131=0,0,A.Life_DATA!J131/ECO!T21),IF($C$3="Constant Exchange rate",IF(A.Life_DATA!J131=0,0,A.Life_DATA!J131/ECO!T56))))</f>
        <v>929</v>
      </c>
      <c r="L137" s="42">
        <f>IF($C$3="National Currency",IF(A.Life_DATA!K131=0,0,A.Life_DATA!K131),IF($C$3="Current Exchange rate",IF(A.Life_DATA!K131=0,0,A.Life_DATA!K131/ECO!U21),IF($C$3="Constant Exchange rate",IF(A.Life_DATA!K131=0,0,A.Life_DATA!K131/ECO!U56))))</f>
        <v>696</v>
      </c>
      <c r="M137" s="42">
        <f>IF($C$3="National Currency",IF(A.Life_DATA!L131=0,0,A.Life_DATA!L131),IF($C$3="Current Exchange rate",IF(A.Life_DATA!L131=0,0,A.Life_DATA!L131/ECO!V21),IF($C$3="Constant Exchange rate",IF(A.Life_DATA!L131=0,0,A.Life_DATA!L131/ECO!V56))))</f>
        <v>653</v>
      </c>
      <c r="N137" s="42">
        <f>IF($C$3="National Currency",IF(A.Life_DATA!M131=0,0,A.Life_DATA!M131),IF($C$3="Current Exchange rate",IF(A.Life_DATA!M131=0,0,A.Life_DATA!M131/ECO!W21),IF($C$3="Constant Exchange rate",IF(A.Life_DATA!M131=0,0,A.Life_DATA!M131/ECO!W56))))</f>
        <v>1255</v>
      </c>
      <c r="O137" s="42">
        <f>IF($C$3="National Currency",IF(A.Life_DATA!N131=0,0,A.Life_DATA!N131),IF($C$3="Current Exchange rate",IF(A.Life_DATA!N131=0,0,A.Life_DATA!N131/ECO!X21),IF($C$3="Constant Exchange rate",IF(A.Life_DATA!N131=0,0,A.Life_DATA!N131/ECO!X56))))</f>
        <v>1142</v>
      </c>
      <c r="P137" s="108">
        <f>IF($C$3="National Currency",IF(A.Life_DATA!O131=0,0,A.Life_DATA!O131),IF($C$3="Current Exchange rate",IF(A.Life_DATA!O131=0,0,A.Life_DATA!O131/ECO!Y21),IF($C$3="Constant Exchange rate",IF(A.Life_DATA!O131=0,0,A.Life_DATA!O131/ECO!Y56))))</f>
        <v>0</v>
      </c>
      <c r="Q137" s="41">
        <f t="shared" si="23"/>
        <v>4.0860523931849912E-3</v>
      </c>
      <c r="R137" s="41">
        <f t="shared" si="24"/>
        <v>-9.0039840637450186E-2</v>
      </c>
      <c r="S137" s="41">
        <f t="shared" si="25"/>
        <v>2.9515570934256057</v>
      </c>
    </row>
    <row r="138" spans="3:19" ht="15" x14ac:dyDescent="0.25">
      <c r="C138" s="139"/>
      <c r="D138" s="140"/>
      <c r="E138" s="39" t="s">
        <v>19</v>
      </c>
      <c r="F138" s="42">
        <f>IF($C$3="National Currency",IF(A.Life_DATA!E132=0,0,A.Life_DATA!E132),IF($C$3="Current Exchange rate",IF(A.Life_DATA!E132=0,0,A.Life_DATA!E132/ECO!O22),IF($C$3="Constant Exchange rate",IF(A.Life_DATA!E132=0,0,A.Life_DATA!E132/ECO!O57))))</f>
        <v>55.155131888221462</v>
      </c>
      <c r="G138" s="42">
        <f>IF($C$3="National Currency",IF(A.Life_DATA!F132=0,0,A.Life_DATA!F132),IF($C$3="Current Exchange rate",IF(A.Life_DATA!F132=0,0,A.Life_DATA!F132/ECO!P22),IF($C$3="Constant Exchange rate",IF(A.Life_DATA!F132=0,0,A.Life_DATA!F132/ECO!P57))))</f>
        <v>57.28349438495691</v>
      </c>
      <c r="H138" s="42">
        <f>IF($C$3="National Currency",IF(A.Life_DATA!G132=0,0,A.Life_DATA!G132),IF($C$3="Current Exchange rate",IF(A.Life_DATA!G132=0,0,A.Life_DATA!G132/ECO!Q22),IF($C$3="Constant Exchange rate",IF(A.Life_DATA!G132=0,0,A.Life_DATA!G132/ECO!Q57))))</f>
        <v>78.813397753982755</v>
      </c>
      <c r="I138" s="42">
        <f>IF($C$3="National Currency",IF(A.Life_DATA!H132=0,0,A.Life_DATA!H132),IF($C$3="Current Exchange rate",IF(A.Life_DATA!H132=0,0,A.Life_DATA!H132/ECO!R22),IF($C$3="Constant Exchange rate",IF(A.Life_DATA!H132=0,0,A.Life_DATA!H132/ECO!R57))))</f>
        <v>101.02951162183336</v>
      </c>
      <c r="J138" s="42">
        <f>IF($C$3="National Currency",IF(A.Life_DATA!I132=0,0,A.Life_DATA!I132),IF($C$3="Current Exchange rate",IF(A.Life_DATA!I132=0,0,A.Life_DATA!I132/ECO!S22),IF($C$3="Constant Exchange rate",IF(A.Life_DATA!I132=0,0,A.Life_DATA!I132/ECO!S57))))</f>
        <v>0</v>
      </c>
      <c r="K138" s="42">
        <f>IF($C$3="National Currency",IF(A.Life_DATA!J132=0,0,A.Life_DATA!J132),IF($C$3="Current Exchange rate",IF(A.Life_DATA!J132=0,0,A.Life_DATA!J132/ECO!T22),IF($C$3="Constant Exchange rate",IF(A.Life_DATA!J132=0,0,A.Life_DATA!J132/ECO!T57))))</f>
        <v>0</v>
      </c>
      <c r="L138" s="42">
        <f>IF($C$3="National Currency",IF(A.Life_DATA!K132=0,0,A.Life_DATA!K132),IF($C$3="Current Exchange rate",IF(A.Life_DATA!K132=0,0,A.Life_DATA!K132/ECO!U22),IF($C$3="Constant Exchange rate",IF(A.Life_DATA!K132=0,0,A.Life_DATA!K132/ECO!U57))))</f>
        <v>0</v>
      </c>
      <c r="M138" s="42">
        <f>IF($C$3="National Currency",IF(A.Life_DATA!L132=0,0,A.Life_DATA!L132),IF($C$3="Current Exchange rate",IF(A.Life_DATA!L132=0,0,A.Life_DATA!L132/ECO!V22),IF($C$3="Constant Exchange rate",IF(A.Life_DATA!L132=0,0,A.Life_DATA!L132/ECO!V57))))</f>
        <v>0</v>
      </c>
      <c r="N138" s="42">
        <f>IF($C$3="National Currency",IF(A.Life_DATA!M132=0,0,A.Life_DATA!M132),IF($C$3="Current Exchange rate",IF(A.Life_DATA!M132=0,0,A.Life_DATA!M132/ECO!W22),IF($C$3="Constant Exchange rate",IF(A.Life_DATA!M132=0,0,A.Life_DATA!M132/ECO!W57))))</f>
        <v>0</v>
      </c>
      <c r="O138" s="42">
        <f>IF($C$3="National Currency",IF(A.Life_DATA!N132=0,0,A.Life_DATA!N132),IF($C$3="Current Exchange rate",IF(A.Life_DATA!N132=0,0,A.Life_DATA!N132/ECO!X22),IF($C$3="Constant Exchange rate",IF(A.Life_DATA!N132=0,0,A.Life_DATA!N132/ECO!X57))))</f>
        <v>0</v>
      </c>
      <c r="P138" s="108">
        <f>IF($C$3="National Currency",IF(A.Life_DATA!O132=0,0,A.Life_DATA!O132),IF($C$3="Current Exchange rate",IF(A.Life_DATA!O132=0,0,A.Life_DATA!O132/ECO!Y22),IF($C$3="Constant Exchange rate",IF(A.Life_DATA!O132=0,0,A.Life_DATA!O132/ECO!Y57))))</f>
        <v>0</v>
      </c>
      <c r="Q138" s="41">
        <f t="shared" si="23"/>
        <v>0</v>
      </c>
      <c r="R138" s="41" t="str">
        <f t="shared" si="24"/>
        <v>-</v>
      </c>
      <c r="S138" s="41" t="str">
        <f t="shared" si="25"/>
        <v>-</v>
      </c>
    </row>
    <row r="139" spans="3:19" ht="15" x14ac:dyDescent="0.25">
      <c r="C139" s="139"/>
      <c r="D139" s="140"/>
      <c r="E139" s="39" t="s">
        <v>18</v>
      </c>
      <c r="F139" s="42">
        <f>IF($C$3="National Currency",IF(A.Life_DATA!E133=0,0,A.Life_DATA!E133),IF($C$3="Current Exchange rate",IF(A.Life_DATA!E133=0,0,A.Life_DATA!E133/ECO!O23),IF($C$3="Constant Exchange rate",IF(A.Life_DATA!E133=0,0,A.Life_DATA!E133/ECO!O58))))</f>
        <v>211.90340368891424</v>
      </c>
      <c r="G139" s="42">
        <f>IF($C$3="National Currency",IF(A.Life_DATA!F133=0,0,A.Life_DATA!F133),IF($C$3="Current Exchange rate",IF(A.Life_DATA!F133=0,0,A.Life_DATA!F133/ECO!P23),IF($C$3="Constant Exchange rate",IF(A.Life_DATA!F133=0,0,A.Life_DATA!F133/ECO!P58))))</f>
        <v>242.38448374215628</v>
      </c>
      <c r="H139" s="42">
        <f>IF($C$3="National Currency",IF(A.Life_DATA!G133=0,0,A.Life_DATA!G133),IF($C$3="Current Exchange rate",IF(A.Life_DATA!G133=0,0,A.Life_DATA!G133/ECO!Q23),IF($C$3="Constant Exchange rate",IF(A.Life_DATA!G133=0,0,A.Life_DATA!G133/ECO!Q58))))</f>
        <v>234.7436141218229</v>
      </c>
      <c r="I139" s="42">
        <f>IF($C$3="National Currency",IF(A.Life_DATA!H133=0,0,A.Life_DATA!H133),IF($C$3="Current Exchange rate",IF(A.Life_DATA!H133=0,0,A.Life_DATA!H133/ECO!R23),IF($C$3="Constant Exchange rate",IF(A.Life_DATA!H133=0,0,A.Life_DATA!H133/ECO!R58))))</f>
        <v>358.85466184952776</v>
      </c>
      <c r="J139" s="42">
        <f>IF($C$3="National Currency",IF(A.Life_DATA!I133=0,0,A.Life_DATA!I133),IF($C$3="Current Exchange rate",IF(A.Life_DATA!I133=0,0,A.Life_DATA!I133/ECO!S23),IF($C$3="Constant Exchange rate",IF(A.Life_DATA!I133=0,0,A.Life_DATA!I133/ECO!S58))))</f>
        <v>288.50225011092095</v>
      </c>
      <c r="K139" s="42">
        <f>IF($C$3="National Currency",IF(A.Life_DATA!J133=0,0,A.Life_DATA!J133),IF($C$3="Current Exchange rate",IF(A.Life_DATA!J133=0,0,A.Life_DATA!J133/ECO!T23),IF($C$3="Constant Exchange rate",IF(A.Life_DATA!J133=0,0,A.Life_DATA!J133/ECO!T58))))</f>
        <v>269.89288204348099</v>
      </c>
      <c r="L139" s="42">
        <f>IF($C$3="National Currency",IF(A.Life_DATA!K133=0,0,A.Life_DATA!K133),IF($C$3="Current Exchange rate",IF(A.Life_DATA!K133=0,0,A.Life_DATA!K133/ECO!U23),IF($C$3="Constant Exchange rate",IF(A.Life_DATA!K133=0,0,A.Life_DATA!K133/ECO!U58))))</f>
        <v>268.94213095011725</v>
      </c>
      <c r="M139" s="42">
        <f>IF($C$3="National Currency",IF(A.Life_DATA!L133=0,0,A.Life_DATA!L133),IF($C$3="Current Exchange rate",IF(A.Life_DATA!L133=0,0,A.Life_DATA!L133/ECO!V23),IF($C$3="Constant Exchange rate",IF(A.Life_DATA!L133=0,0,A.Life_DATA!L133/ECO!V58))))</f>
        <v>261.74494517335359</v>
      </c>
      <c r="N139" s="42">
        <f>IF($C$3="National Currency",IF(A.Life_DATA!M133=0,0,A.Life_DATA!M133),IF($C$3="Current Exchange rate",IF(A.Life_DATA!M133=0,0,A.Life_DATA!M133/ECO!W23),IF($C$3="Constant Exchange rate",IF(A.Life_DATA!M133=0,0,A.Life_DATA!M133/ECO!W58))))</f>
        <v>237.93496862521391</v>
      </c>
      <c r="O139" s="42">
        <f>IF($C$3="National Currency",IF(A.Life_DATA!N133=0,0,A.Life_DATA!N133),IF($C$3="Current Exchange rate",IF(A.Life_DATA!N133=0,0,A.Life_DATA!N133/ECO!X23),IF($C$3="Constant Exchange rate",IF(A.Life_DATA!N133=0,0,A.Life_DATA!N133/ECO!X58))))</f>
        <v>246.08924383596374</v>
      </c>
      <c r="P139" s="108">
        <f>IF($C$3="National Currency",IF(A.Life_DATA!O133=0,0,A.Life_DATA!O133),IF($C$3="Current Exchange rate",IF(A.Life_DATA!O133=0,0,A.Life_DATA!O133/ECO!Y23),IF($C$3="Constant Exchange rate",IF(A.Life_DATA!O133=0,0,A.Life_DATA!O133/ECO!Y58))))</f>
        <v>0</v>
      </c>
      <c r="Q139" s="41">
        <f t="shared" si="23"/>
        <v>8.80502227419461E-4</v>
      </c>
      <c r="R139" s="41">
        <f t="shared" si="24"/>
        <v>3.4271024800873739E-2</v>
      </c>
      <c r="S139" s="41">
        <f t="shared" si="25"/>
        <v>0.16132747068676712</v>
      </c>
    </row>
    <row r="140" spans="3:19" ht="15" x14ac:dyDescent="0.25">
      <c r="C140" s="139"/>
      <c r="D140" s="140"/>
      <c r="E140" s="39" t="s">
        <v>17</v>
      </c>
      <c r="F140" s="42">
        <f>IF($C$3="National Currency",IF(A.Life_DATA!E134=0,0,A.Life_DATA!E134),IF($C$3="Current Exchange rate",IF(A.Life_DATA!E134=0,0,A.Life_DATA!E134/ECO!O24),IF($C$3="Constant Exchange rate",IF(A.Life_DATA!E134=0,0,A.Life_DATA!E134/ECO!O59))))</f>
        <v>0</v>
      </c>
      <c r="G140" s="42">
        <f>IF($C$3="National Currency",IF(A.Life_DATA!F134=0,0,A.Life_DATA!F134),IF($C$3="Current Exchange rate",IF(A.Life_DATA!F134=0,0,A.Life_DATA!F134/ECO!P24),IF($C$3="Constant Exchange rate",IF(A.Life_DATA!F134=0,0,A.Life_DATA!F134/ECO!P59))))</f>
        <v>0</v>
      </c>
      <c r="H140" s="42">
        <f>IF($C$3="National Currency",IF(A.Life_DATA!G134=0,0,A.Life_DATA!G134),IF($C$3="Current Exchange rate",IF(A.Life_DATA!G134=0,0,A.Life_DATA!G134/ECO!Q24),IF($C$3="Constant Exchange rate",IF(A.Life_DATA!G134=0,0,A.Life_DATA!G134/ECO!Q59))))</f>
        <v>0</v>
      </c>
      <c r="I140" s="42">
        <f>IF($C$3="National Currency",IF(A.Life_DATA!H134=0,0,A.Life_DATA!H134),IF($C$3="Current Exchange rate",IF(A.Life_DATA!H134=0,0,A.Life_DATA!H134/ECO!R24),IF($C$3="Constant Exchange rate",IF(A.Life_DATA!H134=0,0,A.Life_DATA!H134/ECO!R59))))</f>
        <v>0</v>
      </c>
      <c r="J140" s="42">
        <f>IF($C$3="National Currency",IF(A.Life_DATA!I134=0,0,A.Life_DATA!I134),IF($C$3="Current Exchange rate",IF(A.Life_DATA!I134=0,0,A.Life_DATA!I134/ECO!S24),IF($C$3="Constant Exchange rate",IF(A.Life_DATA!I134=0,0,A.Life_DATA!I134/ECO!S59))))</f>
        <v>0</v>
      </c>
      <c r="K140" s="42">
        <f>IF($C$3="National Currency",IF(A.Life_DATA!J134=0,0,A.Life_DATA!J134),IF($C$3="Current Exchange rate",IF(A.Life_DATA!J134=0,0,A.Life_DATA!J134/ECO!T24),IF($C$3="Constant Exchange rate",IF(A.Life_DATA!J134=0,0,A.Life_DATA!J134/ECO!T59))))</f>
        <v>0</v>
      </c>
      <c r="L140" s="42">
        <f>IF($C$3="National Currency",IF(A.Life_DATA!K134=0,0,A.Life_DATA!K134),IF($C$3="Current Exchange rate",IF(A.Life_DATA!K134=0,0,A.Life_DATA!K134/ECO!U24),IF($C$3="Constant Exchange rate",IF(A.Life_DATA!K134=0,0,A.Life_DATA!K134/ECO!U59))))</f>
        <v>0</v>
      </c>
      <c r="M140" s="42">
        <f>IF($C$3="National Currency",IF(A.Life_DATA!L134=0,0,A.Life_DATA!L134),IF($C$3="Current Exchange rate",IF(A.Life_DATA!L134=0,0,A.Life_DATA!L134/ECO!V24),IF($C$3="Constant Exchange rate",IF(A.Life_DATA!L134=0,0,A.Life_DATA!L134/ECO!V59))))</f>
        <v>0</v>
      </c>
      <c r="N140" s="42">
        <f>IF($C$3="National Currency",IF(A.Life_DATA!M134=0,0,A.Life_DATA!M134),IF($C$3="Current Exchange rate",IF(A.Life_DATA!M134=0,0,A.Life_DATA!M134/ECO!W24),IF($C$3="Constant Exchange rate",IF(A.Life_DATA!M134=0,0,A.Life_DATA!M134/ECO!W59))))</f>
        <v>0</v>
      </c>
      <c r="O140" s="42">
        <f>IF($C$3="National Currency",IF(A.Life_DATA!N134=0,0,A.Life_DATA!N134),IF($C$3="Current Exchange rate",IF(A.Life_DATA!N134=0,0,A.Life_DATA!N134/ECO!X24),IF($C$3="Constant Exchange rate",IF(A.Life_DATA!N134=0,0,A.Life_DATA!N134/ECO!X59))))</f>
        <v>0</v>
      </c>
      <c r="P140" s="108">
        <f>IF($C$3="National Currency",IF(A.Life_DATA!O134=0,0,A.Life_DATA!O134),IF($C$3="Current Exchange rate",IF(A.Life_DATA!O134=0,0,A.Life_DATA!O134/ECO!Y24),IF($C$3="Constant Exchange rate",IF(A.Life_DATA!O134=0,0,A.Life_DATA!O134/ECO!Y59))))</f>
        <v>0</v>
      </c>
      <c r="Q140" s="41">
        <f t="shared" si="23"/>
        <v>0</v>
      </c>
      <c r="R140" s="41" t="str">
        <f t="shared" si="24"/>
        <v>-</v>
      </c>
      <c r="S140" s="41" t="str">
        <f t="shared" si="25"/>
        <v>-</v>
      </c>
    </row>
    <row r="141" spans="3:19" ht="15" x14ac:dyDescent="0.25">
      <c r="C141" s="139"/>
      <c r="D141" s="140"/>
      <c r="E141" s="39" t="s">
        <v>16</v>
      </c>
      <c r="F141" s="42">
        <f>IF($C$3="National Currency",IF(A.Life_DATA!E135=0,0,A.Life_DATA!E135),IF($C$3="Current Exchange rate",IF(A.Life_DATA!E135=0,0,A.Life_DATA!E135/ECO!O25),IF($C$3="Constant Exchange rate",IF(A.Life_DATA!E135=0,0,A.Life_DATA!E135/ECO!O60))))</f>
        <v>0</v>
      </c>
      <c r="G141" s="42">
        <f>IF($C$3="National Currency",IF(A.Life_DATA!F135=0,0,A.Life_DATA!F135),IF($C$3="Current Exchange rate",IF(A.Life_DATA!F135=0,0,A.Life_DATA!F135/ECO!P25),IF($C$3="Constant Exchange rate",IF(A.Life_DATA!F135=0,0,A.Life_DATA!F135/ECO!P60))))</f>
        <v>0</v>
      </c>
      <c r="H141" s="42">
        <f>IF($C$3="National Currency",IF(A.Life_DATA!G135=0,0,A.Life_DATA!G135),IF($C$3="Current Exchange rate",IF(A.Life_DATA!G135=0,0,A.Life_DATA!G135/ECO!Q25),IF($C$3="Constant Exchange rate",IF(A.Life_DATA!G135=0,0,A.Life_DATA!G135/ECO!Q60))))</f>
        <v>0</v>
      </c>
      <c r="I141" s="42">
        <f>IF($C$3="National Currency",IF(A.Life_DATA!H135=0,0,A.Life_DATA!H135),IF($C$3="Current Exchange rate",IF(A.Life_DATA!H135=0,0,A.Life_DATA!H135/ECO!R25),IF($C$3="Constant Exchange rate",IF(A.Life_DATA!H135=0,0,A.Life_DATA!H135/ECO!R60))))</f>
        <v>6.0877466251298022</v>
      </c>
      <c r="J141" s="42">
        <f>IF($C$3="National Currency",IF(A.Life_DATA!I135=0,0,A.Life_DATA!I135),IF($C$3="Current Exchange rate",IF(A.Life_DATA!I135=0,0,A.Life_DATA!I135/ECO!S25),IF($C$3="Constant Exchange rate",IF(A.Life_DATA!I135=0,0,A.Life_DATA!I135/ECO!S60))))</f>
        <v>6.0617860851505707</v>
      </c>
      <c r="K141" s="42">
        <f>IF($C$3="National Currency",IF(A.Life_DATA!J135=0,0,A.Life_DATA!J135),IF($C$3="Current Exchange rate",IF(A.Life_DATA!J135=0,0,A.Life_DATA!J135/ECO!T25),IF($C$3="Constant Exchange rate",IF(A.Life_DATA!J135=0,0,A.Life_DATA!J135/ECO!T60))))</f>
        <v>6.1201973001038414</v>
      </c>
      <c r="L141" s="42">
        <f>IF($C$3="National Currency",IF(A.Life_DATA!K135=0,0,A.Life_DATA!K135),IF($C$3="Current Exchange rate",IF(A.Life_DATA!K135=0,0,A.Life_DATA!K135/ECO!U25),IF($C$3="Constant Exchange rate",IF(A.Life_DATA!K135=0,0,A.Life_DATA!K135/ECO!U60))))</f>
        <v>4.7377985462097607</v>
      </c>
      <c r="M141" s="42">
        <f>IF($C$3="National Currency",IF(A.Life_DATA!L135=0,0,A.Life_DATA!L135),IF($C$3="Current Exchange rate",IF(A.Life_DATA!L135=0,0,A.Life_DATA!L135/ECO!V25),IF($C$3="Constant Exchange rate",IF(A.Life_DATA!L135=0,0,A.Life_DATA!L135/ECO!V60))))</f>
        <v>5.0233644859813076</v>
      </c>
      <c r="N141" s="42">
        <f>IF($C$3="National Currency",IF(A.Life_DATA!M135=0,0,A.Life_DATA!M135),IF($C$3="Current Exchange rate",IF(A.Life_DATA!M135=0,0,A.Life_DATA!M135/ECO!W25),IF($C$3="Constant Exchange rate",IF(A.Life_DATA!M135=0,0,A.Life_DATA!M135/ECO!W60))))</f>
        <v>2.4143302180685358</v>
      </c>
      <c r="O141" s="42">
        <f>IF($C$3="National Currency",IF(A.Life_DATA!N135=0,0,A.Life_DATA!N135),IF($C$3="Current Exchange rate",IF(A.Life_DATA!N135=0,0,A.Life_DATA!N135/ECO!X25),IF($C$3="Constant Exchange rate",IF(A.Life_DATA!N135=0,0,A.Life_DATA!N135/ECO!X60))))</f>
        <v>3.1671858774662511</v>
      </c>
      <c r="P141" s="108">
        <f>IF($C$3="National Currency",IF(A.Life_DATA!O135=0,0,A.Life_DATA!O135),IF($C$3="Current Exchange rate",IF(A.Life_DATA!O135=0,0,A.Life_DATA!O135/ECO!Y25),IF($C$3="Constant Exchange rate",IF(A.Life_DATA!O135=0,0,A.Life_DATA!O135/ECO!Y60))))</f>
        <v>0</v>
      </c>
      <c r="Q141" s="41">
        <f t="shared" si="23"/>
        <v>1.1332125599196744E-5</v>
      </c>
      <c r="R141" s="41">
        <f t="shared" si="24"/>
        <v>0.31182795698924726</v>
      </c>
      <c r="S141" s="41" t="str">
        <f t="shared" si="25"/>
        <v>-</v>
      </c>
    </row>
    <row r="142" spans="3:19" ht="15" x14ac:dyDescent="0.25">
      <c r="C142" s="139"/>
      <c r="D142" s="140"/>
      <c r="E142" s="39" t="s">
        <v>15</v>
      </c>
      <c r="F142" s="42">
        <f>IF($C$3="National Currency",IF(A.Life_DATA!E136=0,0,A.Life_DATA!E136),IF($C$3="Current Exchange rate",IF(A.Life_DATA!E136=0,0,A.Life_DATA!E136/ECO!O26),IF($C$3="Constant Exchange rate",IF(A.Life_DATA!E136=0,0,A.Life_DATA!E136/ECO!O61))))</f>
        <v>18987</v>
      </c>
      <c r="G142" s="42">
        <f>IF($C$3="National Currency",IF(A.Life_DATA!F136=0,0,A.Life_DATA!F136),IF($C$3="Current Exchange rate",IF(A.Life_DATA!F136=0,0,A.Life_DATA!F136/ECO!P26),IF($C$3="Constant Exchange rate",IF(A.Life_DATA!F136=0,0,A.Life_DATA!F136/ECO!P61))))</f>
        <v>23886</v>
      </c>
      <c r="H142" s="42">
        <f>IF($C$3="National Currency",IF(A.Life_DATA!G136=0,0,A.Life_DATA!G136),IF($C$3="Current Exchange rate",IF(A.Life_DATA!G136=0,0,A.Life_DATA!G136/ECO!Q26),IF($C$3="Constant Exchange rate",IF(A.Life_DATA!G136=0,0,A.Life_DATA!G136/ECO!Q61))))</f>
        <v>21925</v>
      </c>
      <c r="I142" s="42">
        <f>IF($C$3="National Currency",IF(A.Life_DATA!H136=0,0,A.Life_DATA!H136),IF($C$3="Current Exchange rate",IF(A.Life_DATA!H136=0,0,A.Life_DATA!H136/ECO!R26),IF($C$3="Constant Exchange rate",IF(A.Life_DATA!H136=0,0,A.Life_DATA!H136/ECO!R61))))</f>
        <v>20907</v>
      </c>
      <c r="J142" s="42">
        <f>IF($C$3="National Currency",IF(A.Life_DATA!I136=0,0,A.Life_DATA!I136),IF($C$3="Current Exchange rate",IF(A.Life_DATA!I136=0,0,A.Life_DATA!I136/ECO!S26),IF($C$3="Constant Exchange rate",IF(A.Life_DATA!I136=0,0,A.Life_DATA!I136/ECO!S61))))</f>
        <v>20616</v>
      </c>
      <c r="K142" s="42">
        <f>IF($C$3="National Currency",IF(A.Life_DATA!J136=0,0,A.Life_DATA!J136),IF($C$3="Current Exchange rate",IF(A.Life_DATA!J136=0,0,A.Life_DATA!J136/ECO!T26),IF($C$3="Constant Exchange rate",IF(A.Life_DATA!J136=0,0,A.Life_DATA!J136/ECO!T61))))</f>
        <v>31892</v>
      </c>
      <c r="L142" s="42">
        <f>IF($C$3="National Currency",IF(A.Life_DATA!K136=0,0,A.Life_DATA!K136),IF($C$3="Current Exchange rate",IF(A.Life_DATA!K136=0,0,A.Life_DATA!K136/ECO!U26),IF($C$3="Constant Exchange rate",IF(A.Life_DATA!K136=0,0,A.Life_DATA!K136/ECO!U61))))</f>
        <v>23551</v>
      </c>
      <c r="M142" s="42">
        <f>IF($C$3="National Currency",IF(A.Life_DATA!L136=0,0,A.Life_DATA!L136),IF($C$3="Current Exchange rate",IF(A.Life_DATA!L136=0,0,A.Life_DATA!L136/ECO!V26),IF($C$3="Constant Exchange rate",IF(A.Life_DATA!L136=0,0,A.Life_DATA!L136/ECO!V61))))</f>
        <v>20016</v>
      </c>
      <c r="N142" s="42">
        <f>IF($C$3="National Currency",IF(A.Life_DATA!M136=0,0,A.Life_DATA!M136),IF($C$3="Current Exchange rate",IF(A.Life_DATA!M136=0,0,A.Life_DATA!M136/ECO!W26),IF($C$3="Constant Exchange rate",IF(A.Life_DATA!M136=0,0,A.Life_DATA!M136/ECO!W61))))</f>
        <v>32709</v>
      </c>
      <c r="O142" s="42">
        <f>IF($C$3="National Currency",IF(A.Life_DATA!N136=0,0,A.Life_DATA!N136),IF($C$3="Current Exchange rate",IF(A.Life_DATA!N136=0,0,A.Life_DATA!N136/ECO!X26),IF($C$3="Constant Exchange rate",IF(A.Life_DATA!N136=0,0,A.Life_DATA!N136/ECO!X61))))</f>
        <v>26742</v>
      </c>
      <c r="P142" s="108">
        <f>IF($C$3="National Currency",IF(A.Life_DATA!O136=0,0,A.Life_DATA!O136),IF($C$3="Current Exchange rate",IF(A.Life_DATA!O136=0,0,A.Life_DATA!O136/ECO!Y26),IF($C$3="Constant Exchange rate",IF(A.Life_DATA!O136=0,0,A.Life_DATA!O136/ECO!Y61))))</f>
        <v>28768</v>
      </c>
      <c r="Q142" s="41">
        <f t="shared" si="23"/>
        <v>9.5682323203636635E-2</v>
      </c>
      <c r="R142" s="41">
        <f t="shared" si="24"/>
        <v>-0.18242685499403832</v>
      </c>
      <c r="S142" s="41">
        <f t="shared" si="25"/>
        <v>0.40843735187233365</v>
      </c>
    </row>
    <row r="143" spans="3:19" ht="15" x14ac:dyDescent="0.25">
      <c r="C143" s="139"/>
      <c r="D143" s="140"/>
      <c r="E143" s="39" t="s">
        <v>14</v>
      </c>
      <c r="F143" s="42">
        <f>IF($C$3="National Currency",IF(A.Life_DATA!E137=0,0,A.Life_DATA!E137),IF($C$3="Current Exchange rate",IF(A.Life_DATA!E137=0,0,A.Life_DATA!E137/ECO!O27),IF($C$3="Constant Exchange rate",IF(A.Life_DATA!E137=0,0,A.Life_DATA!E137/ECO!O62))))</f>
        <v>0</v>
      </c>
      <c r="G143" s="42">
        <f>IF($C$3="National Currency",IF(A.Life_DATA!F137=0,0,A.Life_DATA!F137),IF($C$3="Current Exchange rate",IF(A.Life_DATA!F137=0,0,A.Life_DATA!F137/ECO!P27),IF($C$3="Constant Exchange rate",IF(A.Life_DATA!F137=0,0,A.Life_DATA!F137/ECO!P62))))</f>
        <v>0</v>
      </c>
      <c r="H143" s="42">
        <f>IF($C$3="National Currency",IF(A.Life_DATA!G137=0,0,A.Life_DATA!G137),IF($C$3="Current Exchange rate",IF(A.Life_DATA!G137=0,0,A.Life_DATA!G137/ECO!Q27),IF($C$3="Constant Exchange rate",IF(A.Life_DATA!G137=0,0,A.Life_DATA!G137/ECO!Q62))))</f>
        <v>0</v>
      </c>
      <c r="I143" s="42">
        <f>IF($C$3="National Currency",IF(A.Life_DATA!H137=0,0,A.Life_DATA!H137),IF($C$3="Current Exchange rate",IF(A.Life_DATA!H137=0,0,A.Life_DATA!H137/ECO!R27),IF($C$3="Constant Exchange rate",IF(A.Life_DATA!H137=0,0,A.Life_DATA!H137/ECO!R62))))</f>
        <v>0</v>
      </c>
      <c r="J143" s="42">
        <f>IF($C$3="National Currency",IF(A.Life_DATA!I137=0,0,A.Life_DATA!I137),IF($C$3="Current Exchange rate",IF(A.Life_DATA!I137=0,0,A.Life_DATA!I137/ECO!S27),IF($C$3="Constant Exchange rate",IF(A.Life_DATA!I137=0,0,A.Life_DATA!I137/ECO!S62))))</f>
        <v>0</v>
      </c>
      <c r="K143" s="42">
        <f>IF($C$3="National Currency",IF(A.Life_DATA!J137=0,0,A.Life_DATA!J137),IF($C$3="Current Exchange rate",IF(A.Life_DATA!J137=0,0,A.Life_DATA!J137/ECO!T27),IF($C$3="Constant Exchange rate",IF(A.Life_DATA!J137=0,0,A.Life_DATA!J137/ECO!T62))))</f>
        <v>0</v>
      </c>
      <c r="L143" s="42">
        <f>IF($C$3="National Currency",IF(A.Life_DATA!K137=0,0,A.Life_DATA!K137),IF($C$3="Current Exchange rate",IF(A.Life_DATA!K137=0,0,A.Life_DATA!K137/ECO!U27),IF($C$3="Constant Exchange rate",IF(A.Life_DATA!K137=0,0,A.Life_DATA!K137/ECO!U62))))</f>
        <v>0</v>
      </c>
      <c r="M143" s="42">
        <f>IF($C$3="National Currency",IF(A.Life_DATA!L137=0,0,A.Life_DATA!L137),IF($C$3="Current Exchange rate",IF(A.Life_DATA!L137=0,0,A.Life_DATA!L137/ECO!V27),IF($C$3="Constant Exchange rate",IF(A.Life_DATA!L137=0,0,A.Life_DATA!L137/ECO!V62))))</f>
        <v>0</v>
      </c>
      <c r="N143" s="42">
        <f>IF($C$3="National Currency",IF(A.Life_DATA!M137=0,0,A.Life_DATA!M137),IF($C$3="Current Exchange rate",IF(A.Life_DATA!M137=0,0,A.Life_DATA!M137/ECO!W27),IF($C$3="Constant Exchange rate",IF(A.Life_DATA!M137=0,0,A.Life_DATA!M137/ECO!W62))))</f>
        <v>0</v>
      </c>
      <c r="O143" s="42">
        <f>IF($C$3="National Currency",IF(A.Life_DATA!N137=0,0,A.Life_DATA!N137),IF($C$3="Current Exchange rate",IF(A.Life_DATA!N137=0,0,A.Life_DATA!N137/ECO!X27),IF($C$3="Constant Exchange rate",IF(A.Life_DATA!N137=0,0,A.Life_DATA!N137/ECO!X62))))</f>
        <v>0</v>
      </c>
      <c r="P143" s="108">
        <f>IF($C$3="National Currency",IF(A.Life_DATA!O137=0,0,A.Life_DATA!O137),IF($C$3="Current Exchange rate",IF(A.Life_DATA!O137=0,0,A.Life_DATA!O137/ECO!Y27),IF($C$3="Constant Exchange rate",IF(A.Life_DATA!O137=0,0,A.Life_DATA!O137/ECO!Y62))))</f>
        <v>0</v>
      </c>
      <c r="Q143" s="41">
        <f t="shared" si="23"/>
        <v>0</v>
      </c>
      <c r="R143" s="41" t="str">
        <f t="shared" si="24"/>
        <v>-</v>
      </c>
      <c r="S143" s="41" t="str">
        <f t="shared" si="25"/>
        <v>-</v>
      </c>
    </row>
    <row r="144" spans="3:19" ht="15" x14ac:dyDescent="0.25">
      <c r="C144" s="139"/>
      <c r="D144" s="140"/>
      <c r="E144" s="39" t="s">
        <v>13</v>
      </c>
      <c r="F144" s="42">
        <f>IF($C$3="National Currency",IF(A.Life_DATA!E138=0,0,A.Life_DATA!E138),IF($C$3="Current Exchange rate",IF(A.Life_DATA!E138=0,0,A.Life_DATA!E138/ECO!O28),IF($C$3="Constant Exchange rate",IF(A.Life_DATA!E138=0,0,A.Life_DATA!E138/ECO!O63))))</f>
        <v>1539.325</v>
      </c>
      <c r="G144" s="42">
        <f>IF($C$3="National Currency",IF(A.Life_DATA!F138=0,0,A.Life_DATA!F138),IF($C$3="Current Exchange rate",IF(A.Life_DATA!F138=0,0,A.Life_DATA!F138/ECO!P28),IF($C$3="Constant Exchange rate",IF(A.Life_DATA!F138=0,0,A.Life_DATA!F138/ECO!P63))))</f>
        <v>3585.9189999999999</v>
      </c>
      <c r="H144" s="42">
        <f>IF($C$3="National Currency",IF(A.Life_DATA!G138=0,0,A.Life_DATA!G138),IF($C$3="Current Exchange rate",IF(A.Life_DATA!G138=0,0,A.Life_DATA!G138/ECO!Q28),IF($C$3="Constant Exchange rate",IF(A.Life_DATA!G138=0,0,A.Life_DATA!G138/ECO!Q63))))</f>
        <v>2531.056</v>
      </c>
      <c r="I144" s="42">
        <f>IF($C$3="National Currency",IF(A.Life_DATA!H138=0,0,A.Life_DATA!H138),IF($C$3="Current Exchange rate",IF(A.Life_DATA!H138=0,0,A.Life_DATA!H138/ECO!R28),IF($C$3="Constant Exchange rate",IF(A.Life_DATA!H138=0,0,A.Life_DATA!H138/ECO!R63))))</f>
        <v>1058.7349999999999</v>
      </c>
      <c r="J144" s="42">
        <f>IF($C$3="National Currency",IF(A.Life_DATA!I138=0,0,A.Life_DATA!I138),IF($C$3="Current Exchange rate",IF(A.Life_DATA!I138=0,0,A.Life_DATA!I138/ECO!S28),IF($C$3="Constant Exchange rate",IF(A.Life_DATA!I138=0,0,A.Life_DATA!I138/ECO!S63))))</f>
        <v>-8713.2800000000007</v>
      </c>
      <c r="K144" s="42">
        <f>IF($C$3="National Currency",IF(A.Life_DATA!J138=0,0,A.Life_DATA!J138),IF($C$3="Current Exchange rate",IF(A.Life_DATA!J138=0,0,A.Life_DATA!J138/ECO!T28),IF($C$3="Constant Exchange rate",IF(A.Life_DATA!J138=0,0,A.Life_DATA!J138/ECO!T63))))</f>
        <v>5514</v>
      </c>
      <c r="L144" s="42">
        <f>IF($C$3="National Currency",IF(A.Life_DATA!K138=0,0,A.Life_DATA!K138),IF($C$3="Current Exchange rate",IF(A.Life_DATA!K138=0,0,A.Life_DATA!K138/ECO!U28),IF($C$3="Constant Exchange rate",IF(A.Life_DATA!K138=0,0,A.Life_DATA!K138/ECO!U63))))</f>
        <v>5121</v>
      </c>
      <c r="M144" s="42">
        <f>IF($C$3="National Currency",IF(A.Life_DATA!L138=0,0,A.Life_DATA!L138),IF($C$3="Current Exchange rate",IF(A.Life_DATA!L138=0,0,A.Life_DATA!L138/ECO!V28),IF($C$3="Constant Exchange rate",IF(A.Life_DATA!L138=0,0,A.Life_DATA!L138/ECO!V63))))</f>
        <v>-2027</v>
      </c>
      <c r="N144" s="42">
        <f>IF($C$3="National Currency",IF(A.Life_DATA!M138=0,0,A.Life_DATA!M138),IF($C$3="Current Exchange rate",IF(A.Life_DATA!M138=0,0,A.Life_DATA!M138/ECO!W28),IF($C$3="Constant Exchange rate",IF(A.Life_DATA!M138=0,0,A.Life_DATA!M138/ECO!W63))))</f>
        <v>6204</v>
      </c>
      <c r="O144" s="88">
        <f>IF($C$3="National Currency",IF(A.Life_DATA!N138=0,0,A.Life_DATA!N138),IF($C$3="Current Exchange rate",IF(A.Life_DATA!N138=0,0,A.Life_DATA!N138/ECO!X28),IF($C$3="Constant Exchange rate",IF(A.Life_DATA!N138=0,0,A.Life_DATA!N138/ECO!X63))))</f>
        <v>6204</v>
      </c>
      <c r="P144" s="108">
        <f>IF($C$3="National Currency",IF(A.Life_DATA!O138=0,0,A.Life_DATA!O138),IF($C$3="Current Exchange rate",IF(A.Life_DATA!O138=0,0,A.Life_DATA!O138/ECO!Y28),IF($C$3="Constant Exchange rate",IF(A.Life_DATA!O138=0,0,A.Life_DATA!O138/ECO!Y63))))</f>
        <v>0</v>
      </c>
      <c r="Q144" s="41">
        <f t="shared" si="23"/>
        <v>2.219778375422039E-2</v>
      </c>
      <c r="R144" s="41">
        <f t="shared" si="24"/>
        <v>0</v>
      </c>
      <c r="S144" s="41">
        <f t="shared" si="25"/>
        <v>3.0303379728127586</v>
      </c>
    </row>
    <row r="145" spans="3:19" ht="15" x14ac:dyDescent="0.25">
      <c r="C145" s="139"/>
      <c r="D145" s="140"/>
      <c r="E145" s="39" t="s">
        <v>12</v>
      </c>
      <c r="F145" s="42">
        <f>IF($C$3="National Currency",IF(A.Life_DATA!E139=0,0,A.Life_DATA!E139),IF($C$3="Current Exchange rate",IF(A.Life_DATA!E139=0,0,A.Life_DATA!E139/ECO!O29),IF($C$3="Constant Exchange rate",IF(A.Life_DATA!E139=0,0,A.Life_DATA!E139/ECO!O64))))</f>
        <v>1.6932270916334662</v>
      </c>
      <c r="G145" s="42">
        <f>IF($C$3="National Currency",IF(A.Life_DATA!F139=0,0,A.Life_DATA!F139),IF($C$3="Current Exchange rate",IF(A.Life_DATA!F139=0,0,A.Life_DATA!F139/ECO!P29),IF($C$3="Constant Exchange rate",IF(A.Life_DATA!F139=0,0,A.Life_DATA!F139/ECO!P64))))</f>
        <v>1.8924302788844622</v>
      </c>
      <c r="H145" s="42">
        <f>IF($C$3="National Currency",IF(A.Life_DATA!G139=0,0,A.Life_DATA!G139),IF($C$3="Current Exchange rate",IF(A.Life_DATA!G139=0,0,A.Life_DATA!G139/ECO!Q29),IF($C$3="Constant Exchange rate",IF(A.Life_DATA!G139=0,0,A.Life_DATA!G139/ECO!Q64))))</f>
        <v>1.8782014797951054</v>
      </c>
      <c r="I145" s="42">
        <f>IF($C$3="National Currency",IF(A.Life_DATA!H139=0,0,A.Life_DATA!H139),IF($C$3="Current Exchange rate",IF(A.Life_DATA!H139=0,0,A.Life_DATA!H139/ECO!R29),IF($C$3="Constant Exchange rate",IF(A.Life_DATA!H139=0,0,A.Life_DATA!H139/ECO!R64))))</f>
        <v>6.6733067729083677</v>
      </c>
      <c r="J145" s="42">
        <f>IF($C$3="National Currency",IF(A.Life_DATA!I139=0,0,A.Life_DATA!I139),IF($C$3="Current Exchange rate",IF(A.Life_DATA!I139=0,0,A.Life_DATA!I139/ECO!S29),IF($C$3="Constant Exchange rate",IF(A.Life_DATA!I139=0,0,A.Life_DATA!I139/ECO!S64))))</f>
        <v>3.542970973249858</v>
      </c>
      <c r="K145" s="42">
        <f>IF($C$3="National Currency",IF(A.Life_DATA!J139=0,0,A.Life_DATA!J139),IF($C$3="Current Exchange rate",IF(A.Life_DATA!J139=0,0,A.Life_DATA!J139/ECO!T29),IF($C$3="Constant Exchange rate",IF(A.Life_DATA!J139=0,0,A.Life_DATA!J139/ECO!T64))))</f>
        <v>5.3215708594194657</v>
      </c>
      <c r="L145" s="42">
        <f>IF($C$3="National Currency",IF(A.Life_DATA!K139=0,0,A.Life_DATA!K139),IF($C$3="Current Exchange rate",IF(A.Life_DATA!K139=0,0,A.Life_DATA!K139/ECO!U29),IF($C$3="Constant Exchange rate",IF(A.Life_DATA!K139=0,0,A.Life_DATA!K139/ECO!U64))))</f>
        <v>5.0939100739897558</v>
      </c>
      <c r="M145" s="42">
        <f>IF($C$3="National Currency",IF(A.Life_DATA!L139=0,0,A.Life_DATA!L139),IF($C$3="Current Exchange rate",IF(A.Life_DATA!L139=0,0,A.Life_DATA!L139/ECO!V29),IF($C$3="Constant Exchange rate",IF(A.Life_DATA!L139=0,0,A.Life_DATA!L139/ECO!V64))))</f>
        <v>5.8195788275469553</v>
      </c>
      <c r="N145" s="42">
        <f>IF($C$3="National Currency",IF(A.Life_DATA!M139=0,0,A.Life_DATA!M139),IF($C$3="Current Exchange rate",IF(A.Life_DATA!M139=0,0,A.Life_DATA!M139/ECO!W29),IF($C$3="Constant Exchange rate",IF(A.Life_DATA!M139=0,0,A.Life_DATA!M139/ECO!W64))))</f>
        <v>8.693796243597042</v>
      </c>
      <c r="O145" s="42">
        <f>IF($C$3="National Currency",IF(A.Life_DATA!N139=0,0,A.Life_DATA!N139),IF($C$3="Current Exchange rate",IF(A.Life_DATA!N139=0,0,A.Life_DATA!N139/ECO!X29),IF($C$3="Constant Exchange rate",IF(A.Life_DATA!N139=0,0,A.Life_DATA!N139/ECO!X64))))</f>
        <v>8.3523050654524766</v>
      </c>
      <c r="P145" s="108">
        <f>IF($C$3="National Currency",IF(A.Life_DATA!O139=0,0,A.Life_DATA!O139),IF($C$3="Current Exchange rate",IF(A.Life_DATA!O139=0,0,A.Life_DATA!O139/ECO!Y29),IF($C$3="Constant Exchange rate",IF(A.Life_DATA!O139=0,0,A.Life_DATA!O139/ECO!Y64))))</f>
        <v>0</v>
      </c>
      <c r="Q145" s="41">
        <f t="shared" si="23"/>
        <v>2.9884374869792658E-5</v>
      </c>
      <c r="R145" s="41">
        <f t="shared" si="24"/>
        <v>-3.9279869067103235E-2</v>
      </c>
      <c r="S145" s="41">
        <f t="shared" si="25"/>
        <v>3.9327731092436977</v>
      </c>
    </row>
    <row r="146" spans="3:19" ht="15" x14ac:dyDescent="0.25">
      <c r="C146" s="139"/>
      <c r="D146" s="140"/>
      <c r="E146" s="39" t="s">
        <v>11</v>
      </c>
      <c r="F146" s="42">
        <f>IF($C$3="National Currency",IF(A.Life_DATA!E140=0,0,A.Life_DATA!E140),IF($C$3="Current Exchange rate",IF(A.Life_DATA!E140=0,0,A.Life_DATA!E140/ECO!O30),IF($C$3="Constant Exchange rate",IF(A.Life_DATA!E140=0,0,A.Life_DATA!E140/ECO!O65))))</f>
        <v>103.68040996971814</v>
      </c>
      <c r="G146" s="42">
        <f>IF($C$3="National Currency",IF(A.Life_DATA!F140=0,0,A.Life_DATA!F140),IF($C$3="Current Exchange rate",IF(A.Life_DATA!F140=0,0,A.Life_DATA!F140/ECO!P30),IF($C$3="Constant Exchange rate",IF(A.Life_DATA!F140=0,0,A.Life_DATA!F140/ECO!P65))))</f>
        <v>218.93780573025853</v>
      </c>
      <c r="H146" s="42">
        <f>IF($C$3="National Currency",IF(A.Life_DATA!G140=0,0,A.Life_DATA!G140),IF($C$3="Current Exchange rate",IF(A.Life_DATA!G140=0,0,A.Life_DATA!G140/ECO!Q30),IF($C$3="Constant Exchange rate",IF(A.Life_DATA!G140=0,0,A.Life_DATA!G140/ECO!Q65))))</f>
        <v>113.09107849988352</v>
      </c>
      <c r="I146" s="42">
        <f>IF($C$3="National Currency",IF(A.Life_DATA!H140=0,0,A.Life_DATA!H140),IF($C$3="Current Exchange rate",IF(A.Life_DATA!H140=0,0,A.Life_DATA!H140/ECO!R30),IF($C$3="Constant Exchange rate",IF(A.Life_DATA!H140=0,0,A.Life_DATA!H140/ECO!R65))))</f>
        <v>76.566503610528756</v>
      </c>
      <c r="J146" s="42">
        <f>IF($C$3="National Currency",IF(A.Life_DATA!I140=0,0,A.Life_DATA!I140),IF($C$3="Current Exchange rate",IF(A.Life_DATA!I140=0,0,A.Life_DATA!I140/ECO!S30),IF($C$3="Constant Exchange rate",IF(A.Life_DATA!I140=0,0,A.Life_DATA!I140/ECO!S65))))</f>
        <v>-58</v>
      </c>
      <c r="K146" s="42">
        <f>IF($C$3="National Currency",IF(A.Life_DATA!J140=0,0,A.Life_DATA!J140),IF($C$3="Current Exchange rate",IF(A.Life_DATA!J140=0,0,A.Life_DATA!J140/ECO!T30),IF($C$3="Constant Exchange rate",IF(A.Life_DATA!J140=0,0,A.Life_DATA!J140/ECO!T65))))</f>
        <v>94.3</v>
      </c>
      <c r="L146" s="42">
        <f>IF($C$3="National Currency",IF(A.Life_DATA!K140=0,0,A.Life_DATA!K140),IF($C$3="Current Exchange rate",IF(A.Life_DATA!K140=0,0,A.Life_DATA!K140/ECO!U30),IF($C$3="Constant Exchange rate",IF(A.Life_DATA!K140=0,0,A.Life_DATA!K140/ECO!U65))))</f>
        <v>80.099999999999994</v>
      </c>
      <c r="M146" s="42">
        <f>IF($C$3="National Currency",IF(A.Life_DATA!L140=0,0,A.Life_DATA!L140),IF($C$3="Current Exchange rate",IF(A.Life_DATA!L140=0,0,A.Life_DATA!L140/ECO!V30),IF($C$3="Constant Exchange rate",IF(A.Life_DATA!L140=0,0,A.Life_DATA!L140/ECO!V65))))</f>
        <v>26.7</v>
      </c>
      <c r="N146" s="42">
        <f>IF($C$3="National Currency",IF(A.Life_DATA!M140=0,0,A.Life_DATA!M140),IF($C$3="Current Exchange rate",IF(A.Life_DATA!M140=0,0,A.Life_DATA!M140/ECO!W30),IF($C$3="Constant Exchange rate",IF(A.Life_DATA!M140=0,0,A.Life_DATA!M140/ECO!W65))))</f>
        <v>136.73382487820118</v>
      </c>
      <c r="O146" s="42">
        <f>IF($C$3="National Currency",IF(A.Life_DATA!N140=0,0,A.Life_DATA!N140),IF($C$3="Current Exchange rate",IF(A.Life_DATA!N140=0,0,A.Life_DATA!N140/ECO!X30),IF($C$3="Constant Exchange rate",IF(A.Life_DATA!N140=0,0,A.Life_DATA!N140/ECO!X65))))</f>
        <v>121.84075300000001</v>
      </c>
      <c r="P146" s="108">
        <f>IF($C$3="National Currency",IF(A.Life_DATA!O140=0,0,A.Life_DATA!O140),IF($C$3="Current Exchange rate",IF(A.Life_DATA!O140=0,0,A.Life_DATA!O140/ECO!Y30),IF($C$3="Constant Exchange rate",IF(A.Life_DATA!O140=0,0,A.Life_DATA!O140/ECO!Y65))))</f>
        <v>0</v>
      </c>
      <c r="Q146" s="41">
        <f t="shared" si="23"/>
        <v>4.3594369560692769E-4</v>
      </c>
      <c r="R146" s="41">
        <f t="shared" si="24"/>
        <v>-0.10892017312810143</v>
      </c>
      <c r="S146" s="41">
        <f t="shared" si="25"/>
        <v>0.1751569369332735</v>
      </c>
    </row>
    <row r="147" spans="3:19" ht="15" x14ac:dyDescent="0.25">
      <c r="C147" s="139"/>
      <c r="D147" s="140"/>
      <c r="E147" s="39" t="s">
        <v>10</v>
      </c>
      <c r="F147" s="42">
        <f>IF($C$3="National Currency",IF(A.Life_DATA!E141=0,0,A.Life_DATA!E141),IF($C$3="Current Exchange rate",IF(A.Life_DATA!E141=0,0,A.Life_DATA!E141/ECO!O31),IF($C$3="Constant Exchange rate",IF(A.Life_DATA!E141=0,0,A.Life_DATA!E141/ECO!O66))))</f>
        <v>10408</v>
      </c>
      <c r="G147" s="42">
        <f>IF($C$3="National Currency",IF(A.Life_DATA!F141=0,0,A.Life_DATA!F141),IF($C$3="Current Exchange rate",IF(A.Life_DATA!F141=0,0,A.Life_DATA!F141/ECO!P31),IF($C$3="Constant Exchange rate",IF(A.Life_DATA!F141=0,0,A.Life_DATA!F141/ECO!P66))))</f>
        <v>20971</v>
      </c>
      <c r="H147" s="42">
        <f>IF($C$3="National Currency",IF(A.Life_DATA!G141=0,0,A.Life_DATA!G141),IF($C$3="Current Exchange rate",IF(A.Life_DATA!G141=0,0,A.Life_DATA!G141/ECO!Q31),IF($C$3="Constant Exchange rate",IF(A.Life_DATA!G141=0,0,A.Life_DATA!G141/ECO!Q66))))</f>
        <v>14582</v>
      </c>
      <c r="I147" s="42">
        <f>IF($C$3="National Currency",IF(A.Life_DATA!H141=0,0,A.Life_DATA!H141),IF($C$3="Current Exchange rate",IF(A.Life_DATA!H141=0,0,A.Life_DATA!H141/ECO!R31),IF($C$3="Constant Exchange rate",IF(A.Life_DATA!H141=0,0,A.Life_DATA!H141/ECO!R66))))</f>
        <v>12077</v>
      </c>
      <c r="J147" s="42">
        <f>IF($C$3="National Currency",IF(A.Life_DATA!I141=0,0,A.Life_DATA!I141),IF($C$3="Current Exchange rate",IF(A.Life_DATA!I141=0,0,A.Life_DATA!I141/ECO!S31),IF($C$3="Constant Exchange rate",IF(A.Life_DATA!I141=0,0,A.Life_DATA!I141/ECO!S66))))</f>
        <v>-5440</v>
      </c>
      <c r="K147" s="42">
        <f>IF($C$3="National Currency",IF(A.Life_DATA!J141=0,0,A.Life_DATA!J141),IF($C$3="Current Exchange rate",IF(A.Life_DATA!J141=0,0,A.Life_DATA!J141/ECO!T31),IF($C$3="Constant Exchange rate",IF(A.Life_DATA!J141=0,0,A.Life_DATA!J141/ECO!T66))))</f>
        <v>16411</v>
      </c>
      <c r="L147" s="42">
        <f>IF($C$3="National Currency",IF(A.Life_DATA!K141=0,0,A.Life_DATA!K141),IF($C$3="Current Exchange rate",IF(A.Life_DATA!K141=0,0,A.Life_DATA!K141/ECO!U31),IF($C$3="Constant Exchange rate",IF(A.Life_DATA!K141=0,0,A.Life_DATA!K141/ECO!U66))))</f>
        <v>18783</v>
      </c>
      <c r="M147" s="42">
        <f>IF($C$3="National Currency",IF(A.Life_DATA!L141=0,0,A.Life_DATA!L141),IF($C$3="Current Exchange rate",IF(A.Life_DATA!L141=0,0,A.Life_DATA!L141/ECO!V31),IF($C$3="Constant Exchange rate",IF(A.Life_DATA!L141=0,0,A.Life_DATA!L141/ECO!V66))))</f>
        <v>16280</v>
      </c>
      <c r="N147" s="42">
        <f>IF($C$3="National Currency",IF(A.Life_DATA!M141=0,0,A.Life_DATA!M141),IF($C$3="Current Exchange rate",IF(A.Life_DATA!M141=0,0,A.Life_DATA!M141/ECO!W31),IF($C$3="Constant Exchange rate",IF(A.Life_DATA!M141=0,0,A.Life_DATA!M141/ECO!W66))))</f>
        <v>23665</v>
      </c>
      <c r="O147" s="42">
        <f>IF($C$3="National Currency",IF(A.Life_DATA!N141=0,0,A.Life_DATA!N141),IF($C$3="Current Exchange rate",IF(A.Life_DATA!N141=0,0,A.Life_DATA!N141/ECO!X31),IF($C$3="Constant Exchange rate",IF(A.Life_DATA!N141=0,0,A.Life_DATA!N141/ECO!X66))))</f>
        <v>10464</v>
      </c>
      <c r="P147" s="108">
        <f>IF($C$3="National Currency",IF(A.Life_DATA!O141=0,0,A.Life_DATA!O141),IF($C$3="Current Exchange rate",IF(A.Life_DATA!O141=0,0,A.Life_DATA!O141/ECO!Y31),IF($C$3="Constant Exchange rate",IF(A.Life_DATA!O141=0,0,A.Life_DATA!O141/ECO!Y66))))</f>
        <v>35138</v>
      </c>
      <c r="Q147" s="41">
        <f t="shared" si="23"/>
        <v>3.743997569377211E-2</v>
      </c>
      <c r="R147" s="41">
        <f t="shared" si="24"/>
        <v>-0.5578280160574689</v>
      </c>
      <c r="S147" s="41">
        <f t="shared" si="25"/>
        <v>5.3804765564950952E-3</v>
      </c>
    </row>
    <row r="148" spans="3:19" ht="15" x14ac:dyDescent="0.25">
      <c r="C148" s="139"/>
      <c r="D148" s="140"/>
      <c r="E148" s="39" t="s">
        <v>9</v>
      </c>
      <c r="F148" s="42">
        <f>IF($C$3="National Currency",IF(A.Life_DATA!E142=0,0,A.Life_DATA!E142),IF($C$3="Current Exchange rate",IF(A.Life_DATA!E142=0,0,A.Life_DATA!E142/ECO!O32),IF($C$3="Constant Exchange rate",IF(A.Life_DATA!E142=0,0,A.Life_DATA!E142/ECO!O67))))</f>
        <v>6440.4998894049986</v>
      </c>
      <c r="G148" s="42">
        <f>IF($C$3="National Currency",IF(A.Life_DATA!F142=0,0,A.Life_DATA!F142),IF($C$3="Current Exchange rate",IF(A.Life_DATA!F142=0,0,A.Life_DATA!F142/ECO!P32),IF($C$3="Constant Exchange rate",IF(A.Life_DATA!F142=0,0,A.Life_DATA!F142/ECO!P67))))</f>
        <v>7248.8387524883874</v>
      </c>
      <c r="H148" s="42">
        <f>IF($C$3="National Currency",IF(A.Life_DATA!G142=0,0,A.Life_DATA!G142),IF($C$3="Current Exchange rate",IF(A.Life_DATA!G142=0,0,A.Life_DATA!G142/ECO!Q32),IF($C$3="Constant Exchange rate",IF(A.Life_DATA!G142=0,0,A.Life_DATA!G142/ECO!Q67))))</f>
        <v>8833.44392833444</v>
      </c>
      <c r="I148" s="42">
        <f>IF($C$3="National Currency",IF(A.Life_DATA!H142=0,0,A.Life_DATA!H142),IF($C$3="Current Exchange rate",IF(A.Life_DATA!H142=0,0,A.Life_DATA!H142/ECO!R32),IF($C$3="Constant Exchange rate",IF(A.Life_DATA!H142=0,0,A.Life_DATA!H142/ECO!R67))))</f>
        <v>10037.049325370494</v>
      </c>
      <c r="J148" s="42">
        <f>IF($C$3="National Currency",IF(A.Life_DATA!I142=0,0,A.Life_DATA!I142),IF($C$3="Current Exchange rate",IF(A.Life_DATA!I142=0,0,A.Life_DATA!I142/ECO!S32),IF($C$3="Constant Exchange rate",IF(A.Life_DATA!I142=0,0,A.Life_DATA!I142/ECO!S67))))</f>
        <v>-1958.7480645874807</v>
      </c>
      <c r="K148" s="42">
        <f>IF($C$3="National Currency",IF(A.Life_DATA!J142=0,0,A.Life_DATA!J142),IF($C$3="Current Exchange rate",IF(A.Life_DATA!J142=0,0,A.Life_DATA!J142/ECO!T32),IF($C$3="Constant Exchange rate",IF(A.Life_DATA!J142=0,0,A.Life_DATA!J142/ECO!T67))))</f>
        <v>4904.3353240433535</v>
      </c>
      <c r="L148" s="42">
        <f>IF($C$3="National Currency",IF(A.Life_DATA!K142=0,0,A.Life_DATA!K142),IF($C$3="Current Exchange rate",IF(A.Life_DATA!K142=0,0,A.Life_DATA!K142/ECO!U32),IF($C$3="Constant Exchange rate",IF(A.Life_DATA!K142=0,0,A.Life_DATA!K142/ECO!U67))))</f>
        <v>5700.6193320061939</v>
      </c>
      <c r="M148" s="42">
        <f>IF($C$3="National Currency",IF(A.Life_DATA!L142=0,0,A.Life_DATA!L142),IF($C$3="Current Exchange rate",IF(A.Life_DATA!L142=0,0,A.Life_DATA!L142/ECO!V32),IF($C$3="Constant Exchange rate",IF(A.Life_DATA!L142=0,0,A.Life_DATA!L142/ECO!V67))))</f>
        <v>1905.2200840522009</v>
      </c>
      <c r="N148" s="42">
        <f>IF($C$3="National Currency",IF(A.Life_DATA!M142=0,0,A.Life_DATA!M142),IF($C$3="Current Exchange rate",IF(A.Life_DATA!M142=0,0,A.Life_DATA!M142/ECO!W32),IF($C$3="Constant Exchange rate",IF(A.Life_DATA!M142=0,0,A.Life_DATA!M142/ECO!W67))))</f>
        <v>6024.552090245521</v>
      </c>
      <c r="O148" s="42">
        <f>IF($C$3="National Currency",IF(A.Life_DATA!N142=0,0,A.Life_DATA!N142),IF($C$3="Current Exchange rate",IF(A.Life_DATA!N142=0,0,A.Life_DATA!N142/ECO!X32),IF($C$3="Constant Exchange rate",IF(A.Life_DATA!N142=0,0,A.Life_DATA!N142/ECO!X67))))</f>
        <v>7001.769520017695</v>
      </c>
      <c r="P148" s="108">
        <f>IF($C$3="National Currency",IF(A.Life_DATA!O142=0,0,A.Life_DATA!O142),IF($C$3="Current Exchange rate",IF(A.Life_DATA!O142=0,0,A.Life_DATA!O142/ECO!Y32),IF($C$3="Constant Exchange rate",IF(A.Life_DATA!O142=0,0,A.Life_DATA!O142/ECO!Y67))))</f>
        <v>7538.2658703826592</v>
      </c>
      <c r="Q148" s="41">
        <f t="shared" si="23"/>
        <v>2.5052186605777609E-2</v>
      </c>
      <c r="R148" s="41">
        <f t="shared" si="24"/>
        <v>0.16220582296141273</v>
      </c>
      <c r="S148" s="41">
        <f t="shared" si="25"/>
        <v>8.7146904782347434E-2</v>
      </c>
    </row>
    <row r="149" spans="3:19" ht="15" x14ac:dyDescent="0.25">
      <c r="C149" s="139"/>
      <c r="D149" s="140"/>
      <c r="E149" s="39" t="s">
        <v>8</v>
      </c>
      <c r="F149" s="42">
        <f>IF($C$3="National Currency",IF(A.Life_DATA!E143=0,0,A.Life_DATA!E143),IF($C$3="Current Exchange rate",IF(A.Life_DATA!E143=0,0,A.Life_DATA!E143/ECO!O33),IF($C$3="Constant Exchange rate",IF(A.Life_DATA!E143=0,0,A.Life_DATA!E143/ECO!O68))))</f>
        <v>936.76869793129265</v>
      </c>
      <c r="G149" s="42">
        <f>IF($C$3="National Currency",IF(A.Life_DATA!F143=0,0,A.Life_DATA!F143),IF($C$3="Current Exchange rate",IF(A.Life_DATA!F143=0,0,A.Life_DATA!F143/ECO!P33),IF($C$3="Constant Exchange rate",IF(A.Life_DATA!F143=0,0,A.Life_DATA!F143/ECO!P68))))</f>
        <v>1174.9976598333801</v>
      </c>
      <c r="H149" s="42">
        <f>IF($C$3="National Currency",IF(A.Life_DATA!G143=0,0,A.Life_DATA!G143),IF($C$3="Current Exchange rate",IF(A.Life_DATA!G143=0,0,A.Life_DATA!G143/ECO!Q33),IF($C$3="Constant Exchange rate",IF(A.Life_DATA!G143=0,0,A.Life_DATA!G143/ECO!Q68))))</f>
        <v>1604.6522512402883</v>
      </c>
      <c r="I149" s="42">
        <f>IF($C$3="National Currency",IF(A.Life_DATA!H143=0,0,A.Life_DATA!H143),IF($C$3="Current Exchange rate",IF(A.Life_DATA!H143=0,0,A.Life_DATA!H143/ECO!R33),IF($C$3="Constant Exchange rate",IF(A.Life_DATA!H143=0,0,A.Life_DATA!H143/ECO!R68))))</f>
        <v>1160.9566601142001</v>
      </c>
      <c r="J149" s="42">
        <f>IF($C$3="National Currency",IF(A.Life_DATA!I143=0,0,A.Life_DATA!I143),IF($C$3="Current Exchange rate",IF(A.Life_DATA!I143=0,0,A.Life_DATA!I143/ECO!S33),IF($C$3="Constant Exchange rate",IF(A.Life_DATA!I143=0,0,A.Life_DATA!I143/ECO!S68))))</f>
        <v>1003.697463259384</v>
      </c>
      <c r="K149" s="42">
        <f>IF($C$3="National Currency",IF(A.Life_DATA!J143=0,0,A.Life_DATA!J143),IF($C$3="Current Exchange rate",IF(A.Life_DATA!J143=0,0,A.Life_DATA!J143/ECO!T33),IF($C$3="Constant Exchange rate",IF(A.Life_DATA!J143=0,0,A.Life_DATA!J143/ECO!T68))))</f>
        <v>1467.7525039782831</v>
      </c>
      <c r="L149" s="42">
        <f>IF($C$3="National Currency",IF(A.Life_DATA!K143=0,0,A.Life_DATA!K143),IF($C$3="Current Exchange rate",IF(A.Life_DATA!K143=0,0,A.Life_DATA!K143/ECO!U33),IF($C$3="Constant Exchange rate",IF(A.Life_DATA!K143=0,0,A.Life_DATA!K143/ECO!U68))))</f>
        <v>1224.8432088364691</v>
      </c>
      <c r="M149" s="42">
        <f>IF($C$3="National Currency",IF(A.Life_DATA!L143=0,0,A.Life_DATA!L143),IF($C$3="Current Exchange rate",IF(A.Life_DATA!L143=0,0,A.Life_DATA!L143/ECO!V33),IF($C$3="Constant Exchange rate",IF(A.Life_DATA!L143=0,0,A.Life_DATA!L143/ECO!V68))))</f>
        <v>935.36459795937469</v>
      </c>
      <c r="N149" s="42">
        <f>IF($C$3="National Currency",IF(A.Life_DATA!M143=0,0,A.Life_DATA!M143),IF($C$3="Current Exchange rate",IF(A.Life_DATA!M143=0,0,A.Life_DATA!M143/ECO!W33),IF($C$3="Constant Exchange rate",IF(A.Life_DATA!M143=0,0,A.Life_DATA!M143/ECO!W68))))</f>
        <v>1273.5186745296264</v>
      </c>
      <c r="O149" s="88">
        <f>IF($C$3="National Currency",IF(A.Life_DATA!N143=0,0,A.Life_DATA!N143),IF($C$3="Current Exchange rate",IF(A.Life_DATA!N143=0,0,A.Life_DATA!N143/ECO!X33),IF($C$3="Constant Exchange rate",IF(A.Life_DATA!N143=0,0,A.Life_DATA!N143/ECO!X68))))</f>
        <v>1273.5186745296264</v>
      </c>
      <c r="P149" s="108">
        <f>IF($C$3="National Currency",IF(A.Life_DATA!O143=0,0,A.Life_DATA!O143),IF($C$3="Current Exchange rate",IF(A.Life_DATA!O143=0,0,A.Life_DATA!O143/ECO!Y33),IF($C$3="Constant Exchange rate",IF(A.Life_DATA!O143=0,0,A.Life_DATA!O143/ECO!Y68))))</f>
        <v>0</v>
      </c>
      <c r="Q149" s="41">
        <f t="shared" si="23"/>
        <v>4.5566234919680888E-3</v>
      </c>
      <c r="R149" s="41">
        <f t="shared" si="24"/>
        <v>0</v>
      </c>
      <c r="S149" s="41">
        <f t="shared" si="25"/>
        <v>0.35948038970771923</v>
      </c>
    </row>
    <row r="150" spans="3:19" ht="15" x14ac:dyDescent="0.25">
      <c r="C150" s="139"/>
      <c r="D150" s="140"/>
      <c r="E150" s="39" t="s">
        <v>7</v>
      </c>
      <c r="F150" s="42">
        <f>IF($C$3="National Currency",IF(A.Life_DATA!E144=0,0,A.Life_DATA!E144),IF($C$3="Current Exchange rate",IF(A.Life_DATA!E144=0,0,A.Life_DATA!E144/ECO!O34),IF($C$3="Constant Exchange rate",IF(A.Life_DATA!E144=0,0,A.Life_DATA!E144/ECO!O69))))</f>
        <v>2139.7863744751548</v>
      </c>
      <c r="G150" s="42">
        <f>IF($C$3="National Currency",IF(A.Life_DATA!F144=0,0,A.Life_DATA!F144),IF($C$3="Current Exchange rate",IF(A.Life_DATA!F144=0,0,A.Life_DATA!F144/ECO!P34),IF($C$3="Constant Exchange rate",IF(A.Life_DATA!F144=0,0,A.Life_DATA!F144/ECO!P69))))</f>
        <v>2704.2098671738113</v>
      </c>
      <c r="H150" s="42">
        <f>IF($C$3="National Currency",IF(A.Life_DATA!G144=0,0,A.Life_DATA!G144),IF($C$3="Current Exchange rate",IF(A.Life_DATA!G144=0,0,A.Life_DATA!G144/ECO!Q34),IF($C$3="Constant Exchange rate",IF(A.Life_DATA!G144=0,0,A.Life_DATA!G144/ECO!Q69))))</f>
        <v>3285.9123929442562</v>
      </c>
      <c r="I150" s="42">
        <f>IF($C$3="National Currency",IF(A.Life_DATA!H144=0,0,A.Life_DATA!H144),IF($C$3="Current Exchange rate",IF(A.Life_DATA!H144=0,0,A.Life_DATA!H144/ECO!R34),IF($C$3="Constant Exchange rate",IF(A.Life_DATA!H144=0,0,A.Life_DATA!H144/ECO!R69))))</f>
        <v>3221.2192298851833</v>
      </c>
      <c r="J150" s="42">
        <f>IF($C$3="National Currency",IF(A.Life_DATA!I144=0,0,A.Life_DATA!I144),IF($C$3="Current Exchange rate",IF(A.Life_DATA!I144=0,0,A.Life_DATA!I144/ECO!S34),IF($C$3="Constant Exchange rate",IF(A.Life_DATA!I144=0,0,A.Life_DATA!I144/ECO!S69))))</f>
        <v>0</v>
      </c>
      <c r="K150" s="42">
        <f>IF($C$3="National Currency",IF(A.Life_DATA!J144=0,0,A.Life_DATA!J144),IF($C$3="Current Exchange rate",IF(A.Life_DATA!J144=0,0,A.Life_DATA!J144/ECO!T34),IF($C$3="Constant Exchange rate",IF(A.Life_DATA!J144=0,0,A.Life_DATA!J144/ECO!T69))))</f>
        <v>0</v>
      </c>
      <c r="L150" s="42">
        <f>IF($C$3="National Currency",IF(A.Life_DATA!K144=0,0,A.Life_DATA!K144),IF($C$3="Current Exchange rate",IF(A.Life_DATA!K144=0,0,A.Life_DATA!K144/ECO!U34),IF($C$3="Constant Exchange rate",IF(A.Life_DATA!K144=0,0,A.Life_DATA!K144/ECO!U69))))</f>
        <v>0</v>
      </c>
      <c r="M150" s="42">
        <f>IF($C$3="National Currency",IF(A.Life_DATA!L144=0,0,A.Life_DATA!L144),IF($C$3="Current Exchange rate",IF(A.Life_DATA!L144=0,0,A.Life_DATA!L144/ECO!V34),IF($C$3="Constant Exchange rate",IF(A.Life_DATA!L144=0,0,A.Life_DATA!L144/ECO!V69))))</f>
        <v>0</v>
      </c>
      <c r="N150" s="42">
        <f>IF($C$3="National Currency",IF(A.Life_DATA!M144=0,0,A.Life_DATA!M144),IF($C$3="Current Exchange rate",IF(A.Life_DATA!M144=0,0,A.Life_DATA!M144/ECO!W34),IF($C$3="Constant Exchange rate",IF(A.Life_DATA!M144=0,0,A.Life_DATA!M144/ECO!W69))))</f>
        <v>0</v>
      </c>
      <c r="O150" s="42">
        <f>IF($C$3="National Currency",IF(A.Life_DATA!N144=0,0,A.Life_DATA!N144),IF($C$3="Current Exchange rate",IF(A.Life_DATA!N144=0,0,A.Life_DATA!N144/ECO!X34),IF($C$3="Constant Exchange rate",IF(A.Life_DATA!N144=0,0,A.Life_DATA!N144/ECO!X69))))</f>
        <v>0</v>
      </c>
      <c r="P150" s="108">
        <f>IF($C$3="National Currency",IF(A.Life_DATA!O144=0,0,A.Life_DATA!O144),IF($C$3="Current Exchange rate",IF(A.Life_DATA!O144=0,0,A.Life_DATA!O144/ECO!Y34),IF($C$3="Constant Exchange rate",IF(A.Life_DATA!O144=0,0,A.Life_DATA!O144/ECO!Y69))))</f>
        <v>0</v>
      </c>
      <c r="Q150" s="41">
        <f t="shared" si="23"/>
        <v>0</v>
      </c>
      <c r="R150" s="41" t="str">
        <f t="shared" si="24"/>
        <v>-</v>
      </c>
      <c r="S150" s="41" t="str">
        <f t="shared" si="25"/>
        <v>-</v>
      </c>
    </row>
    <row r="151" spans="3:19" ht="15" x14ac:dyDescent="0.25">
      <c r="C151" s="139"/>
      <c r="D151" s="140"/>
      <c r="E151" s="39" t="s">
        <v>6</v>
      </c>
      <c r="F151" s="42">
        <f>IF($C$3="National Currency",IF(A.Life_DATA!E145=0,0,A.Life_DATA!E145),IF($C$3="Current Exchange rate",IF(A.Life_DATA!E145=0,0,A.Life_DATA!E145/ECO!O35),IF($C$3="Constant Exchange rate",IF(A.Life_DATA!E145=0,0,A.Life_DATA!E145/ECO!O70))))</f>
        <v>29.072537521192114</v>
      </c>
      <c r="G151" s="42">
        <f>IF($C$3="National Currency",IF(A.Life_DATA!F145=0,0,A.Life_DATA!F145),IF($C$3="Current Exchange rate",IF(A.Life_DATA!F145=0,0,A.Life_DATA!F145/ECO!P35),IF($C$3="Constant Exchange rate",IF(A.Life_DATA!F145=0,0,A.Life_DATA!F145/ECO!P70))))</f>
        <v>27.752743820826268</v>
      </c>
      <c r="H151" s="42">
        <f>IF($C$3="National Currency",IF(A.Life_DATA!G145=0,0,A.Life_DATA!G145),IF($C$3="Current Exchange rate",IF(A.Life_DATA!G145=0,0,A.Life_DATA!G145/ECO!Q35),IF($C$3="Constant Exchange rate",IF(A.Life_DATA!G145=0,0,A.Life_DATA!G145/ECO!Q70))))</f>
        <v>30.702946185419822</v>
      </c>
      <c r="I151" s="88">
        <f>IF($C$3="National Currency",IF(A.Life_DATA!H145=0,0,A.Life_DATA!H145),IF($C$3="Current Exchange rate",IF(A.Life_DATA!H145=0,0,A.Life_DATA!H145/ECO!R35),IF($C$3="Constant Exchange rate",IF(A.Life_DATA!H145=0,0,A.Life_DATA!H145/ECO!R70))))</f>
        <v>33.853122625739864</v>
      </c>
      <c r="J151" s="88">
        <f>IF($C$3="National Currency",IF(A.Life_DATA!I145=0,0,A.Life_DATA!I145),IF($C$3="Current Exchange rate",IF(A.Life_DATA!I145=0,0,A.Life_DATA!I145/ECO!S35),IF($C$3="Constant Exchange rate",IF(A.Life_DATA!I145=0,0,A.Life_DATA!I145/ECO!S70))))</f>
        <v>37.00329906605991</v>
      </c>
      <c r="K151" s="42">
        <f>IF($C$3="National Currency",IF(A.Life_DATA!J145=0,0,A.Life_DATA!J145),IF($C$3="Current Exchange rate",IF(A.Life_DATA!J145=0,0,A.Life_DATA!J145/ECO!T35),IF($C$3="Constant Exchange rate",IF(A.Life_DATA!J145=0,0,A.Life_DATA!J145/ECO!T70))))</f>
        <v>40.153475506379941</v>
      </c>
      <c r="L151" s="42">
        <f>IF($C$3="National Currency",IF(A.Life_DATA!K145=0,0,A.Life_DATA!K145),IF($C$3="Current Exchange rate",IF(A.Life_DATA!K145=0,0,A.Life_DATA!K145/ECO!U35),IF($C$3="Constant Exchange rate",IF(A.Life_DATA!K145=0,0,A.Life_DATA!K145/ECO!U70))))</f>
        <v>0</v>
      </c>
      <c r="M151" s="42">
        <f>IF($C$3="National Currency",IF(A.Life_DATA!L145=0,0,A.Life_DATA!L145),IF($C$3="Current Exchange rate",IF(A.Life_DATA!L145=0,0,A.Life_DATA!L145/ECO!V35),IF($C$3="Constant Exchange rate",IF(A.Life_DATA!L145=0,0,A.Life_DATA!L145/ECO!V70))))</f>
        <v>0</v>
      </c>
      <c r="N151" s="42">
        <f>IF($C$3="National Currency",IF(A.Life_DATA!M145=0,0,A.Life_DATA!M145),IF($C$3="Current Exchange rate",IF(A.Life_DATA!M145=0,0,A.Life_DATA!M145/ECO!W35),IF($C$3="Constant Exchange rate",IF(A.Life_DATA!M145=0,0,A.Life_DATA!M145/ECO!W70))))</f>
        <v>0</v>
      </c>
      <c r="O151" s="42">
        <f>IF($C$3="National Currency",IF(A.Life_DATA!N145=0,0,A.Life_DATA!N145),IF($C$3="Current Exchange rate",IF(A.Life_DATA!N145=0,0,A.Life_DATA!N145/ECO!X35),IF($C$3="Constant Exchange rate",IF(A.Life_DATA!N145=0,0,A.Life_DATA!N145/ECO!X70))))</f>
        <v>0</v>
      </c>
      <c r="P151" s="108">
        <f>IF($C$3="National Currency",IF(A.Life_DATA!O145=0,0,A.Life_DATA!O145),IF($C$3="Current Exchange rate",IF(A.Life_DATA!O145=0,0,A.Life_DATA!O145/ECO!Y35),IF($C$3="Constant Exchange rate",IF(A.Life_DATA!O145=0,0,A.Life_DATA!O145/ECO!Y70))))</f>
        <v>0</v>
      </c>
      <c r="Q151" s="41">
        <f t="shared" si="23"/>
        <v>0</v>
      </c>
      <c r="R151" s="41" t="str">
        <f t="shared" si="24"/>
        <v>-</v>
      </c>
      <c r="S151" s="41" t="str">
        <f t="shared" si="25"/>
        <v>-</v>
      </c>
    </row>
    <row r="152" spans="3:19" ht="15" x14ac:dyDescent="0.25">
      <c r="C152" s="139"/>
      <c r="D152" s="140"/>
      <c r="E152" s="39" t="s">
        <v>5</v>
      </c>
      <c r="F152" s="42">
        <f>IF($C$3="National Currency",IF(A.Life_DATA!E146=0,0,A.Life_DATA!E146),IF($C$3="Current Exchange rate",IF(A.Life_DATA!E146=0,0,A.Life_DATA!E146/ECO!O36),IF($C$3="Constant Exchange rate",IF(A.Life_DATA!E146=0,0,A.Life_DATA!E146/ECO!O71))))</f>
        <v>14299.797721707653</v>
      </c>
      <c r="G152" s="42">
        <f>IF($C$3="National Currency",IF(A.Life_DATA!F146=0,0,A.Life_DATA!F146),IF($C$3="Current Exchange rate",IF(A.Life_DATA!F146=0,0,A.Life_DATA!F146/ECO!P36),IF($C$3="Constant Exchange rate",IF(A.Life_DATA!F146=0,0,A.Life_DATA!F146/ECO!P71))))</f>
        <v>12106.036410092622</v>
      </c>
      <c r="H152" s="42">
        <f>IF($C$3="National Currency",IF(A.Life_DATA!G146=0,0,A.Life_DATA!G146),IF($C$3="Current Exchange rate",IF(A.Life_DATA!G146=0,0,A.Life_DATA!G146/ECO!Q36),IF($C$3="Constant Exchange rate",IF(A.Life_DATA!G146=0,0,A.Life_DATA!G146/ECO!Q71))))</f>
        <v>12331.629937187266</v>
      </c>
      <c r="I152" s="42">
        <f>IF($C$3="National Currency",IF(A.Life_DATA!H146=0,0,A.Life_DATA!H146),IF($C$3="Current Exchange rate",IF(A.Life_DATA!H146=0,0,A.Life_DATA!H146/ECO!R36),IF($C$3="Constant Exchange rate",IF(A.Life_DATA!H146=0,0,A.Life_DATA!H146/ECO!R71))))</f>
        <v>14750.026615564781</v>
      </c>
      <c r="J152" s="42">
        <f>IF($C$3="National Currency",IF(A.Life_DATA!I146=0,0,A.Life_DATA!I146),IF($C$3="Current Exchange rate",IF(A.Life_DATA!I146=0,0,A.Life_DATA!I146/ECO!S36),IF($C$3="Constant Exchange rate",IF(A.Life_DATA!I146=0,0,A.Life_DATA!I146/ECO!S71))))</f>
        <v>14351.857766421803</v>
      </c>
      <c r="K152" s="42">
        <f>IF($C$3="National Currency",IF(A.Life_DATA!J146=0,0,A.Life_DATA!J146),IF($C$3="Current Exchange rate",IF(A.Life_DATA!J146=0,0,A.Life_DATA!J146/ECO!T36),IF($C$3="Constant Exchange rate",IF(A.Life_DATA!J146=0,0,A.Life_DATA!J146/ECO!T71))))</f>
        <v>10881.401043330139</v>
      </c>
      <c r="L152" s="42">
        <f>IF($C$3="National Currency",IF(A.Life_DATA!K146=0,0,A.Life_DATA!K146),IF($C$3="Current Exchange rate",IF(A.Life_DATA!K146=0,0,A.Life_DATA!K146/ECO!U36),IF($C$3="Constant Exchange rate",IF(A.Life_DATA!K146=0,0,A.Life_DATA!K146/ECO!U71))))</f>
        <v>10460.555732992654</v>
      </c>
      <c r="M152" s="42">
        <f>IF($C$3="National Currency",IF(A.Life_DATA!L146=0,0,A.Life_DATA!L146),IF($C$3="Current Exchange rate",IF(A.Life_DATA!L146=0,0,A.Life_DATA!L146/ECO!V36),IF($C$3="Constant Exchange rate",IF(A.Life_DATA!L146=0,0,A.Life_DATA!L146/ECO!V71))))</f>
        <v>11059.086553816671</v>
      </c>
      <c r="N152" s="42">
        <f>IF($C$3="National Currency",IF(A.Life_DATA!M146=0,0,A.Life_DATA!M146),IF($C$3="Current Exchange rate",IF(A.Life_DATA!M146=0,0,A.Life_DATA!M146/ECO!W36),IF($C$3="Constant Exchange rate",IF(A.Life_DATA!M146=0,0,A.Life_DATA!M146/ECO!W71))))</f>
        <v>10812.094112637069</v>
      </c>
      <c r="O152" s="42">
        <f>IF($C$3="National Currency",IF(A.Life_DATA!N146=0,0,A.Life_DATA!N146),IF($C$3="Current Exchange rate",IF(A.Life_DATA!N146=0,0,A.Life_DATA!N146/ECO!X36),IF($C$3="Constant Exchange rate",IF(A.Life_DATA!N146=0,0,A.Life_DATA!N146/ECO!X71))))</f>
        <v>10607.899499627381</v>
      </c>
      <c r="P152" s="108">
        <f>IF($C$3="National Currency",IF(A.Life_DATA!O146=0,0,A.Life_DATA!O146),IF($C$3="Current Exchange rate",IF(A.Life_DATA!O146=0,0,A.Life_DATA!O146/ECO!Y36),IF($C$3="Constant Exchange rate",IF(A.Life_DATA!O146=0,0,A.Life_DATA!O146/ECO!Y71))))</f>
        <v>0</v>
      </c>
      <c r="Q152" s="41">
        <f t="shared" si="23"/>
        <v>3.795484512882516E-2</v>
      </c>
      <c r="R152" s="41">
        <f t="shared" si="24"/>
        <v>-1.8885759861359985E-2</v>
      </c>
      <c r="S152" s="41">
        <f t="shared" si="25"/>
        <v>-0.25817835286409863</v>
      </c>
    </row>
    <row r="153" spans="3:19" ht="15" x14ac:dyDescent="0.25">
      <c r="C153" s="139"/>
      <c r="D153" s="140"/>
      <c r="E153" s="39" t="s">
        <v>4</v>
      </c>
      <c r="F153" s="42">
        <f>IF($C$3="National Currency",IF(A.Life_DATA!E147=0,0,A.Life_DATA!E147),IF($C$3="Current Exchange rate",IF(A.Life_DATA!E147=0,0,A.Life_DATA!E147/ECO!O37),IF($C$3="Constant Exchange rate",IF(A.Life_DATA!E147=0,0,A.Life_DATA!E147/ECO!O72))))</f>
        <v>192.96027374394927</v>
      </c>
      <c r="G153" s="42">
        <f>IF($C$3="National Currency",IF(A.Life_DATA!F147=0,0,A.Life_DATA!F147),IF($C$3="Current Exchange rate",IF(A.Life_DATA!F147=0,0,A.Life_DATA!F147/ECO!P37),IF($C$3="Constant Exchange rate",IF(A.Life_DATA!F147=0,0,A.Life_DATA!F147/ECO!P72))))</f>
        <v>203.06292772492071</v>
      </c>
      <c r="H153" s="42">
        <f>IF($C$3="National Currency",IF(A.Life_DATA!G147=0,0,A.Life_DATA!G147),IF($C$3="Current Exchange rate",IF(A.Life_DATA!G147=0,0,A.Life_DATA!G147/ECO!Q37),IF($C$3="Constant Exchange rate",IF(A.Life_DATA!G147=0,0,A.Life_DATA!G147/ECO!Q72))))</f>
        <v>142.38858287431148</v>
      </c>
      <c r="I153" s="42">
        <f>IF($C$3="National Currency",IF(A.Life_DATA!H147=0,0,A.Life_DATA!H147),IF($C$3="Current Exchange rate",IF(A.Life_DATA!H147=0,0,A.Life_DATA!H147/ECO!R37),IF($C$3="Constant Exchange rate",IF(A.Life_DATA!H147=0,0,A.Life_DATA!H147/ECO!R72))))</f>
        <v>177</v>
      </c>
      <c r="J153" s="42">
        <f>IF($C$3="National Currency",IF(A.Life_DATA!I147=0,0,A.Life_DATA!I147),IF($C$3="Current Exchange rate",IF(A.Life_DATA!I147=0,0,A.Life_DATA!I147/ECO!S37),IF($C$3="Constant Exchange rate",IF(A.Life_DATA!I147=0,0,A.Life_DATA!I147/ECO!S72))))</f>
        <v>97</v>
      </c>
      <c r="K153" s="42">
        <f>IF($C$3="National Currency",IF(A.Life_DATA!J147=0,0,A.Life_DATA!J147),IF($C$3="Current Exchange rate",IF(A.Life_DATA!J147=0,0,A.Life_DATA!J147/ECO!T37),IF($C$3="Constant Exchange rate",IF(A.Life_DATA!J147=0,0,A.Life_DATA!J147/ECO!T72))))</f>
        <v>132</v>
      </c>
      <c r="L153" s="42">
        <f>IF($C$3="National Currency",IF(A.Life_DATA!K147=0,0,A.Life_DATA!K147),IF($C$3="Current Exchange rate",IF(A.Life_DATA!K147=0,0,A.Life_DATA!K147/ECO!U37),IF($C$3="Constant Exchange rate",IF(A.Life_DATA!K147=0,0,A.Life_DATA!K147/ECO!U72))))</f>
        <v>128</v>
      </c>
      <c r="M153" s="42">
        <f>IF($C$3="National Currency",IF(A.Life_DATA!L147=0,0,A.Life_DATA!L147),IF($C$3="Current Exchange rate",IF(A.Life_DATA!L147=0,0,A.Life_DATA!L147/ECO!V37),IF($C$3="Constant Exchange rate",IF(A.Life_DATA!L147=0,0,A.Life_DATA!L147/ECO!V72))))</f>
        <v>109</v>
      </c>
      <c r="N153" s="42">
        <f>IF($C$3="National Currency",IF(A.Life_DATA!M147=0,0,A.Life_DATA!M147),IF($C$3="Current Exchange rate",IF(A.Life_DATA!M147=0,0,A.Life_DATA!M147/ECO!W37),IF($C$3="Constant Exchange rate",IF(A.Life_DATA!M147=0,0,A.Life_DATA!M147/ECO!W72))))</f>
        <v>149</v>
      </c>
      <c r="O153" s="42">
        <f>IF($C$3="National Currency",IF(A.Life_DATA!N147=0,0,A.Life_DATA!N147),IF($C$3="Current Exchange rate",IF(A.Life_DATA!N147=0,0,A.Life_DATA!N147/ECO!X37),IF($C$3="Constant Exchange rate",IF(A.Life_DATA!N147=0,0,A.Life_DATA!N147/ECO!X72))))</f>
        <v>154.5</v>
      </c>
      <c r="P153" s="108">
        <f>IF($C$3="National Currency",IF(A.Life_DATA!O147=0,0,A.Life_DATA!O147),IF($C$3="Current Exchange rate",IF(A.Life_DATA!O147=0,0,A.Life_DATA!O147/ECO!Y37),IF($C$3="Constant Exchange rate",IF(A.Life_DATA!O147=0,0,A.Life_DATA!O147/ECO!Y72))))</f>
        <v>0</v>
      </c>
      <c r="Q153" s="41">
        <f t="shared" si="23"/>
        <v>5.5279780625838975E-4</v>
      </c>
      <c r="R153" s="41">
        <f t="shared" si="24"/>
        <v>3.691275167785224E-2</v>
      </c>
      <c r="S153" s="41">
        <f t="shared" si="25"/>
        <v>-0.19931705629203522</v>
      </c>
    </row>
    <row r="154" spans="3:19" ht="15" x14ac:dyDescent="0.25">
      <c r="C154" s="139"/>
      <c r="D154" s="140"/>
      <c r="E154" s="39" t="s">
        <v>3</v>
      </c>
      <c r="F154" s="42">
        <f>IF($C$3="National Currency",IF(A.Life_DATA!E148=0,0,A.Life_DATA!E148),IF($C$3="Current Exchange rate",IF(A.Life_DATA!E148=0,0,A.Life_DATA!E148/ECO!O38),IF($C$3="Constant Exchange rate",IF(A.Life_DATA!E148=0,0,A.Life_DATA!E148/ECO!O73))))</f>
        <v>406.0944035052778</v>
      </c>
      <c r="G154" s="42">
        <f>IF($C$3="National Currency",IF(A.Life_DATA!F148=0,0,A.Life_DATA!F148),IF($C$3="Current Exchange rate",IF(A.Life_DATA!F148=0,0,A.Life_DATA!F148/ECO!P38),IF($C$3="Constant Exchange rate",IF(A.Life_DATA!F148=0,0,A.Life_DATA!F148/ECO!P73))))</f>
        <v>350.06306844586072</v>
      </c>
      <c r="H154" s="42">
        <f>IF($C$3="National Currency",IF(A.Life_DATA!G148=0,0,A.Life_DATA!G148),IF($C$3="Current Exchange rate",IF(A.Life_DATA!G148=0,0,A.Life_DATA!G148/ECO!Q38),IF($C$3="Constant Exchange rate",IF(A.Life_DATA!G148=0,0,A.Life_DATA!G148/ECO!Q73))))</f>
        <v>338.67755427205736</v>
      </c>
      <c r="I154" s="42">
        <f>IF($C$3="National Currency",IF(A.Life_DATA!H148=0,0,A.Life_DATA!H148),IF($C$3="Current Exchange rate",IF(A.Life_DATA!H148=0,0,A.Life_DATA!H148/ECO!R38),IF($C$3="Constant Exchange rate",IF(A.Life_DATA!H148=0,0,A.Life_DATA!H148/ECO!R73))))</f>
        <v>0</v>
      </c>
      <c r="J154" s="42">
        <f>IF($C$3="National Currency",IF(A.Life_DATA!I148=0,0,A.Life_DATA!I148),IF($C$3="Current Exchange rate",IF(A.Life_DATA!I148=0,0,A.Life_DATA!I148/ECO!S38),IF($C$3="Constant Exchange rate",IF(A.Life_DATA!I148=0,0,A.Life_DATA!I148/ECO!S73))))</f>
        <v>0</v>
      </c>
      <c r="K154" s="42">
        <f>IF($C$3="National Currency",IF(A.Life_DATA!J148=0,0,A.Life_DATA!J148),IF($C$3="Current Exchange rate",IF(A.Life_DATA!J148=0,0,A.Life_DATA!J148/ECO!T38),IF($C$3="Constant Exchange rate",IF(A.Life_DATA!J148=0,0,A.Life_DATA!J148/ECO!T73))))</f>
        <v>0</v>
      </c>
      <c r="L154" s="42">
        <f>IF($C$3="National Currency",IF(A.Life_DATA!K148=0,0,A.Life_DATA!K148),IF($C$3="Current Exchange rate",IF(A.Life_DATA!K148=0,0,A.Life_DATA!K148/ECO!U38),IF($C$3="Constant Exchange rate",IF(A.Life_DATA!K148=0,0,A.Life_DATA!K148/ECO!U73))))</f>
        <v>0</v>
      </c>
      <c r="M154" s="42">
        <f>IF($C$3="National Currency",IF(A.Life_DATA!L148=0,0,A.Life_DATA!L148),IF($C$3="Current Exchange rate",IF(A.Life_DATA!L148=0,0,A.Life_DATA!L148/ECO!V38),IF($C$3="Constant Exchange rate",IF(A.Life_DATA!L148=0,0,A.Life_DATA!L148/ECO!V73))))</f>
        <v>0</v>
      </c>
      <c r="N154" s="42">
        <f>IF($C$3="National Currency",IF(A.Life_DATA!M148=0,0,A.Life_DATA!M148),IF($C$3="Current Exchange rate",IF(A.Life_DATA!M148=0,0,A.Life_DATA!M148/ECO!W38),IF($C$3="Constant Exchange rate",IF(A.Life_DATA!M148=0,0,A.Life_DATA!M148/ECO!W73))))</f>
        <v>0</v>
      </c>
      <c r="O154" s="42">
        <f>IF($C$3="National Currency",IF(A.Life_DATA!N148=0,0,A.Life_DATA!N148),IF($C$3="Current Exchange rate",IF(A.Life_DATA!N148=0,0,A.Life_DATA!N148/ECO!X38),IF($C$3="Constant Exchange rate",IF(A.Life_DATA!N148=0,0,A.Life_DATA!N148/ECO!X73))))</f>
        <v>0</v>
      </c>
      <c r="P154" s="108">
        <f>IF($C$3="National Currency",IF(A.Life_DATA!O148=0,0,A.Life_DATA!O148),IF($C$3="Current Exchange rate",IF(A.Life_DATA!O148=0,0,A.Life_DATA!O148/ECO!Y38),IF($C$3="Constant Exchange rate",IF(A.Life_DATA!O148=0,0,A.Life_DATA!O148/ECO!Y73))))</f>
        <v>0</v>
      </c>
      <c r="Q154" s="41">
        <f t="shared" si="23"/>
        <v>0</v>
      </c>
      <c r="R154" s="41" t="str">
        <f t="shared" si="24"/>
        <v>-</v>
      </c>
      <c r="S154" s="41" t="str">
        <f t="shared" si="25"/>
        <v>-</v>
      </c>
    </row>
    <row r="155" spans="3:19" ht="15" x14ac:dyDescent="0.25">
      <c r="C155" s="139"/>
      <c r="D155" s="140"/>
      <c r="E155" s="39" t="s">
        <v>2</v>
      </c>
      <c r="F155" s="42">
        <f>IF($C$3="National Currency",IF(A.Life_DATA!E149=0,0,A.Life_DATA!E149),IF($C$3="Current Exchange rate",IF(A.Life_DATA!E149=0,0,A.Life_DATA!E149/ECO!O39),IF($C$3="Constant Exchange rate",IF(A.Life_DATA!E149=0,0,A.Life_DATA!E149/ECO!O74))))</f>
        <v>0</v>
      </c>
      <c r="G155" s="42">
        <f>IF($C$3="National Currency",IF(A.Life_DATA!F149=0,0,A.Life_DATA!F149),IF($C$3="Current Exchange rate",IF(A.Life_DATA!F149=0,0,A.Life_DATA!F149/ECO!P39),IF($C$3="Constant Exchange rate",IF(A.Life_DATA!F149=0,0,A.Life_DATA!F149/ECO!P74))))</f>
        <v>0</v>
      </c>
      <c r="H155" s="42">
        <f>IF($C$3="National Currency",IF(A.Life_DATA!G149=0,0,A.Life_DATA!G149),IF($C$3="Current Exchange rate",IF(A.Life_DATA!G149=0,0,A.Life_DATA!G149/ECO!Q39),IF($C$3="Constant Exchange rate",IF(A.Life_DATA!G149=0,0,A.Life_DATA!G149/ECO!Q74))))</f>
        <v>257.76836158192094</v>
      </c>
      <c r="I155" s="42">
        <f>IF($C$3="National Currency",IF(A.Life_DATA!H149=0,0,A.Life_DATA!H149),IF($C$3="Current Exchange rate",IF(A.Life_DATA!H149=0,0,A.Life_DATA!H149/ECO!R39),IF($C$3="Constant Exchange rate",IF(A.Life_DATA!H149=0,0,A.Life_DATA!H149/ECO!R74))))</f>
        <v>183.61581920903956</v>
      </c>
      <c r="J155" s="42">
        <f>IF($C$3="National Currency",IF(A.Life_DATA!I149=0,0,A.Life_DATA!I149),IF($C$3="Current Exchange rate",IF(A.Life_DATA!I149=0,0,A.Life_DATA!I149/ECO!S39),IF($C$3="Constant Exchange rate",IF(A.Life_DATA!I149=0,0,A.Life_DATA!I149/ECO!S74))))</f>
        <v>350.63559322033899</v>
      </c>
      <c r="K155" s="42">
        <f>IF($C$3="National Currency",IF(A.Life_DATA!J149=0,0,A.Life_DATA!J149),IF($C$3="Current Exchange rate",IF(A.Life_DATA!J149=0,0,A.Life_DATA!J149/ECO!T39),IF($C$3="Constant Exchange rate",IF(A.Life_DATA!J149=0,0,A.Life_DATA!J149/ECO!T74))))</f>
        <v>235.87570621468927</v>
      </c>
      <c r="L155" s="42">
        <f>IF($C$3="National Currency",IF(A.Life_DATA!K149=0,0,A.Life_DATA!K149),IF($C$3="Current Exchange rate",IF(A.Life_DATA!K149=0,0,A.Life_DATA!K149/ECO!U39),IF($C$3="Constant Exchange rate",IF(A.Life_DATA!K149=0,0,A.Life_DATA!K149/ECO!U74))))</f>
        <v>201.62429378531075</v>
      </c>
      <c r="M155" s="42">
        <f>IF($C$3="National Currency",IF(A.Life_DATA!L149=0,0,A.Life_DATA!L149),IF($C$3="Current Exchange rate",IF(A.Life_DATA!L149=0,0,A.Life_DATA!L149/ECO!V39),IF($C$3="Constant Exchange rate",IF(A.Life_DATA!L149=0,0,A.Life_DATA!L149/ECO!V74))))</f>
        <v>210.80508474576271</v>
      </c>
      <c r="N155" s="42">
        <f>IF($C$3="National Currency",IF(A.Life_DATA!M149=0,0,A.Life_DATA!M149),IF($C$3="Current Exchange rate",IF(A.Life_DATA!M149=0,0,A.Life_DATA!M149/ECO!W39),IF($C$3="Constant Exchange rate",IF(A.Life_DATA!M149=0,0,A.Life_DATA!M149/ECO!W74))))</f>
        <v>145.12711864406779</v>
      </c>
      <c r="O155" s="42">
        <f>IF($C$3="National Currency",IF(A.Life_DATA!N149=0,0,A.Life_DATA!N149),IF($C$3="Current Exchange rate",IF(A.Life_DATA!N149=0,0,A.Life_DATA!N149/ECO!X39),IF($C$3="Constant Exchange rate",IF(A.Life_DATA!N149=0,0,A.Life_DATA!N149/ECO!X74))))</f>
        <v>211.86440677966104</v>
      </c>
      <c r="P155" s="108">
        <f>IF($C$3="National Currency",IF(A.Life_DATA!O149=0,0,A.Life_DATA!O149),IF($C$3="Current Exchange rate",IF(A.Life_DATA!O149=0,0,A.Life_DATA!O149/ECO!Y39),IF($C$3="Constant Exchange rate",IF(A.Life_DATA!O149=0,0,A.Life_DATA!O149/ECO!Y74))))</f>
        <v>0</v>
      </c>
      <c r="Q155" s="41">
        <f t="shared" si="23"/>
        <v>7.5804646790959059E-4</v>
      </c>
      <c r="R155" s="41">
        <f t="shared" si="24"/>
        <v>0.45985401459854036</v>
      </c>
      <c r="S155" s="41" t="str">
        <f t="shared" si="25"/>
        <v>-</v>
      </c>
    </row>
    <row r="156" spans="3:19" ht="15" x14ac:dyDescent="0.25">
      <c r="C156" s="139"/>
      <c r="D156" s="140"/>
      <c r="E156" s="39" t="s">
        <v>57</v>
      </c>
      <c r="F156" s="43">
        <f>IF($C$3="National Currency",IF(A.Life_DATA!E150=0,0,A.Life_DATA!E150),IF($C$3="Current Exchange rate",IF(A.Life_DATA!E150=0,0,A.Life_DATA!E150/ECO!O40),IF($C$3="Constant Exchange rate",IF(A.Life_DATA!E150=0,0,A.Life_DATA!E150/ECO!O75))))</f>
        <v>143877.19989729105</v>
      </c>
      <c r="G156" s="43">
        <f>IF($C$3="National Currency",IF(A.Life_DATA!F150=0,0,A.Life_DATA!F150),IF($C$3="Current Exchange rate",IF(A.Life_DATA!F150=0,0,A.Life_DATA!F150/ECO!P40),IF($C$3="Constant Exchange rate",IF(A.Life_DATA!F150=0,0,A.Life_DATA!F150/ECO!P75))))</f>
        <v>996429.69058929256</v>
      </c>
      <c r="H156" s="43">
        <f>IF($C$3="National Currency",IF(A.Life_DATA!G150=0,0,A.Life_DATA!G150),IF($C$3="Current Exchange rate",IF(A.Life_DATA!G150=0,0,A.Life_DATA!G150/ECO!Q40),IF($C$3="Constant Exchange rate",IF(A.Life_DATA!G150=0,0,A.Life_DATA!G150/ECO!Q75))))</f>
        <v>159195.65926306328</v>
      </c>
      <c r="I156" s="43">
        <f>IF($C$3="National Currency",IF(A.Life_DATA!H150=0,0,A.Life_DATA!H150),IF($C$3="Current Exchange rate",IF(A.Life_DATA!H150=0,0,A.Life_DATA!H150/ECO!R40),IF($C$3="Constant Exchange rate",IF(A.Life_DATA!H150=0,0,A.Life_DATA!H150/ECO!R75))))</f>
        <v>0</v>
      </c>
      <c r="J156" s="43">
        <f>IF($C$3="National Currency",IF(A.Life_DATA!I150=0,0,A.Life_DATA!I150),IF($C$3="Current Exchange rate",IF(A.Life_DATA!I150=0,0,A.Life_DATA!I150/ECO!S40),IF($C$3="Constant Exchange rate",IF(A.Life_DATA!I150=0,0,A.Life_DATA!I150/ECO!S75))))</f>
        <v>0</v>
      </c>
      <c r="K156" s="43">
        <f>IF($C$3="National Currency",IF(A.Life_DATA!J150=0,0,A.Life_DATA!J150),IF($C$3="Current Exchange rate",IF(A.Life_DATA!J150=0,0,A.Life_DATA!J150/ECO!T40),IF($C$3="Constant Exchange rate",IF(A.Life_DATA!J150=0,0,A.Life_DATA!J150/ECO!T75))))</f>
        <v>0</v>
      </c>
      <c r="L156" s="43">
        <f>IF($C$3="National Currency",IF(A.Life_DATA!K150=0,0,A.Life_DATA!K150),IF($C$3="Current Exchange rate",IF(A.Life_DATA!K150=0,0,A.Life_DATA!K150/ECO!U40),IF($C$3="Constant Exchange rate",IF(A.Life_DATA!K150=0,0,A.Life_DATA!K150/ECO!U75))))</f>
        <v>0</v>
      </c>
      <c r="M156" s="43">
        <f>IF($C$3="National Currency",IF(A.Life_DATA!L150=0,0,A.Life_DATA!L150),IF($C$3="Current Exchange rate",IF(A.Life_DATA!L150=0,0,A.Life_DATA!L150/ECO!V40),IF($C$3="Constant Exchange rate",IF(A.Life_DATA!L150=0,0,A.Life_DATA!L150/ECO!V75))))</f>
        <v>0</v>
      </c>
      <c r="N156" s="43">
        <f>IF($C$3="National Currency",IF(A.Life_DATA!M150=0,0,A.Life_DATA!M150),IF($C$3="Current Exchange rate",IF(A.Life_DATA!M150=0,0,A.Life_DATA!M150/ECO!W40),IF($C$3="Constant Exchange rate",IF(A.Life_DATA!M150=0,0,A.Life_DATA!M150/ECO!W75))))</f>
        <v>0</v>
      </c>
      <c r="O156" s="43">
        <f>IF($C$3="National Currency",IF(A.Life_DATA!N150=0,0,A.Life_DATA!N150),IF($C$3="Current Exchange rate",IF(A.Life_DATA!N150=0,0,A.Life_DATA!N150/ECO!X40),IF($C$3="Constant Exchange rate",IF(A.Life_DATA!N150=0,0,A.Life_DATA!N150/ECO!X75))))</f>
        <v>0</v>
      </c>
      <c r="P156" s="109">
        <f>IF($C$3="National Currency",IF(A.Life_DATA!O150=0,0,A.Life_DATA!O150),IF($C$3="Current Exchange rate",IF(A.Life_DATA!O150=0,0,A.Life_DATA!O150/ECO!Y40),IF($C$3="Constant Exchange rate",IF(A.Life_DATA!O150=0,0,A.Life_DATA!O150/ECO!Y75))))</f>
        <v>0</v>
      </c>
      <c r="Q156" s="41">
        <f t="shared" si="23"/>
        <v>0</v>
      </c>
      <c r="R156" s="41" t="str">
        <f t="shared" si="24"/>
        <v>-</v>
      </c>
      <c r="S156" s="41" t="str">
        <f t="shared" si="25"/>
        <v>-</v>
      </c>
    </row>
    <row r="157" spans="3:19" ht="15.75" thickBot="1" x14ac:dyDescent="0.3">
      <c r="C157" s="150"/>
      <c r="D157" s="151"/>
      <c r="E157" s="44" t="s">
        <v>97</v>
      </c>
      <c r="F157" s="52">
        <f t="shared" ref="F157:O157" si="26">SUM(F125:F156)</f>
        <v>336754.73982394143</v>
      </c>
      <c r="G157" s="52">
        <f t="shared" si="26"/>
        <v>1236685.7943564805</v>
      </c>
      <c r="H157" s="52">
        <f t="shared" si="26"/>
        <v>379340.40417145099</v>
      </c>
      <c r="I157" s="52">
        <f t="shared" si="26"/>
        <v>213309.58067281288</v>
      </c>
      <c r="J157" s="52">
        <f t="shared" si="26"/>
        <v>122711.53903512315</v>
      </c>
      <c r="K157" s="52">
        <f t="shared" si="26"/>
        <v>279565.93938282708</v>
      </c>
      <c r="L157" s="52">
        <f t="shared" si="26"/>
        <v>262169.55938648537</v>
      </c>
      <c r="M157" s="52">
        <f t="shared" si="26"/>
        <v>230730.27363353825</v>
      </c>
      <c r="N157" s="52">
        <f t="shared" si="26"/>
        <v>317749.03077134368</v>
      </c>
      <c r="O157" s="52">
        <f t="shared" si="26"/>
        <v>279487.36093171709</v>
      </c>
      <c r="P157" s="96" t="s">
        <v>179</v>
      </c>
      <c r="Q157" s="41">
        <f t="shared" si="23"/>
        <v>1</v>
      </c>
      <c r="R157" s="135"/>
      <c r="S157" s="135"/>
    </row>
    <row r="158" spans="3:19" ht="16.5" thickTop="1" thickBot="1" x14ac:dyDescent="0.3">
      <c r="C158" s="148"/>
      <c r="D158" s="149"/>
      <c r="E158" s="45" t="s">
        <v>98</v>
      </c>
      <c r="F158" s="52">
        <f>F125+F126+F128+F130+F132+F133+F134+F135+F136+F137+F139+F142+F145+F147+F148+F149+F150+F152+F153+F131+F144</f>
        <v>192235.69627644148</v>
      </c>
      <c r="G158" s="52">
        <f t="shared" ref="G158:O158" si="27">G125+G126+G128+G130+G132+G133+G134+G135+G136+G137+G139+G142+G145+G147+G148+G149+G150+G152+G153+G131+G144</f>
        <v>239398.74169367694</v>
      </c>
      <c r="H158" s="52">
        <f t="shared" si="27"/>
        <v>218997.63785129803</v>
      </c>
      <c r="I158" s="52">
        <f t="shared" si="27"/>
        <v>212705.46631196642</v>
      </c>
      <c r="J158" s="52">
        <f t="shared" si="27"/>
        <v>122156.11530061314</v>
      </c>
      <c r="K158" s="52">
        <f t="shared" si="27"/>
        <v>278970.1091960597</v>
      </c>
      <c r="L158" s="52">
        <f t="shared" si="27"/>
        <v>261828.32042535336</v>
      </c>
      <c r="M158" s="52">
        <f t="shared" si="27"/>
        <v>230458.4001033013</v>
      </c>
      <c r="N158" s="52">
        <f t="shared" si="27"/>
        <v>317435.10011361731</v>
      </c>
      <c r="O158" s="52">
        <f t="shared" si="27"/>
        <v>279120.83320207393</v>
      </c>
      <c r="P158" s="123" t="s">
        <v>179</v>
      </c>
      <c r="Q158" s="41">
        <f t="shared" si="23"/>
        <v>0.99868857136000255</v>
      </c>
      <c r="R158" s="41">
        <f t="shared" ref="R158" si="28">IF(OR(O158=0, N158=0),"-",O158/N158-1)</f>
        <v>-0.12069952849520993</v>
      </c>
      <c r="S158" s="41">
        <f t="shared" ref="S158" si="29">IF(OR(O158=0, F158=0),"-",O158/F158-1)</f>
        <v>0.45197192097293248</v>
      </c>
    </row>
    <row r="159" spans="3:19" ht="15.75" thickTop="1" x14ac:dyDescent="0.25">
      <c r="E159" s="45" t="s">
        <v>99</v>
      </c>
      <c r="F159" s="49"/>
      <c r="G159" s="49">
        <f t="shared" ref="G159:O159" si="30">G158/F158-1</f>
        <v>0.24533968628497282</v>
      </c>
      <c r="H159" s="49">
        <f t="shared" si="30"/>
        <v>-8.5218091365255266E-2</v>
      </c>
      <c r="I159" s="49">
        <f t="shared" si="30"/>
        <v>-2.873168679382776E-2</v>
      </c>
      <c r="J159" s="49">
        <f t="shared" si="30"/>
        <v>-0.42570298065846723</v>
      </c>
      <c r="K159" s="49">
        <f t="shared" si="30"/>
        <v>1.2837179171058617</v>
      </c>
      <c r="L159" s="49">
        <f t="shared" si="30"/>
        <v>-6.144668624214189E-2</v>
      </c>
      <c r="M159" s="49">
        <f t="shared" si="30"/>
        <v>-0.11981102835281543</v>
      </c>
      <c r="N159" s="49">
        <f t="shared" si="30"/>
        <v>0.37740737578378281</v>
      </c>
      <c r="O159" s="50">
        <f t="shared" si="30"/>
        <v>-0.12069952849520993</v>
      </c>
      <c r="P159" s="50"/>
      <c r="S159" s="61"/>
    </row>
    <row r="162" spans="3:19" ht="18.75" x14ac:dyDescent="0.15">
      <c r="C162" s="141" t="s">
        <v>131</v>
      </c>
      <c r="D162" s="142"/>
      <c r="E162" s="155" t="s">
        <v>106</v>
      </c>
      <c r="F162" s="156"/>
      <c r="G162" s="156"/>
      <c r="H162" s="156"/>
      <c r="I162" s="156"/>
      <c r="J162" s="156"/>
      <c r="K162" s="156"/>
      <c r="L162" s="156"/>
      <c r="M162" s="156"/>
      <c r="N162" s="156"/>
      <c r="O162" s="156"/>
      <c r="P162" s="157"/>
    </row>
    <row r="163" spans="3:19" ht="15" x14ac:dyDescent="0.15">
      <c r="C163" s="143" t="s">
        <v>119</v>
      </c>
      <c r="D163" s="144"/>
      <c r="E163" s="35">
        <v>5</v>
      </c>
      <c r="F163" s="36">
        <v>2004</v>
      </c>
      <c r="G163" s="36">
        <f t="shared" ref="G163:P163" si="31">F163+1</f>
        <v>2005</v>
      </c>
      <c r="H163" s="36">
        <f t="shared" si="31"/>
        <v>2006</v>
      </c>
      <c r="I163" s="36">
        <f t="shared" si="31"/>
        <v>2007</v>
      </c>
      <c r="J163" s="36">
        <f t="shared" si="31"/>
        <v>2008</v>
      </c>
      <c r="K163" s="36">
        <f t="shared" si="31"/>
        <v>2009</v>
      </c>
      <c r="L163" s="36">
        <f t="shared" si="31"/>
        <v>2010</v>
      </c>
      <c r="M163" s="36">
        <f t="shared" si="31"/>
        <v>2011</v>
      </c>
      <c r="N163" s="36">
        <f t="shared" si="31"/>
        <v>2012</v>
      </c>
      <c r="O163" s="36">
        <f t="shared" si="31"/>
        <v>2013</v>
      </c>
      <c r="P163" s="37">
        <f t="shared" si="31"/>
        <v>2014</v>
      </c>
      <c r="Q163" s="59" t="s">
        <v>100</v>
      </c>
      <c r="R163" s="59" t="s">
        <v>111</v>
      </c>
      <c r="S163" s="60" t="s">
        <v>112</v>
      </c>
    </row>
    <row r="164" spans="3:19" ht="15" x14ac:dyDescent="0.25">
      <c r="C164" s="139"/>
      <c r="D164" s="140"/>
      <c r="E164" s="39" t="s">
        <v>32</v>
      </c>
      <c r="F164" s="40">
        <f>IF($C$3="National Currency",IF(A.Life_DATA!E156=0,0,A.Life_DATA!E156),IF($C$3="Current Exchange rate",IF(A.Life_DATA!E156=0,0,A.Life_DATA!E156/ECO!O9),IF($C$3="Constant Exchange rate",IF(A.Life_DATA!E156=0,0,A.Life_DATA!E156/ECO!O44))))</f>
        <v>2990</v>
      </c>
      <c r="G164" s="40">
        <f>IF($C$3="National Currency",IF(A.Life_DATA!F156=0,0,A.Life_DATA!F156),IF($C$3="Current Exchange rate",IF(A.Life_DATA!F156=0,0,A.Life_DATA!F156/ECO!P9),IF($C$3="Constant Exchange rate",IF(A.Life_DATA!F156=0,0,A.Life_DATA!F156/ECO!P44))))</f>
        <v>3204</v>
      </c>
      <c r="H164" s="40">
        <f>IF($C$3="National Currency",IF(A.Life_DATA!G156=0,0,A.Life_DATA!G156),IF($C$3="Current Exchange rate",IF(A.Life_DATA!G156=0,0,A.Life_DATA!G156/ECO!Q9),IF($C$3="Constant Exchange rate",IF(A.Life_DATA!G156=0,0,A.Life_DATA!G156/ECO!Q44))))</f>
        <v>3707</v>
      </c>
      <c r="I164" s="40">
        <f>IF($C$3="National Currency",IF(A.Life_DATA!H156=0,0,A.Life_DATA!H156),IF($C$3="Current Exchange rate",IF(A.Life_DATA!H156=0,0,A.Life_DATA!H156/ECO!R9),IF($C$3="Constant Exchange rate",IF(A.Life_DATA!H156=0,0,A.Life_DATA!H156/ECO!R44))))</f>
        <v>4647</v>
      </c>
      <c r="J164" s="40">
        <f>IF($C$3="National Currency",IF(A.Life_DATA!I156=0,0,A.Life_DATA!I156),IF($C$3="Current Exchange rate",IF(A.Life_DATA!I156=0,0,A.Life_DATA!I156/ECO!S9),IF($C$3="Constant Exchange rate",IF(A.Life_DATA!I156=0,0,A.Life_DATA!I156/ECO!S44))))</f>
        <v>5116</v>
      </c>
      <c r="K164" s="40">
        <f>IF($C$3="National Currency",IF(A.Life_DATA!J156=0,0,A.Life_DATA!J156),IF($C$3="Current Exchange rate",IF(A.Life_DATA!J156=0,0,A.Life_DATA!J156/ECO!T9),IF($C$3="Constant Exchange rate",IF(A.Life_DATA!J156=0,0,A.Life_DATA!J156/ECO!T44))))</f>
        <v>5442</v>
      </c>
      <c r="L164" s="40">
        <f>IF($C$3="National Currency",IF(A.Life_DATA!K156=0,0,A.Life_DATA!K156),IF($C$3="Current Exchange rate",IF(A.Life_DATA!K156=0,0,A.Life_DATA!K156/ECO!U9),IF($C$3="Constant Exchange rate",IF(A.Life_DATA!K156=0,0,A.Life_DATA!K156/ECO!U44))))</f>
        <v>5542</v>
      </c>
      <c r="M164" s="40">
        <f>IF($C$3="National Currency",IF(A.Life_DATA!L156=0,0,A.Life_DATA!L156),IF($C$3="Current Exchange rate",IF(A.Life_DATA!L156=0,0,A.Life_DATA!L156/ECO!V9),IF($C$3="Constant Exchange rate",IF(A.Life_DATA!L156=0,0,A.Life_DATA!L156/ECO!V44))))</f>
        <v>6321</v>
      </c>
      <c r="N164" s="40">
        <f>IF($C$3="National Currency",IF(A.Life_DATA!M156=0,0,A.Life_DATA!M156),IF($C$3="Current Exchange rate",IF(A.Life_DATA!M156=0,0,A.Life_DATA!M156/ECO!W9),IF($C$3="Constant Exchange rate",IF(A.Life_DATA!M156=0,0,A.Life_DATA!M156/ECO!W44))))</f>
        <v>6077</v>
      </c>
      <c r="O164" s="40">
        <f>IF($C$3="National Currency",IF(A.Life_DATA!N156=0,0,A.Life_DATA!N156),IF($C$3="Current Exchange rate",IF(A.Life_DATA!N156=0,0,A.Life_DATA!N156/ECO!X9),IF($C$3="Constant Exchange rate",IF(A.Life_DATA!N156=0,0,A.Life_DATA!N156/ECO!X44))))</f>
        <v>6165</v>
      </c>
      <c r="P164" s="107">
        <f>IF($C$3="National Currency",IF(A.Life_DATA!O156=0,0,A.Life_DATA!O156),IF($C$3="Current Exchange rate",IF(A.Life_DATA!O156=0,0,A.Life_DATA!O156/ECO!Y9),IF($C$3="Constant Exchange rate",IF(A.Life_DATA!O156=0,0,A.Life_DATA!O156/ECO!Y44))))</f>
        <v>0</v>
      </c>
      <c r="Q164" s="41">
        <f>O164/$O$196</f>
        <v>1.2284811540609161E-2</v>
      </c>
      <c r="R164" s="41">
        <f>IF(OR(O164=0, N164=0),"-",O164/N164-1)</f>
        <v>1.4480829356590341E-2</v>
      </c>
      <c r="S164" s="41">
        <f>IF(OR(O164=0, F164=0),"-",O164/F164-1)</f>
        <v>1.0618729096989967</v>
      </c>
    </row>
    <row r="165" spans="3:19" ht="15" x14ac:dyDescent="0.25">
      <c r="C165" s="139"/>
      <c r="D165" s="140"/>
      <c r="E165" s="39" t="s">
        <v>31</v>
      </c>
      <c r="F165" s="42">
        <f>IF($C$3="National Currency",IF(A.Life_DATA!E157=0,0,A.Life_DATA!E157),IF($C$3="Current Exchange rate",IF(A.Life_DATA!E157=0,0,A.Life_DATA!E157/ECO!O10),IF($C$3="Constant Exchange rate",IF(A.Life_DATA!E157=0,0,A.Life_DATA!E157/ECO!O45))))</f>
        <v>8344.9136940000008</v>
      </c>
      <c r="G165" s="42">
        <f>IF($C$3="National Currency",IF(A.Life_DATA!F157=0,0,A.Life_DATA!F157),IF($C$3="Current Exchange rate",IF(A.Life_DATA!F157=0,0,A.Life_DATA!F157/ECO!P10),IF($C$3="Constant Exchange rate",IF(A.Life_DATA!F157=0,0,A.Life_DATA!F157/ECO!P45))))</f>
        <v>9879.047262</v>
      </c>
      <c r="H165" s="42">
        <f>IF($C$3="National Currency",IF(A.Life_DATA!G157=0,0,A.Life_DATA!G157),IF($C$3="Current Exchange rate",IF(A.Life_DATA!G157=0,0,A.Life_DATA!G157/ECO!Q10),IF($C$3="Constant Exchange rate",IF(A.Life_DATA!G157=0,0,A.Life_DATA!G157/ECO!Q45))))</f>
        <v>12724.461459</v>
      </c>
      <c r="I165" s="42">
        <f>IF($C$3="National Currency",IF(A.Life_DATA!H157=0,0,A.Life_DATA!H157),IF($C$3="Current Exchange rate",IF(A.Life_DATA!H157=0,0,A.Life_DATA!H157/ECO!R10),IF($C$3="Constant Exchange rate",IF(A.Life_DATA!H157=0,0,A.Life_DATA!H157/ECO!R45))))</f>
        <v>12774.355823</v>
      </c>
      <c r="J165" s="42">
        <f>IF($C$3="National Currency",IF(A.Life_DATA!I157=0,0,A.Life_DATA!I157),IF($C$3="Current Exchange rate",IF(A.Life_DATA!I157=0,0,A.Life_DATA!I157/ECO!S10),IF($C$3="Constant Exchange rate",IF(A.Life_DATA!I157=0,0,A.Life_DATA!I157/ECO!S45))))</f>
        <v>14965.477895</v>
      </c>
      <c r="K165" s="42">
        <f>IF($C$3="National Currency",IF(A.Life_DATA!J157=0,0,A.Life_DATA!J157),IF($C$3="Current Exchange rate",IF(A.Life_DATA!J157=0,0,A.Life_DATA!J157/ECO!T10),IF($C$3="Constant Exchange rate",IF(A.Life_DATA!J157=0,0,A.Life_DATA!J157/ECO!T45))))</f>
        <v>12950.300757000001</v>
      </c>
      <c r="L165" s="42">
        <f>IF($C$3="National Currency",IF(A.Life_DATA!K157=0,0,A.Life_DATA!K157),IF($C$3="Current Exchange rate",IF(A.Life_DATA!K157=0,0,A.Life_DATA!K157/ECO!U10),IF($C$3="Constant Exchange rate",IF(A.Life_DATA!K157=0,0,A.Life_DATA!K157/ECO!U45))))</f>
        <v>12420.296082999999</v>
      </c>
      <c r="M165" s="42">
        <f>IF($C$3="National Currency",IF(A.Life_DATA!L157=0,0,A.Life_DATA!L157),IF($C$3="Current Exchange rate",IF(A.Life_DATA!L157=0,0,A.Life_DATA!L157/ECO!V10),IF($C$3="Constant Exchange rate",IF(A.Life_DATA!L157=0,0,A.Life_DATA!L157/ECO!V45))))</f>
        <v>15622.485299</v>
      </c>
      <c r="N165" s="42">
        <f>IF($C$3="National Currency",IF(A.Life_DATA!M157=0,0,A.Life_DATA!M157),IF($C$3="Current Exchange rate",IF(A.Life_DATA!M157=0,0,A.Life_DATA!M157/ECO!W10),IF($C$3="Constant Exchange rate",IF(A.Life_DATA!M157=0,0,A.Life_DATA!M157/ECO!W45))))</f>
        <v>17608.745681</v>
      </c>
      <c r="O165" s="42">
        <f>IF($C$3="National Currency",IF(A.Life_DATA!N157=0,0,A.Life_DATA!N157),IF($C$3="Current Exchange rate",IF(A.Life_DATA!N157=0,0,A.Life_DATA!N157/ECO!X10),IF($C$3="Constant Exchange rate",IF(A.Life_DATA!N157=0,0,A.Life_DATA!N157/ECO!X45))))</f>
        <v>17809.575322000001</v>
      </c>
      <c r="P165" s="108">
        <f>IF($C$3="National Currency",IF(A.Life_DATA!O157=0,0,A.Life_DATA!O157),IF($C$3="Current Exchange rate",IF(A.Life_DATA!O157=0,0,A.Life_DATA!O157/ECO!Y10),IF($C$3="Constant Exchange rate",IF(A.Life_DATA!O157=0,0,A.Life_DATA!O157/ECO!Y45))))</f>
        <v>17544.857373999999</v>
      </c>
      <c r="Q165" s="41">
        <f t="shared" ref="Q165:Q197" si="32">O165/$O$196</f>
        <v>3.5488609318581305E-2</v>
      </c>
      <c r="R165" s="41">
        <f t="shared" ref="R165:R195" si="33">IF(OR(O165=0, N165=0),"-",O165/N165-1)</f>
        <v>1.1405107702628481E-2</v>
      </c>
      <c r="S165" s="41">
        <f t="shared" ref="S165:S195" si="34">IF(OR(O165=0, F165=0),"-",O165/F165-1)</f>
        <v>1.134183285179462</v>
      </c>
    </row>
    <row r="166" spans="3:19" ht="15" x14ac:dyDescent="0.25">
      <c r="C166" s="139"/>
      <c r="D166" s="140"/>
      <c r="E166" s="39" t="s">
        <v>30</v>
      </c>
      <c r="F166" s="42">
        <f>IF($C$3="National Currency",IF(A.Life_DATA!E158=0,0,A.Life_DATA!E158),IF($C$3="Current Exchange rate",IF(A.Life_DATA!E158=0,0,A.Life_DATA!E158/ECO!O11),IF($C$3="Constant Exchange rate",IF(A.Life_DATA!E158=0,0,A.Life_DATA!E158/ECO!O46))))</f>
        <v>0</v>
      </c>
      <c r="G166" s="42">
        <f>IF($C$3="National Currency",IF(A.Life_DATA!F158=0,0,A.Life_DATA!F158),IF($C$3="Current Exchange rate",IF(A.Life_DATA!F158=0,0,A.Life_DATA!F158/ECO!P11),IF($C$3="Constant Exchange rate",IF(A.Life_DATA!F158=0,0,A.Life_DATA!F158/ECO!P46))))</f>
        <v>26.076285918805603</v>
      </c>
      <c r="H166" s="42">
        <f>IF($C$3="National Currency",IF(A.Life_DATA!G158=0,0,A.Life_DATA!G158),IF($C$3="Current Exchange rate",IF(A.Life_DATA!G158=0,0,A.Life_DATA!G158/ECO!Q11),IF($C$3="Constant Exchange rate",IF(A.Life_DATA!G158=0,0,A.Life_DATA!G158/ECO!Q46))))</f>
        <v>34.768381225074137</v>
      </c>
      <c r="I166" s="42">
        <f>IF($C$3="National Currency",IF(A.Life_DATA!H158=0,0,A.Life_DATA!H158),IF($C$3="Current Exchange rate",IF(A.Life_DATA!H158=0,0,A.Life_DATA!H158/ECO!R11),IF($C$3="Constant Exchange rate",IF(A.Life_DATA!H158=0,0,A.Life_DATA!H158/ECO!R46))))</f>
        <v>38.997040050107373</v>
      </c>
      <c r="J166" s="42">
        <f>IF($C$3="National Currency",IF(A.Life_DATA!I158=0,0,A.Life_DATA!I158),IF($C$3="Current Exchange rate",IF(A.Life_DATA!I158=0,0,A.Life_DATA!I158/ECO!S11),IF($C$3="Constant Exchange rate",IF(A.Life_DATA!I158=0,0,A.Life_DATA!I158/ECO!S46))))</f>
        <v>48.587278862869418</v>
      </c>
      <c r="K166" s="42">
        <f>IF($C$3="National Currency",IF(A.Life_DATA!J158=0,0,A.Life_DATA!J158),IF($C$3="Current Exchange rate",IF(A.Life_DATA!J158=0,0,A.Life_DATA!J158/ECO!T11),IF($C$3="Constant Exchange rate",IF(A.Life_DATA!J158=0,0,A.Life_DATA!J158/ECO!T46))))</f>
        <v>46.782390837508949</v>
      </c>
      <c r="L166" s="42">
        <f>IF($C$3="National Currency",IF(A.Life_DATA!K158=0,0,A.Life_DATA!K158),IF($C$3="Current Exchange rate",IF(A.Life_DATA!K158=0,0,A.Life_DATA!K158/ECO!U11),IF($C$3="Constant Exchange rate",IF(A.Life_DATA!K158=0,0,A.Life_DATA!K158/ECO!U46))))</f>
        <v>50.133449227937419</v>
      </c>
      <c r="M166" s="42">
        <f>IF($C$3="National Currency",IF(A.Life_DATA!L158=0,0,A.Life_DATA!L158),IF($C$3="Current Exchange rate",IF(A.Life_DATA!L158=0,0,A.Life_DATA!L158/ECO!V11),IF($C$3="Constant Exchange rate",IF(A.Life_DATA!L158=0,0,A.Life_DATA!L158/ECO!V46))))</f>
        <v>50.740412623990181</v>
      </c>
      <c r="N166" s="42">
        <f>IF($C$3="National Currency",IF(A.Life_DATA!M158=0,0,A.Life_DATA!M158),IF($C$3="Current Exchange rate",IF(A.Life_DATA!M158=0,0,A.Life_DATA!M158/ECO!W11),IF($C$3="Constant Exchange rate",IF(A.Life_DATA!M158=0,0,A.Life_DATA!M158/ECO!W46))))</f>
        <v>53.175171285407508</v>
      </c>
      <c r="O166" s="88">
        <f>IF($C$3="National Currency",IF(A.Life_DATA!N158=0,0,A.Life_DATA!N158),IF($C$3="Current Exchange rate",IF(A.Life_DATA!N158=0,0,A.Life_DATA!N158/ECO!X11),IF($C$3="Constant Exchange rate",IF(A.Life_DATA!N158=0,0,A.Life_DATA!N158/ECO!X46))))</f>
        <v>53.175171285407508</v>
      </c>
      <c r="P166" s="108">
        <f>IF($C$3="National Currency",IF(A.Life_DATA!O158=0,0,A.Life_DATA!O158),IF($C$3="Current Exchange rate",IF(A.Life_DATA!O158=0,0,A.Life_DATA!O158/ECO!Y11),IF($C$3="Constant Exchange rate",IF(A.Life_DATA!O158=0,0,A.Life_DATA!O158/ECO!Y46))))</f>
        <v>0</v>
      </c>
      <c r="Q166" s="41">
        <f t="shared" si="32"/>
        <v>1.059605771096258E-4</v>
      </c>
      <c r="R166" s="41">
        <f t="shared" si="33"/>
        <v>0</v>
      </c>
      <c r="S166" s="41" t="str">
        <f t="shared" si="34"/>
        <v>-</v>
      </c>
    </row>
    <row r="167" spans="3:19" ht="15" x14ac:dyDescent="0.25">
      <c r="C167" s="139"/>
      <c r="D167" s="140"/>
      <c r="E167" s="39" t="s">
        <v>29</v>
      </c>
      <c r="F167" s="42">
        <f>IF($C$3="National Currency",IF(A.Life_DATA!E159=0,0,A.Life_DATA!E159),IF($C$3="Current Exchange rate",IF(A.Life_DATA!E159=0,0,A.Life_DATA!E159/ECO!O12),IF($C$3="Constant Exchange rate",IF(A.Life_DATA!E159=0,0,A.Life_DATA!E159/ECO!O47))))</f>
        <v>33991.760645375914</v>
      </c>
      <c r="G167" s="42">
        <f>IF($C$3="National Currency",IF(A.Life_DATA!F159=0,0,A.Life_DATA!F159),IF($C$3="Current Exchange rate",IF(A.Life_DATA!F159=0,0,A.Life_DATA!F159/ECO!P12),IF($C$3="Constant Exchange rate",IF(A.Life_DATA!F159=0,0,A.Life_DATA!F159/ECO!P47))))</f>
        <v>33667.138223552894</v>
      </c>
      <c r="H167" s="42">
        <f>IF($C$3="National Currency",IF(A.Life_DATA!G159=0,0,A.Life_DATA!G159),IF($C$3="Current Exchange rate",IF(A.Life_DATA!G159=0,0,A.Life_DATA!G159/ECO!Q12),IF($C$3="Constant Exchange rate",IF(A.Life_DATA!G159=0,0,A.Life_DATA!G159/ECO!Q47))))</f>
        <v>30458.37242182302</v>
      </c>
      <c r="I167" s="42">
        <f>IF($C$3="National Currency",IF(A.Life_DATA!H159=0,0,A.Life_DATA!H159),IF($C$3="Current Exchange rate",IF(A.Life_DATA!H159=0,0,A.Life_DATA!H159/ECO!R12),IF($C$3="Constant Exchange rate",IF(A.Life_DATA!H159=0,0,A.Life_DATA!H159/ECO!R47))))</f>
        <v>30857.016799733869</v>
      </c>
      <c r="J167" s="42">
        <f>IF($C$3="National Currency",IF(A.Life_DATA!I159=0,0,A.Life_DATA!I159),IF($C$3="Current Exchange rate",IF(A.Life_DATA!I159=0,0,A.Life_DATA!I159/ECO!S12),IF($C$3="Constant Exchange rate",IF(A.Life_DATA!I159=0,0,A.Life_DATA!I159/ECO!S47))))</f>
        <v>23672.919275615437</v>
      </c>
      <c r="K167" s="42">
        <f>IF($C$3="National Currency",IF(A.Life_DATA!J159=0,0,A.Life_DATA!J159),IF($C$3="Current Exchange rate",IF(A.Life_DATA!J159=0,0,A.Life_DATA!J159/ECO!T12),IF($C$3="Constant Exchange rate",IF(A.Life_DATA!J159=0,0,A.Life_DATA!J159/ECO!T47))))</f>
        <v>29058.062956586829</v>
      </c>
      <c r="L167" s="42">
        <f>IF($C$3="National Currency",IF(A.Life_DATA!K159=0,0,A.Life_DATA!K159),IF($C$3="Current Exchange rate",IF(A.Life_DATA!K159=0,0,A.Life_DATA!K159/ECO!U12),IF($C$3="Constant Exchange rate",IF(A.Life_DATA!K159=0,0,A.Life_DATA!K159/ECO!U47))))</f>
        <v>27967.127125748506</v>
      </c>
      <c r="M167" s="42">
        <f>IF($C$3="National Currency",IF(A.Life_DATA!L159=0,0,A.Life_DATA!L159),IF($C$3="Current Exchange rate",IF(A.Life_DATA!L159=0,0,A.Life_DATA!L159/ECO!V12),IF($C$3="Constant Exchange rate",IF(A.Life_DATA!L159=0,0,A.Life_DATA!L159/ECO!V47))))</f>
        <v>28125.6577162342</v>
      </c>
      <c r="N167" s="42">
        <f>IF($C$3="National Currency",IF(A.Life_DATA!M159=0,0,A.Life_DATA!M159),IF($C$3="Current Exchange rate",IF(A.Life_DATA!M159=0,0,A.Life_DATA!M159/ECO!W12),IF($C$3="Constant Exchange rate",IF(A.Life_DATA!M159=0,0,A.Life_DATA!M159/ECO!W47))))</f>
        <v>32219.101397205588</v>
      </c>
      <c r="O167" s="42">
        <f>IF($C$3="National Currency",IF(A.Life_DATA!N159=0,0,A.Life_DATA!N159),IF($C$3="Current Exchange rate",IF(A.Life_DATA!N159=0,0,A.Life_DATA!N159/ECO!X12),IF($C$3="Constant Exchange rate",IF(A.Life_DATA!N159=0,0,A.Life_DATA!N159/ECO!X47))))</f>
        <v>32020.958083832338</v>
      </c>
      <c r="P167" s="108">
        <f>IF($C$3="National Currency",IF(A.Life_DATA!O159=0,0,A.Life_DATA!O159),IF($C$3="Current Exchange rate",IF(A.Life_DATA!O159=0,0,A.Life_DATA!O159/ECO!Y12),IF($C$3="Constant Exchange rate",IF(A.Life_DATA!O159=0,0,A.Life_DATA!O159/ECO!Y47))))</f>
        <v>33449.56218812376</v>
      </c>
      <c r="Q167" s="41">
        <f t="shared" si="32"/>
        <v>6.3807207690125822E-2</v>
      </c>
      <c r="R167" s="41">
        <f t="shared" si="33"/>
        <v>-6.1498708772317334E-3</v>
      </c>
      <c r="S167" s="41">
        <f t="shared" si="34"/>
        <v>-5.7978831461667046E-2</v>
      </c>
    </row>
    <row r="168" spans="3:19" ht="15" x14ac:dyDescent="0.25">
      <c r="C168" s="139"/>
      <c r="D168" s="140"/>
      <c r="E168" s="39" t="s">
        <v>28</v>
      </c>
      <c r="F168" s="42">
        <f>IF($C$3="National Currency",IF(A.Life_DATA!E160=0,0,A.Life_DATA!E160),IF($C$3="Current Exchange rate",IF(A.Life_DATA!E160=0,0,A.Life_DATA!E160/ECO!O13),IF($C$3="Constant Exchange rate",IF(A.Life_DATA!E160=0,0,A.Life_DATA!E160/ECO!O48))))</f>
        <v>171.20303449689888</v>
      </c>
      <c r="G168" s="42">
        <f>IF($C$3="National Currency",IF(A.Life_DATA!F160=0,0,A.Life_DATA!F160),IF($C$3="Current Exchange rate",IF(A.Life_DATA!F160=0,0,A.Life_DATA!F160/ECO!P13),IF($C$3="Constant Exchange rate",IF(A.Life_DATA!F160=0,0,A.Life_DATA!F160/ECO!P48))))</f>
        <v>164.36858202197277</v>
      </c>
      <c r="H168" s="42">
        <f>IF($C$3="National Currency",IF(A.Life_DATA!G160=0,0,A.Life_DATA!G160),IF($C$3="Current Exchange rate",IF(A.Life_DATA!G160=0,0,A.Life_DATA!G160/ECO!Q13),IF($C$3="Constant Exchange rate",IF(A.Life_DATA!G160=0,0,A.Life_DATA!G160/ECO!Q48))))</f>
        <v>163.85599808635334</v>
      </c>
      <c r="I168" s="42">
        <f>IF($C$3="National Currency",IF(A.Life_DATA!H160=0,0,A.Life_DATA!H160),IF($C$3="Current Exchange rate",IF(A.Life_DATA!H160=0,0,A.Life_DATA!H160/ECO!R13),IF($C$3="Constant Exchange rate",IF(A.Life_DATA!H160=0,0,A.Life_DATA!H160/ECO!R48))))</f>
        <v>194.09845028790133</v>
      </c>
      <c r="J168" s="42">
        <f>IF($C$3="National Currency",IF(A.Life_DATA!I160=0,0,A.Life_DATA!I160),IF($C$3="Current Exchange rate",IF(A.Life_DATA!I160=0,0,A.Life_DATA!I160/ECO!S13),IF($C$3="Constant Exchange rate",IF(A.Life_DATA!I160=0,0,A.Life_DATA!I160/ECO!S48))))</f>
        <v>215</v>
      </c>
      <c r="K168" s="42">
        <f>IF($C$3="National Currency",IF(A.Life_DATA!J160=0,0,A.Life_DATA!J160),IF($C$3="Current Exchange rate",IF(A.Life_DATA!J160=0,0,A.Life_DATA!J160/ECO!T13),IF($C$3="Constant Exchange rate",IF(A.Life_DATA!J160=0,0,A.Life_DATA!J160/ECO!T48))))</f>
        <v>202</v>
      </c>
      <c r="L168" s="42">
        <f>IF($C$3="National Currency",IF(A.Life_DATA!K160=0,0,A.Life_DATA!K160),IF($C$3="Current Exchange rate",IF(A.Life_DATA!K160=0,0,A.Life_DATA!K160/ECO!U13),IF($C$3="Constant Exchange rate",IF(A.Life_DATA!K160=0,0,A.Life_DATA!K160/ECO!U48))))</f>
        <v>211</v>
      </c>
      <c r="M168" s="42">
        <f>IF($C$3="National Currency",IF(A.Life_DATA!L160=0,0,A.Life_DATA!L160),IF($C$3="Current Exchange rate",IF(A.Life_DATA!L160=0,0,A.Life_DATA!L160/ECO!V13),IF($C$3="Constant Exchange rate",IF(A.Life_DATA!L160=0,0,A.Life_DATA!L160/ECO!V48))))</f>
        <v>0</v>
      </c>
      <c r="N168" s="42">
        <f>IF($C$3="National Currency",IF(A.Life_DATA!M160=0,0,A.Life_DATA!M160),IF($C$3="Current Exchange rate",IF(A.Life_DATA!M160=0,0,A.Life_DATA!M160/ECO!W13),IF($C$3="Constant Exchange rate",IF(A.Life_DATA!M160=0,0,A.Life_DATA!M160/ECO!W48))))</f>
        <v>0</v>
      </c>
      <c r="O168" s="42">
        <f>IF($C$3="National Currency",IF(A.Life_DATA!N160=0,0,A.Life_DATA!N160),IF($C$3="Current Exchange rate",IF(A.Life_DATA!N160=0,0,A.Life_DATA!N160/ECO!X13),IF($C$3="Constant Exchange rate",IF(A.Life_DATA!N160=0,0,A.Life_DATA!N160/ECO!X48))))</f>
        <v>0</v>
      </c>
      <c r="P168" s="108">
        <f>IF($C$3="National Currency",IF(A.Life_DATA!O160=0,0,A.Life_DATA!O160),IF($C$3="Current Exchange rate",IF(A.Life_DATA!O160=0,0,A.Life_DATA!O160/ECO!Y13),IF($C$3="Constant Exchange rate",IF(A.Life_DATA!O160=0,0,A.Life_DATA!O160/ECO!Y48))))</f>
        <v>0</v>
      </c>
      <c r="Q168" s="41">
        <f t="shared" si="32"/>
        <v>0</v>
      </c>
      <c r="R168" s="41" t="str">
        <f t="shared" si="33"/>
        <v>-</v>
      </c>
      <c r="S168" s="41" t="str">
        <f t="shared" si="34"/>
        <v>-</v>
      </c>
    </row>
    <row r="169" spans="3:19" ht="15" x14ac:dyDescent="0.25">
      <c r="C169" s="139"/>
      <c r="D169" s="140"/>
      <c r="E169" s="39" t="s">
        <v>27</v>
      </c>
      <c r="F169" s="42">
        <f>IF($C$3="National Currency",IF(A.Life_DATA!E161=0,0,A.Life_DATA!E161),IF($C$3="Current Exchange rate",IF(A.Life_DATA!E161=0,0,A.Life_DATA!E161/ECO!O14),IF($C$3="Constant Exchange rate",IF(A.Life_DATA!E161=0,0,A.Life_DATA!E161/ECO!O49))))</f>
        <v>841.13935460609343</v>
      </c>
      <c r="G169" s="42">
        <f>IF($C$3="National Currency",IF(A.Life_DATA!F161=0,0,A.Life_DATA!F161),IF($C$3="Current Exchange rate",IF(A.Life_DATA!F161=0,0,A.Life_DATA!F161/ECO!P14),IF($C$3="Constant Exchange rate",IF(A.Life_DATA!F161=0,0,A.Life_DATA!F161/ECO!P49))))</f>
        <v>700.19830539030113</v>
      </c>
      <c r="H169" s="42">
        <f>IF($C$3="National Currency",IF(A.Life_DATA!G161=0,0,A.Life_DATA!G161),IF($C$3="Current Exchange rate",IF(A.Life_DATA!G161=0,0,A.Life_DATA!G161/ECO!Q14),IF($C$3="Constant Exchange rate",IF(A.Life_DATA!G161=0,0,A.Life_DATA!G161/ECO!Q49))))</f>
        <v>682.89165314584466</v>
      </c>
      <c r="I169" s="42">
        <f>IF($C$3="National Currency",IF(A.Life_DATA!H161=0,0,A.Life_DATA!H161),IF($C$3="Current Exchange rate",IF(A.Life_DATA!H161=0,0,A.Life_DATA!H161/ECO!R14),IF($C$3="Constant Exchange rate",IF(A.Life_DATA!H161=0,0,A.Life_DATA!H161/ECO!R49))))</f>
        <v>911.55579592572565</v>
      </c>
      <c r="J169" s="42">
        <f>IF($C$3="National Currency",IF(A.Life_DATA!I161=0,0,A.Life_DATA!I161),IF($C$3="Current Exchange rate",IF(A.Life_DATA!I161=0,0,A.Life_DATA!I161/ECO!S14),IF($C$3="Constant Exchange rate",IF(A.Life_DATA!I161=0,0,A.Life_DATA!I161/ECO!S49))))</f>
        <v>1114.0796827113757</v>
      </c>
      <c r="K169" s="42">
        <f>IF($C$3="National Currency",IF(A.Life_DATA!J161=0,0,A.Life_DATA!J161),IF($C$3="Current Exchange rate",IF(A.Life_DATA!J161=0,0,A.Life_DATA!J161/ECO!T14),IF($C$3="Constant Exchange rate",IF(A.Life_DATA!J161=0,0,A.Life_DATA!J161/ECO!T49))))</f>
        <v>1205.3001622498648</v>
      </c>
      <c r="L169" s="42">
        <f>IF($C$3="National Currency",IF(A.Life_DATA!K161=0,0,A.Life_DATA!K161),IF($C$3="Current Exchange rate",IF(A.Life_DATA!K161=0,0,A.Life_DATA!K161/ECO!U14),IF($C$3="Constant Exchange rate",IF(A.Life_DATA!K161=0,0,A.Life_DATA!K161/ECO!U49))))</f>
        <v>1326.3385613845321</v>
      </c>
      <c r="M169" s="42">
        <f>IF($C$3="National Currency",IF(A.Life_DATA!L161=0,0,A.Life_DATA!L161),IF($C$3="Current Exchange rate",IF(A.Life_DATA!L161=0,0,A.Life_DATA!L161/ECO!V14),IF($C$3="Constant Exchange rate",IF(A.Life_DATA!L161=0,0,A.Life_DATA!L161/ECO!V49))))</f>
        <v>1499.4411393546061</v>
      </c>
      <c r="N169" s="42">
        <f>IF($C$3="National Currency",IF(A.Life_DATA!M161=0,0,A.Life_DATA!M161),IF($C$3="Current Exchange rate",IF(A.Life_DATA!M161=0,0,A.Life_DATA!M161/ECO!W14),IF($C$3="Constant Exchange rate",IF(A.Life_DATA!M161=0,0,A.Life_DATA!M161/ECO!W49))))</f>
        <v>1687.9033711916352</v>
      </c>
      <c r="O169" s="42">
        <f>IF($C$3="National Currency",IF(A.Life_DATA!N161=0,0,A.Life_DATA!N161),IF($C$3="Current Exchange rate",IF(A.Life_DATA!N161=0,0,A.Life_DATA!N161/ECO!X14),IF($C$3="Constant Exchange rate",IF(A.Life_DATA!N161=0,0,A.Life_DATA!N161/ECO!X49))))</f>
        <v>1803.3892193978727</v>
      </c>
      <c r="P169" s="108">
        <f>IF($C$3="National Currency",IF(A.Life_DATA!O161=0,0,A.Life_DATA!O161),IF($C$3="Current Exchange rate",IF(A.Life_DATA!O161=0,0,A.Life_DATA!O161/ECO!Y14),IF($C$3="Constant Exchange rate",IF(A.Life_DATA!O161=0,0,A.Life_DATA!O161/ECO!Y49))))</f>
        <v>2068.2531097890751</v>
      </c>
      <c r="Q169" s="41">
        <f t="shared" si="32"/>
        <v>3.5935598855911001E-3</v>
      </c>
      <c r="R169" s="41">
        <f t="shared" si="33"/>
        <v>6.8419703507497598E-2</v>
      </c>
      <c r="S169" s="41">
        <f t="shared" si="34"/>
        <v>1.1439838827210767</v>
      </c>
    </row>
    <row r="170" spans="3:19" ht="15" x14ac:dyDescent="0.25">
      <c r="C170" s="139"/>
      <c r="D170" s="140"/>
      <c r="E170" s="39" t="s">
        <v>26</v>
      </c>
      <c r="F170" s="42">
        <f>IF($C$3="National Currency",IF(A.Life_DATA!E162=0,0,A.Life_DATA!E162),IF($C$3="Current Exchange rate",IF(A.Life_DATA!E162=0,0,A.Life_DATA!E162/ECO!O15),IF($C$3="Constant Exchange rate",IF(A.Life_DATA!E162=0,0,A.Life_DATA!E162/ECO!O50))))</f>
        <v>81622</v>
      </c>
      <c r="G170" s="42">
        <f>IF($C$3="National Currency",IF(A.Life_DATA!F162=0,0,A.Life_DATA!F162),IF($C$3="Current Exchange rate",IF(A.Life_DATA!F162=0,0,A.Life_DATA!F162/ECO!P15),IF($C$3="Constant Exchange rate",IF(A.Life_DATA!F162=0,0,A.Life_DATA!F162/ECO!P50))))</f>
        <v>94624</v>
      </c>
      <c r="H170" s="42">
        <f>IF($C$3="National Currency",IF(A.Life_DATA!G162=0,0,A.Life_DATA!G162),IF($C$3="Current Exchange rate",IF(A.Life_DATA!G162=0,0,A.Life_DATA!G162/ECO!Q15),IF($C$3="Constant Exchange rate",IF(A.Life_DATA!G162=0,0,A.Life_DATA!G162/ECO!Q50))))</f>
        <v>95378</v>
      </c>
      <c r="I170" s="42">
        <f>IF($C$3="National Currency",IF(A.Life_DATA!H162=0,0,A.Life_DATA!H162),IF($C$3="Current Exchange rate",IF(A.Life_DATA!H162=0,0,A.Life_DATA!H162/ECO!R15),IF($C$3="Constant Exchange rate",IF(A.Life_DATA!H162=0,0,A.Life_DATA!H162/ECO!R50))))</f>
        <v>90869</v>
      </c>
      <c r="J170" s="42">
        <f>IF($C$3="National Currency",IF(A.Life_DATA!I162=0,0,A.Life_DATA!I162),IF($C$3="Current Exchange rate",IF(A.Life_DATA!I162=0,0,A.Life_DATA!I162/ECO!S15),IF($C$3="Constant Exchange rate",IF(A.Life_DATA!I162=0,0,A.Life_DATA!I162/ECO!S50))))</f>
        <v>70779</v>
      </c>
      <c r="K170" s="42">
        <f>IF($C$3="National Currency",IF(A.Life_DATA!J162=0,0,A.Life_DATA!J162),IF($C$3="Current Exchange rate",IF(A.Life_DATA!J162=0,0,A.Life_DATA!J162/ECO!T15),IF($C$3="Constant Exchange rate",IF(A.Life_DATA!J162=0,0,A.Life_DATA!J162/ECO!T50))))</f>
        <v>104646</v>
      </c>
      <c r="L170" s="42">
        <f>IF($C$3="National Currency",IF(A.Life_DATA!K162=0,0,A.Life_DATA!K162),IF($C$3="Current Exchange rate",IF(A.Life_DATA!K162=0,0,A.Life_DATA!K162/ECO!U15),IF($C$3="Constant Exchange rate",IF(A.Life_DATA!K162=0,0,A.Life_DATA!K162/ECO!U50))))</f>
        <v>107361</v>
      </c>
      <c r="M170" s="42">
        <f>IF($C$3="National Currency",IF(A.Life_DATA!L162=0,0,A.Life_DATA!L162),IF($C$3="Current Exchange rate",IF(A.Life_DATA!L162=0,0,A.Life_DATA!L162/ECO!V15),IF($C$3="Constant Exchange rate",IF(A.Life_DATA!L162=0,0,A.Life_DATA!L162/ECO!V50))))</f>
        <v>93008</v>
      </c>
      <c r="N170" s="42">
        <f>IF($C$3="National Currency",IF(A.Life_DATA!M162=0,0,A.Life_DATA!M162),IF($C$3="Current Exchange rate",IF(A.Life_DATA!M162=0,0,A.Life_DATA!M162/ECO!W15),IF($C$3="Constant Exchange rate",IF(A.Life_DATA!M162=0,0,A.Life_DATA!M162/ECO!W50))))</f>
        <v>111506</v>
      </c>
      <c r="O170" s="42">
        <f>IF($C$3="National Currency",IF(A.Life_DATA!N162=0,0,A.Life_DATA!N162),IF($C$3="Current Exchange rate",IF(A.Life_DATA!N162=0,0,A.Life_DATA!N162/ECO!X15),IF($C$3="Constant Exchange rate",IF(A.Life_DATA!N162=0,0,A.Life_DATA!N162/ECO!X50))))</f>
        <v>116658</v>
      </c>
      <c r="P170" s="108">
        <f>IF($C$3="National Currency",IF(A.Life_DATA!O162=0,0,A.Life_DATA!O162),IF($C$3="Current Exchange rate",IF(A.Life_DATA!O162=0,0,A.Life_DATA!O162/ECO!Y15),IF($C$3="Constant Exchange rate",IF(A.Life_DATA!O162=0,0,A.Life_DATA!O162/ECO!Y50))))</f>
        <v>120932</v>
      </c>
      <c r="Q170" s="41">
        <f t="shared" si="32"/>
        <v>0.2324609156049284</v>
      </c>
      <c r="R170" s="41">
        <f t="shared" si="33"/>
        <v>4.6203791724212184E-2</v>
      </c>
      <c r="S170" s="41">
        <f t="shared" si="34"/>
        <v>0.42924701673568411</v>
      </c>
    </row>
    <row r="171" spans="3:19" ht="15" x14ac:dyDescent="0.25">
      <c r="C171" s="139"/>
      <c r="D171" s="140"/>
      <c r="E171" s="39" t="s">
        <v>25</v>
      </c>
      <c r="F171" s="42">
        <f>IF($C$3="National Currency",IF(A.Life_DATA!E163=0,0,A.Life_DATA!E163),IF($C$3="Current Exchange rate",IF(A.Life_DATA!E163=0,0,A.Life_DATA!E163/ECO!O16),IF($C$3="Constant Exchange rate",IF(A.Life_DATA!E163=0,0,A.Life_DATA!E163/ECO!O51))))</f>
        <v>6221.5088713685145</v>
      </c>
      <c r="G171" s="42">
        <f>IF($C$3="National Currency",IF(A.Life_DATA!F163=0,0,A.Life_DATA!F163),IF($C$3="Current Exchange rate",IF(A.Life_DATA!F163=0,0,A.Life_DATA!F163/ECO!P16),IF($C$3="Constant Exchange rate",IF(A.Life_DATA!F163=0,0,A.Life_DATA!F163/ECO!P51))))</f>
        <v>6849.9590345587148</v>
      </c>
      <c r="H171" s="42">
        <f>IF($C$3="National Currency",IF(A.Life_DATA!G163=0,0,A.Life_DATA!G163),IF($C$3="Current Exchange rate",IF(A.Life_DATA!G163=0,0,A.Life_DATA!G163/ECO!Q16),IF($C$3="Constant Exchange rate",IF(A.Life_DATA!G163=0,0,A.Life_DATA!G163/ECO!Q51))))</f>
        <v>8135.1993875330754</v>
      </c>
      <c r="I171" s="42">
        <f>IF($C$3="National Currency",IF(A.Life_DATA!H163=0,0,A.Life_DATA!H163),IF($C$3="Current Exchange rate",IF(A.Life_DATA!H163=0,0,A.Life_DATA!H163/ECO!R16),IF($C$3="Constant Exchange rate",IF(A.Life_DATA!H163=0,0,A.Life_DATA!H163/ECO!R51))))</f>
        <v>9126.8316924771334</v>
      </c>
      <c r="J171" s="42">
        <f>IF($C$3="National Currency",IF(A.Life_DATA!I163=0,0,A.Life_DATA!I163),IF($C$3="Current Exchange rate",IF(A.Life_DATA!I163=0,0,A.Life_DATA!I163/ECO!S16),IF($C$3="Constant Exchange rate",IF(A.Life_DATA!I163=0,0,A.Life_DATA!I163/ECO!S51))))</f>
        <v>9173.1696506520893</v>
      </c>
      <c r="K171" s="42">
        <f>IF($C$3="National Currency",IF(A.Life_DATA!J163=0,0,A.Life_DATA!J163),IF($C$3="Current Exchange rate",IF(A.Life_DATA!J163=0,0,A.Life_DATA!J163/ECO!T16),IF($C$3="Constant Exchange rate",IF(A.Life_DATA!J163=0,0,A.Life_DATA!J163/ECO!T51))))</f>
        <v>8844.9484909943185</v>
      </c>
      <c r="L171" s="42">
        <f>IF($C$3="National Currency",IF(A.Life_DATA!K163=0,0,A.Life_DATA!K163),IF($C$3="Current Exchange rate",IF(A.Life_DATA!K163=0,0,A.Life_DATA!K163/ECO!U16),IF($C$3="Constant Exchange rate",IF(A.Life_DATA!K163=0,0,A.Life_DATA!K163/ECO!U51))))</f>
        <v>10850.812324553746</v>
      </c>
      <c r="M171" s="42">
        <f>IF($C$3="National Currency",IF(A.Life_DATA!L163=0,0,A.Life_DATA!L163),IF($C$3="Current Exchange rate",IF(A.Life_DATA!L163=0,0,A.Life_DATA!L163/ECO!V16),IF($C$3="Constant Exchange rate",IF(A.Life_DATA!L163=0,0,A.Life_DATA!L163/ECO!V51))))</f>
        <v>11280.808026540233</v>
      </c>
      <c r="N171" s="42">
        <f>IF($C$3="National Currency",IF(A.Life_DATA!M163=0,0,A.Life_DATA!M163),IF($C$3="Current Exchange rate",IF(A.Life_DATA!M163=0,0,A.Life_DATA!M163/ECO!W16),IF($C$3="Constant Exchange rate",IF(A.Life_DATA!M163=0,0,A.Life_DATA!M163/ECO!W51))))</f>
        <v>12086.148576954589</v>
      </c>
      <c r="O171" s="88">
        <f>IF($C$3="National Currency",IF(A.Life_DATA!N163=0,0,A.Life_DATA!N163),IF($C$3="Current Exchange rate",IF(A.Life_DATA!N163=0,0,A.Life_DATA!N163/ECO!X16),IF($C$3="Constant Exchange rate",IF(A.Life_DATA!N163=0,0,A.Life_DATA!N163/ECO!X51))))</f>
        <v>12086.148576954589</v>
      </c>
      <c r="P171" s="108">
        <f>IF($C$3="National Currency",IF(A.Life_DATA!O163=0,0,A.Life_DATA!O163),IF($C$3="Current Exchange rate",IF(A.Life_DATA!O163=0,0,A.Life_DATA!O163/ECO!Y16),IF($C$3="Constant Exchange rate",IF(A.Life_DATA!O163=0,0,A.Life_DATA!O163/ECO!Y51))))</f>
        <v>0</v>
      </c>
      <c r="Q171" s="41">
        <f t="shared" si="32"/>
        <v>2.4083707626875707E-2</v>
      </c>
      <c r="R171" s="41">
        <f t="shared" si="33"/>
        <v>0</v>
      </c>
      <c r="S171" s="41">
        <f t="shared" si="34"/>
        <v>0.94263945078905897</v>
      </c>
    </row>
    <row r="172" spans="3:19" ht="15" x14ac:dyDescent="0.25">
      <c r="C172" s="139"/>
      <c r="D172" s="140"/>
      <c r="E172" s="39" t="s">
        <v>24</v>
      </c>
      <c r="F172" s="42">
        <f>IF($C$3="National Currency",IF(A.Life_DATA!E164=0,0,A.Life_DATA!E164),IF($C$3="Current Exchange rate",IF(A.Life_DATA!E164=0,0,A.Life_DATA!E164/ECO!O17),IF($C$3="Constant Exchange rate",IF(A.Life_DATA!E164=0,0,A.Life_DATA!E164/ECO!O52))))</f>
        <v>7.3434484169084664</v>
      </c>
      <c r="G172" s="42">
        <f>IF($C$3="National Currency",IF(A.Life_DATA!F164=0,0,A.Life_DATA!F164),IF($C$3="Current Exchange rate",IF(A.Life_DATA!F164=0,0,A.Life_DATA!F164/ECO!P17),IF($C$3="Constant Exchange rate",IF(A.Life_DATA!F164=0,0,A.Life_DATA!F164/ECO!P52))))</f>
        <v>11.938695946723252</v>
      </c>
      <c r="H172" s="42">
        <f>IF($C$3="National Currency",IF(A.Life_DATA!G164=0,0,A.Life_DATA!G164),IF($C$3="Current Exchange rate",IF(A.Life_DATA!G164=0,0,A.Life_DATA!G164/ECO!Q17),IF($C$3="Constant Exchange rate",IF(A.Life_DATA!G164=0,0,A.Life_DATA!G164/ECO!Q52))))</f>
        <v>9.331100686411105</v>
      </c>
      <c r="I172" s="42">
        <f>IF($C$3="National Currency",IF(A.Life_DATA!H164=0,0,A.Life_DATA!H164),IF($C$3="Current Exchange rate",IF(A.Life_DATA!H164=0,0,A.Life_DATA!H164/ECO!R17),IF($C$3="Constant Exchange rate",IF(A.Life_DATA!H164=0,0,A.Life_DATA!H164/ECO!R52))))</f>
        <v>14.098909667275958</v>
      </c>
      <c r="J172" s="42">
        <f>IF($C$3="National Currency",IF(A.Life_DATA!I164=0,0,A.Life_DATA!I164),IF($C$3="Current Exchange rate",IF(A.Life_DATA!I164=0,0,A.Life_DATA!I164/ECO!S17),IF($C$3="Constant Exchange rate",IF(A.Life_DATA!I164=0,0,A.Life_DATA!I164/ECO!S52))))</f>
        <v>19.951618882057446</v>
      </c>
      <c r="K172" s="42">
        <f>IF($C$3="National Currency",IF(A.Life_DATA!J164=0,0,A.Life_DATA!J164),IF($C$3="Current Exchange rate",IF(A.Life_DATA!J164=0,0,A.Life_DATA!J164/ECO!T17),IF($C$3="Constant Exchange rate",IF(A.Life_DATA!J164=0,0,A.Life_DATA!J164/ECO!T52))))</f>
        <v>46.45986987588357</v>
      </c>
      <c r="L172" s="42">
        <f>IF($C$3="National Currency",IF(A.Life_DATA!K164=0,0,A.Life_DATA!K164),IF($C$3="Current Exchange rate",IF(A.Life_DATA!K164=0,0,A.Life_DATA!K164/ECO!U17),IF($C$3="Constant Exchange rate",IF(A.Life_DATA!K164=0,0,A.Life_DATA!K164/ECO!U52))))</f>
        <v>36.316260401620802</v>
      </c>
      <c r="M172" s="42">
        <f>IF($C$3="National Currency",IF(A.Life_DATA!L164=0,0,A.Life_DATA!L164),IF($C$3="Current Exchange rate",IF(A.Life_DATA!L164=0,0,A.Life_DATA!L164/ECO!V17),IF($C$3="Constant Exchange rate",IF(A.Life_DATA!L164=0,0,A.Life_DATA!L164/ECO!V52))))</f>
        <v>41.36</v>
      </c>
      <c r="N172" s="42">
        <f>IF($C$3="National Currency",IF(A.Life_DATA!M164=0,0,A.Life_DATA!M164),IF($C$3="Current Exchange rate",IF(A.Life_DATA!M164=0,0,A.Life_DATA!M164/ECO!W17),IF($C$3="Constant Exchange rate",IF(A.Life_DATA!M164=0,0,A.Life_DATA!M164/ECO!W52))))</f>
        <v>59.216999999999999</v>
      </c>
      <c r="O172" s="42">
        <f>IF($C$3="National Currency",IF(A.Life_DATA!N164=0,0,A.Life_DATA!N164),IF($C$3="Current Exchange rate",IF(A.Life_DATA!N164=0,0,A.Life_DATA!N164/ECO!X17),IF($C$3="Constant Exchange rate",IF(A.Life_DATA!N164=0,0,A.Life_DATA!N164/ECO!X52))))</f>
        <v>44</v>
      </c>
      <c r="P172" s="108">
        <f>IF($C$3="National Currency",IF(A.Life_DATA!O164=0,0,A.Life_DATA!O164),IF($C$3="Current Exchange rate",IF(A.Life_DATA!O164=0,0,A.Life_DATA!O164/ECO!Y17),IF($C$3="Constant Exchange rate",IF(A.Life_DATA!O164=0,0,A.Life_DATA!O164/ECO!Y52))))</f>
        <v>0</v>
      </c>
      <c r="Q172" s="41">
        <f t="shared" si="32"/>
        <v>8.7677487070041059E-5</v>
      </c>
      <c r="R172" s="41">
        <f t="shared" si="33"/>
        <v>-0.25697012682168974</v>
      </c>
      <c r="S172" s="41">
        <f t="shared" si="34"/>
        <v>4.9917354221061787</v>
      </c>
    </row>
    <row r="173" spans="3:19" ht="15" x14ac:dyDescent="0.25">
      <c r="C173" s="139"/>
      <c r="D173" s="140"/>
      <c r="E173" s="39" t="s">
        <v>23</v>
      </c>
      <c r="F173" s="42">
        <f>IF($C$3="National Currency",IF(A.Life_DATA!E165=0,0,A.Life_DATA!E165),IF($C$3="Current Exchange rate",IF(A.Life_DATA!E165=0,0,A.Life_DATA!E165/ECO!O18),IF($C$3="Constant Exchange rate",IF(A.Life_DATA!E165=0,0,A.Life_DATA!E165/ECO!O53))))</f>
        <v>22939.429931480001</v>
      </c>
      <c r="G173" s="42">
        <f>IF($C$3="National Currency",IF(A.Life_DATA!F165=0,0,A.Life_DATA!F165),IF($C$3="Current Exchange rate",IF(A.Life_DATA!F165=0,0,A.Life_DATA!F165/ECO!P18),IF($C$3="Constant Exchange rate",IF(A.Life_DATA!F165=0,0,A.Life_DATA!F165/ECO!P53))))</f>
        <v>24219.990538090002</v>
      </c>
      <c r="H173" s="42">
        <f>IF($C$3="National Currency",IF(A.Life_DATA!G165=0,0,A.Life_DATA!G165),IF($C$3="Current Exchange rate",IF(A.Life_DATA!G165=0,0,A.Life_DATA!G165/ECO!Q18),IF($C$3="Constant Exchange rate",IF(A.Life_DATA!G165=0,0,A.Life_DATA!G165/ECO!Q53))))</f>
        <v>27401.609896720001</v>
      </c>
      <c r="I173" s="42">
        <f>IF($C$3="National Currency",IF(A.Life_DATA!H165=0,0,A.Life_DATA!H165),IF($C$3="Current Exchange rate",IF(A.Life_DATA!H165=0,0,A.Life_DATA!H165/ECO!R18),IF($C$3="Constant Exchange rate",IF(A.Life_DATA!H165=0,0,A.Life_DATA!H165/ECO!R53))))</f>
        <v>26481.645312410001</v>
      </c>
      <c r="J173" s="42">
        <f>IF($C$3="National Currency",IF(A.Life_DATA!I165=0,0,A.Life_DATA!I165),IF($C$3="Current Exchange rate",IF(A.Life_DATA!I165=0,0,A.Life_DATA!I165/ECO!S18),IF($C$3="Constant Exchange rate",IF(A.Life_DATA!I165=0,0,A.Life_DATA!I165/ECO!S53))))</f>
        <v>27526.20591053</v>
      </c>
      <c r="K173" s="42">
        <f>IF($C$3="National Currency",IF(A.Life_DATA!J165=0,0,A.Life_DATA!J165),IF($C$3="Current Exchange rate",IF(A.Life_DATA!J165=0,0,A.Life_DATA!J165/ECO!T18),IF($C$3="Constant Exchange rate",IF(A.Life_DATA!J165=0,0,A.Life_DATA!J165/ECO!T53))))</f>
        <v>32625.133521404892</v>
      </c>
      <c r="L173" s="42">
        <f>IF($C$3="National Currency",IF(A.Life_DATA!K165=0,0,A.Life_DATA!K165),IF($C$3="Current Exchange rate",IF(A.Life_DATA!K165=0,0,A.Life_DATA!K165/ECO!U18),IF($C$3="Constant Exchange rate",IF(A.Life_DATA!K165=0,0,A.Life_DATA!K165/ECO!U53))))</f>
        <v>29542.474023975694</v>
      </c>
      <c r="M173" s="42">
        <f>IF($C$3="National Currency",IF(A.Life_DATA!L165=0,0,A.Life_DATA!L165),IF($C$3="Current Exchange rate",IF(A.Life_DATA!L165=0,0,A.Life_DATA!L165/ECO!V18),IF($C$3="Constant Exchange rate",IF(A.Life_DATA!L165=0,0,A.Life_DATA!L165/ECO!V53))))</f>
        <v>31655.273191546399</v>
      </c>
      <c r="N173" s="42">
        <f>IF($C$3="National Currency",IF(A.Life_DATA!M165=0,0,A.Life_DATA!M165),IF($C$3="Current Exchange rate",IF(A.Life_DATA!M165=0,0,A.Life_DATA!M165/ECO!W18),IF($C$3="Constant Exchange rate",IF(A.Life_DATA!M165=0,0,A.Life_DATA!M165/ECO!W53))))</f>
        <v>28981.521159296899</v>
      </c>
      <c r="O173" s="42">
        <f>IF($C$3="National Currency",IF(A.Life_DATA!N165=0,0,A.Life_DATA!N165),IF($C$3="Current Exchange rate",IF(A.Life_DATA!N165=0,0,A.Life_DATA!N165/ECO!X18),IF($C$3="Constant Exchange rate",IF(A.Life_DATA!N165=0,0,A.Life_DATA!N165/ECO!X53))))</f>
        <v>29028.586271264016</v>
      </c>
      <c r="P173" s="108">
        <f>IF($C$3="National Currency",IF(A.Life_DATA!O165=0,0,A.Life_DATA!O165),IF($C$3="Current Exchange rate",IF(A.Life_DATA!O165=0,0,A.Life_DATA!O165/ECO!Y18),IF($C$3="Constant Exchange rate",IF(A.Life_DATA!O165=0,0,A.Life_DATA!O165/ECO!Y53))))</f>
        <v>26541.482832426504</v>
      </c>
      <c r="Q173" s="41">
        <f t="shared" si="32"/>
        <v>5.7844397669552773E-2</v>
      </c>
      <c r="R173" s="41">
        <f t="shared" si="33"/>
        <v>1.6239696911843904E-3</v>
      </c>
      <c r="S173" s="41">
        <f t="shared" si="34"/>
        <v>0.26544497217116136</v>
      </c>
    </row>
    <row r="174" spans="3:19" ht="15" x14ac:dyDescent="0.25">
      <c r="C174" s="139"/>
      <c r="D174" s="140"/>
      <c r="E174" s="39" t="s">
        <v>22</v>
      </c>
      <c r="F174" s="42">
        <f>IF($C$3="National Currency",IF(A.Life_DATA!E166=0,0,A.Life_DATA!E166),IF($C$3="Current Exchange rate",IF(A.Life_DATA!E166=0,0,A.Life_DATA!E166/ECO!O19),IF($C$3="Constant Exchange rate",IF(A.Life_DATA!E166=0,0,A.Life_DATA!E166/ECO!O54))))</f>
        <v>9808</v>
      </c>
      <c r="G174" s="42">
        <f>IF($C$3="National Currency",IF(A.Life_DATA!F166=0,0,A.Life_DATA!F166),IF($C$3="Current Exchange rate",IF(A.Life_DATA!F166=0,0,A.Life_DATA!F166/ECO!P19),IF($C$3="Constant Exchange rate",IF(A.Life_DATA!F166=0,0,A.Life_DATA!F166/ECO!P54))))</f>
        <v>10829</v>
      </c>
      <c r="H174" s="42">
        <f>IF($C$3="National Currency",IF(A.Life_DATA!G166=0,0,A.Life_DATA!G166),IF($C$3="Current Exchange rate",IF(A.Life_DATA!G166=0,0,A.Life_DATA!G166/ECO!Q19),IF($C$3="Constant Exchange rate",IF(A.Life_DATA!G166=0,0,A.Life_DATA!G166/ECO!Q54))))</f>
        <v>13019</v>
      </c>
      <c r="I174" s="42">
        <f>IF($C$3="National Currency",IF(A.Life_DATA!H166=0,0,A.Life_DATA!H166),IF($C$3="Current Exchange rate",IF(A.Life_DATA!H166=0,0,A.Life_DATA!H166/ECO!R19),IF($C$3="Constant Exchange rate",IF(A.Life_DATA!H166=0,0,A.Life_DATA!H166/ECO!R54))))</f>
        <v>14227</v>
      </c>
      <c r="J174" s="42">
        <f>IF($C$3="National Currency",IF(A.Life_DATA!I166=0,0,A.Life_DATA!I166),IF($C$3="Current Exchange rate",IF(A.Life_DATA!I166=0,0,A.Life_DATA!I166/ECO!S19),IF($C$3="Constant Exchange rate",IF(A.Life_DATA!I166=0,0,A.Life_DATA!I166/ECO!S54))))</f>
        <v>14660</v>
      </c>
      <c r="K174" s="42">
        <f>IF($C$3="National Currency",IF(A.Life_DATA!J166=0,0,A.Life_DATA!J166),IF($C$3="Current Exchange rate",IF(A.Life_DATA!J166=0,0,A.Life_DATA!J166/ECO!T19),IF($C$3="Constant Exchange rate",IF(A.Life_DATA!J166=0,0,A.Life_DATA!J166/ECO!T54))))</f>
        <v>13894</v>
      </c>
      <c r="L174" s="42">
        <f>IF($C$3="National Currency",IF(A.Life_DATA!K166=0,0,A.Life_DATA!K166),IF($C$3="Current Exchange rate",IF(A.Life_DATA!K166=0,0,A.Life_DATA!K166/ECO!U19),IF($C$3="Constant Exchange rate",IF(A.Life_DATA!K166=0,0,A.Life_DATA!K166/ECO!U54))))</f>
        <v>18553</v>
      </c>
      <c r="M174" s="42">
        <f>IF($C$3="National Currency",IF(A.Life_DATA!L166=0,0,A.Life_DATA!L166),IF($C$3="Current Exchange rate",IF(A.Life_DATA!L166=0,0,A.Life_DATA!L166/ECO!V19),IF($C$3="Constant Exchange rate",IF(A.Life_DATA!L166=0,0,A.Life_DATA!L166/ECO!V54))))</f>
        <v>17676</v>
      </c>
      <c r="N174" s="42">
        <f>IF($C$3="National Currency",IF(A.Life_DATA!M166=0,0,A.Life_DATA!M166),IF($C$3="Current Exchange rate",IF(A.Life_DATA!M166=0,0,A.Life_DATA!M166/ECO!W19),IF($C$3="Constant Exchange rate",IF(A.Life_DATA!M166=0,0,A.Life_DATA!M166/ECO!W54))))</f>
        <v>17657</v>
      </c>
      <c r="O174" s="42">
        <f>IF($C$3="National Currency",IF(A.Life_DATA!N166=0,0,A.Life_DATA!N166),IF($C$3="Current Exchange rate",IF(A.Life_DATA!N166=0,0,A.Life_DATA!N166/ECO!X19),IF($C$3="Constant Exchange rate",IF(A.Life_DATA!N166=0,0,A.Life_DATA!N166/ECO!X54))))</f>
        <v>18894</v>
      </c>
      <c r="P174" s="108">
        <f>IF($C$3="National Currency",IF(A.Life_DATA!O166=0,0,A.Life_DATA!O166),IF($C$3="Current Exchange rate",IF(A.Life_DATA!O166=0,0,A.Life_DATA!O166/ECO!Y19),IF($C$3="Constant Exchange rate",IF(A.Life_DATA!O166=0,0,A.Life_DATA!O166/ECO!Y54))))</f>
        <v>19224</v>
      </c>
      <c r="Q174" s="41">
        <f t="shared" si="32"/>
        <v>3.7649510015939899E-2</v>
      </c>
      <c r="R174" s="41">
        <f t="shared" si="33"/>
        <v>7.0057201110041323E-2</v>
      </c>
      <c r="S174" s="41">
        <f t="shared" si="34"/>
        <v>0.9263866231647635</v>
      </c>
    </row>
    <row r="175" spans="3:19" ht="15" x14ac:dyDescent="0.25">
      <c r="C175" s="139"/>
      <c r="D175" s="140"/>
      <c r="E175" s="39" t="s">
        <v>21</v>
      </c>
      <c r="F175" s="42">
        <f>IF($C$3="National Currency",IF(A.Life_DATA!E167=0,0,A.Life_DATA!E167),IF($C$3="Current Exchange rate",IF(A.Life_DATA!E167=0,0,A.Life_DATA!E167/ECO!O20),IF($C$3="Constant Exchange rate",IF(A.Life_DATA!E167=0,0,A.Life_DATA!E167/ECO!O55))))</f>
        <v>59079</v>
      </c>
      <c r="G175" s="42">
        <f>IF($C$3="National Currency",IF(A.Life_DATA!F167=0,0,A.Life_DATA!F167),IF($C$3="Current Exchange rate",IF(A.Life_DATA!F167=0,0,A.Life_DATA!F167/ECO!P20),IF($C$3="Constant Exchange rate",IF(A.Life_DATA!F167=0,0,A.Life_DATA!F167/ECO!P55))))</f>
        <v>64881</v>
      </c>
      <c r="H175" s="42">
        <f>IF($C$3="National Currency",IF(A.Life_DATA!G167=0,0,A.Life_DATA!G167),IF($C$3="Current Exchange rate",IF(A.Life_DATA!G167=0,0,A.Life_DATA!G167/ECO!Q20),IF($C$3="Constant Exchange rate",IF(A.Life_DATA!G167=0,0,A.Life_DATA!G167/ECO!Q55))))</f>
        <v>74797</v>
      </c>
      <c r="I175" s="42">
        <f>IF($C$3="National Currency",IF(A.Life_DATA!H167=0,0,A.Life_DATA!H167),IF($C$3="Current Exchange rate",IF(A.Life_DATA!H167=0,0,A.Life_DATA!H167/ECO!R20),IF($C$3="Constant Exchange rate",IF(A.Life_DATA!H167=0,0,A.Life_DATA!H167/ECO!R55))))</f>
        <v>83448</v>
      </c>
      <c r="J175" s="42">
        <f>IF($C$3="National Currency",IF(A.Life_DATA!I167=0,0,A.Life_DATA!I167),IF($C$3="Current Exchange rate",IF(A.Life_DATA!I167=0,0,A.Life_DATA!I167/ECO!S20),IF($C$3="Constant Exchange rate",IF(A.Life_DATA!I167=0,0,A.Life_DATA!I167/ECO!S55))))</f>
        <v>93217</v>
      </c>
      <c r="K175" s="42">
        <f>IF($C$3="National Currency",IF(A.Life_DATA!J167=0,0,A.Life_DATA!J167),IF($C$3="Current Exchange rate",IF(A.Life_DATA!J167=0,0,A.Life_DATA!J167/ECO!T20),IF($C$3="Constant Exchange rate",IF(A.Life_DATA!J167=0,0,A.Life_DATA!J167/ECO!T55))))</f>
        <v>87121</v>
      </c>
      <c r="L175" s="42">
        <f>IF($C$3="National Currency",IF(A.Life_DATA!K167=0,0,A.Life_DATA!K167),IF($C$3="Current Exchange rate",IF(A.Life_DATA!K167=0,0,A.Life_DATA!K167/ECO!U20),IF($C$3="Constant Exchange rate",IF(A.Life_DATA!K167=0,0,A.Life_DATA!K167/ECO!U55))))</f>
        <v>94004</v>
      </c>
      <c r="M175" s="42">
        <f>IF($C$3="National Currency",IF(A.Life_DATA!L167=0,0,A.Life_DATA!L167),IF($C$3="Current Exchange rate",IF(A.Life_DATA!L167=0,0,A.Life_DATA!L167/ECO!V20),IF($C$3="Constant Exchange rate",IF(A.Life_DATA!L167=0,0,A.Life_DATA!L167/ECO!V55))))</f>
        <v>119438</v>
      </c>
      <c r="N175" s="42">
        <f>IF($C$3="National Currency",IF(A.Life_DATA!M167=0,0,A.Life_DATA!M167),IF($C$3="Current Exchange rate",IF(A.Life_DATA!M167=0,0,A.Life_DATA!M167/ECO!W20),IF($C$3="Constant Exchange rate",IF(A.Life_DATA!M167=0,0,A.Life_DATA!M167/ECO!W55))))</f>
        <v>123175</v>
      </c>
      <c r="O175" s="42">
        <f>IF($C$3="National Currency",IF(A.Life_DATA!N167=0,0,A.Life_DATA!N167),IF($C$3="Current Exchange rate",IF(A.Life_DATA!N167=0,0,A.Life_DATA!N167/ECO!X20),IF($C$3="Constant Exchange rate",IF(A.Life_DATA!N167=0,0,A.Life_DATA!N167/ECO!X55))))</f>
        <v>122586</v>
      </c>
      <c r="P175" s="108">
        <f>IF($C$3="National Currency",IF(A.Life_DATA!O167=0,0,A.Life_DATA!O167),IF($C$3="Current Exchange rate",IF(A.Life_DATA!O167=0,0,A.Life_DATA!O167/ECO!Y20),IF($C$3="Constant Exchange rate",IF(A.Life_DATA!O167=0,0,A.Life_DATA!O167/ECO!Y55))))</f>
        <v>0</v>
      </c>
      <c r="Q175" s="41">
        <f t="shared" si="32"/>
        <v>0.24427346431745575</v>
      </c>
      <c r="R175" s="41">
        <f t="shared" si="33"/>
        <v>-4.7818144915769967E-3</v>
      </c>
      <c r="S175" s="41">
        <f t="shared" si="34"/>
        <v>1.074950490021835</v>
      </c>
    </row>
    <row r="176" spans="3:19" ht="15" x14ac:dyDescent="0.25">
      <c r="C176" s="139"/>
      <c r="D176" s="140"/>
      <c r="E176" s="39" t="s">
        <v>20</v>
      </c>
      <c r="F176" s="42">
        <f>IF($C$3="National Currency",IF(A.Life_DATA!E168=0,0,A.Life_DATA!E168),IF($C$3="Current Exchange rate",IF(A.Life_DATA!E168=0,0,A.Life_DATA!E168/ECO!O21),IF($C$3="Constant Exchange rate",IF(A.Life_DATA!E168=0,0,A.Life_DATA!E168/ECO!O56))))</f>
        <v>843</v>
      </c>
      <c r="G176" s="42">
        <f>IF($C$3="National Currency",IF(A.Life_DATA!F168=0,0,A.Life_DATA!F168),IF($C$3="Current Exchange rate",IF(A.Life_DATA!F168=0,0,A.Life_DATA!F168/ECO!P21),IF($C$3="Constant Exchange rate",IF(A.Life_DATA!F168=0,0,A.Life_DATA!F168/ECO!P56))))</f>
        <v>948</v>
      </c>
      <c r="H176" s="42">
        <f>IF($C$3="National Currency",IF(A.Life_DATA!G168=0,0,A.Life_DATA!G168),IF($C$3="Current Exchange rate",IF(A.Life_DATA!G168=0,0,A.Life_DATA!G168/ECO!Q21),IF($C$3="Constant Exchange rate",IF(A.Life_DATA!G168=0,0,A.Life_DATA!G168/ECO!Q56))))</f>
        <v>1096</v>
      </c>
      <c r="I176" s="42">
        <f>IF($C$3="National Currency",IF(A.Life_DATA!H168=0,0,A.Life_DATA!H168),IF($C$3="Current Exchange rate",IF(A.Life_DATA!H168=0,0,A.Life_DATA!H168/ECO!R21),IF($C$3="Constant Exchange rate",IF(A.Life_DATA!H168=0,0,A.Life_DATA!H168/ECO!R56))))</f>
        <v>1227</v>
      </c>
      <c r="J176" s="42">
        <f>IF($C$3="National Currency",IF(A.Life_DATA!I168=0,0,A.Life_DATA!I168),IF($C$3="Current Exchange rate",IF(A.Life_DATA!I168=0,0,A.Life_DATA!I168/ECO!S21),IF($C$3="Constant Exchange rate",IF(A.Life_DATA!I168=0,0,A.Life_DATA!I168/ECO!S56))))</f>
        <v>1426</v>
      </c>
      <c r="K176" s="42">
        <f>IF($C$3="National Currency",IF(A.Life_DATA!J168=0,0,A.Life_DATA!J168),IF($C$3="Current Exchange rate",IF(A.Life_DATA!J168=0,0,A.Life_DATA!J168/ECO!T21),IF($C$3="Constant Exchange rate",IF(A.Life_DATA!J168=0,0,A.Life_DATA!J168/ECO!T56))))</f>
        <v>1595</v>
      </c>
      <c r="L176" s="42">
        <f>IF($C$3="National Currency",IF(A.Life_DATA!K168=0,0,A.Life_DATA!K168),IF($C$3="Current Exchange rate",IF(A.Life_DATA!K168=0,0,A.Life_DATA!K168/ECO!U21),IF($C$3="Constant Exchange rate",IF(A.Life_DATA!K168=0,0,A.Life_DATA!K168/ECO!U56))))</f>
        <v>1641</v>
      </c>
      <c r="M176" s="42">
        <f>IF($C$3="National Currency",IF(A.Life_DATA!L168=0,0,A.Life_DATA!L168),IF($C$3="Current Exchange rate",IF(A.Life_DATA!L168=0,0,A.Life_DATA!L168/ECO!V21),IF($C$3="Constant Exchange rate",IF(A.Life_DATA!L168=0,0,A.Life_DATA!L168/ECO!V56))))</f>
        <v>1955</v>
      </c>
      <c r="N176" s="42">
        <f>IF($C$3="National Currency",IF(A.Life_DATA!M168=0,0,A.Life_DATA!M168),IF($C$3="Current Exchange rate",IF(A.Life_DATA!M168=0,0,A.Life_DATA!M168/ECO!W21),IF($C$3="Constant Exchange rate",IF(A.Life_DATA!M168=0,0,A.Life_DATA!M168/ECO!W56))))</f>
        <v>2123</v>
      </c>
      <c r="O176" s="42">
        <f>IF($C$3="National Currency",IF(A.Life_DATA!N168=0,0,A.Life_DATA!N168),IF($C$3="Current Exchange rate",IF(A.Life_DATA!N168=0,0,A.Life_DATA!N168/ECO!X21),IF($C$3="Constant Exchange rate",IF(A.Life_DATA!N168=0,0,A.Life_DATA!N168/ECO!X56))))</f>
        <v>1701</v>
      </c>
      <c r="P176" s="108">
        <f>IF($C$3="National Currency",IF(A.Life_DATA!O168=0,0,A.Life_DATA!O168),IF($C$3="Current Exchange rate",IF(A.Life_DATA!O168=0,0,A.Life_DATA!O168/ECO!Y21),IF($C$3="Constant Exchange rate",IF(A.Life_DATA!O168=0,0,A.Life_DATA!O168/ECO!Y56))))</f>
        <v>0</v>
      </c>
      <c r="Q176" s="41">
        <f t="shared" si="32"/>
        <v>3.3895319433213597E-3</v>
      </c>
      <c r="R176" s="41">
        <f t="shared" si="33"/>
        <v>-0.19877531794630243</v>
      </c>
      <c r="S176" s="41">
        <f t="shared" si="34"/>
        <v>1.0177935943060499</v>
      </c>
    </row>
    <row r="177" spans="3:19" ht="15" x14ac:dyDescent="0.25">
      <c r="C177" s="139"/>
      <c r="D177" s="140"/>
      <c r="E177" s="39" t="s">
        <v>19</v>
      </c>
      <c r="F177" s="42">
        <f>IF($C$3="National Currency",IF(A.Life_DATA!E169=0,0,A.Life_DATA!E169),IF($C$3="Current Exchange rate",IF(A.Life_DATA!E169=0,0,A.Life_DATA!E169/ECO!O22),IF($C$3="Constant Exchange rate",IF(A.Life_DATA!E169=0,0,A.Life_DATA!E169/ECO!O57))))</f>
        <v>34.698615826586575</v>
      </c>
      <c r="G177" s="42">
        <f>IF($C$3="National Currency",IF(A.Life_DATA!F169=0,0,A.Life_DATA!F169),IF($C$3="Current Exchange rate",IF(A.Life_DATA!F169=0,0,A.Life_DATA!F169/ECO!P22),IF($C$3="Constant Exchange rate",IF(A.Life_DATA!F169=0,0,A.Life_DATA!F169/ECO!P57))))</f>
        <v>43.368764690519718</v>
      </c>
      <c r="H177" s="42">
        <f>IF($C$3="National Currency",IF(A.Life_DATA!G169=0,0,A.Life_DATA!G169),IF($C$3="Current Exchange rate",IF(A.Life_DATA!G169=0,0,A.Life_DATA!G169/ECO!Q22),IF($C$3="Constant Exchange rate",IF(A.Life_DATA!G169=0,0,A.Life_DATA!G169/ECO!Q57))))</f>
        <v>54.346565682945936</v>
      </c>
      <c r="I177" s="42">
        <f>IF($C$3="National Currency",IF(A.Life_DATA!H169=0,0,A.Life_DATA!H169),IF($C$3="Current Exchange rate",IF(A.Life_DATA!H169=0,0,A.Life_DATA!H169/ECO!R22),IF($C$3="Constant Exchange rate",IF(A.Life_DATA!H169=0,0,A.Life_DATA!H169/ECO!R57))))</f>
        <v>84.179289631757626</v>
      </c>
      <c r="J177" s="42">
        <f>IF($C$3="National Currency",IF(A.Life_DATA!I169=0,0,A.Life_DATA!I169),IF($C$3="Current Exchange rate",IF(A.Life_DATA!I169=0,0,A.Life_DATA!I169/ECO!S22),IF($C$3="Constant Exchange rate",IF(A.Life_DATA!I169=0,0,A.Life_DATA!I169/ECO!S57))))</f>
        <v>0</v>
      </c>
      <c r="K177" s="42">
        <f>IF($C$3="National Currency",IF(A.Life_DATA!J169=0,0,A.Life_DATA!J169),IF($C$3="Current Exchange rate",IF(A.Life_DATA!J169=0,0,A.Life_DATA!J169/ECO!T22),IF($C$3="Constant Exchange rate",IF(A.Life_DATA!J169=0,0,A.Life_DATA!J169/ECO!T57))))</f>
        <v>0</v>
      </c>
      <c r="L177" s="42">
        <f>IF($C$3="National Currency",IF(A.Life_DATA!K169=0,0,A.Life_DATA!K169),IF($C$3="Current Exchange rate",IF(A.Life_DATA!K169=0,0,A.Life_DATA!K169/ECO!U22),IF($C$3="Constant Exchange rate",IF(A.Life_DATA!K169=0,0,A.Life_DATA!K169/ECO!U57))))</f>
        <v>0</v>
      </c>
      <c r="M177" s="42">
        <f>IF($C$3="National Currency",IF(A.Life_DATA!L169=0,0,A.Life_DATA!L169),IF($C$3="Current Exchange rate",IF(A.Life_DATA!L169=0,0,A.Life_DATA!L169/ECO!V22),IF($C$3="Constant Exchange rate",IF(A.Life_DATA!L169=0,0,A.Life_DATA!L169/ECO!V57))))</f>
        <v>0</v>
      </c>
      <c r="N177" s="42">
        <f>IF($C$3="National Currency",IF(A.Life_DATA!M169=0,0,A.Life_DATA!M169),IF($C$3="Current Exchange rate",IF(A.Life_DATA!M169=0,0,A.Life_DATA!M169/ECO!W22),IF($C$3="Constant Exchange rate",IF(A.Life_DATA!M169=0,0,A.Life_DATA!M169/ECO!W57))))</f>
        <v>0</v>
      </c>
      <c r="O177" s="42">
        <f>IF($C$3="National Currency",IF(A.Life_DATA!N169=0,0,A.Life_DATA!N169),IF($C$3="Current Exchange rate",IF(A.Life_DATA!N169=0,0,A.Life_DATA!N169/ECO!X22),IF($C$3="Constant Exchange rate",IF(A.Life_DATA!N169=0,0,A.Life_DATA!N169/ECO!X57))))</f>
        <v>0</v>
      </c>
      <c r="P177" s="108">
        <f>IF($C$3="National Currency",IF(A.Life_DATA!O169=0,0,A.Life_DATA!O169),IF($C$3="Current Exchange rate",IF(A.Life_DATA!O169=0,0,A.Life_DATA!O169/ECO!Y22),IF($C$3="Constant Exchange rate",IF(A.Life_DATA!O169=0,0,A.Life_DATA!O169/ECO!Y57))))</f>
        <v>0</v>
      </c>
      <c r="Q177" s="41">
        <f t="shared" si="32"/>
        <v>0</v>
      </c>
      <c r="R177" s="41" t="str">
        <f t="shared" si="33"/>
        <v>-</v>
      </c>
      <c r="S177" s="41" t="str">
        <f t="shared" si="34"/>
        <v>-</v>
      </c>
    </row>
    <row r="178" spans="3:19" ht="15" x14ac:dyDescent="0.25">
      <c r="C178" s="139"/>
      <c r="D178" s="140"/>
      <c r="E178" s="39" t="s">
        <v>18</v>
      </c>
      <c r="F178" s="42">
        <f>IF($C$3="National Currency",IF(A.Life_DATA!E170=0,0,A.Life_DATA!E170),IF($C$3="Current Exchange rate",IF(A.Life_DATA!E170=0,0,A.Life_DATA!E170/ECO!O23),IF($C$3="Constant Exchange rate",IF(A.Life_DATA!E170=0,0,A.Life_DATA!E170/ECO!O58))))</f>
        <v>0</v>
      </c>
      <c r="G178" s="42">
        <f>IF($C$3="National Currency",IF(A.Life_DATA!F170=0,0,A.Life_DATA!F170),IF($C$3="Current Exchange rate",IF(A.Life_DATA!F170=0,0,A.Life_DATA!F170/ECO!P23),IF($C$3="Constant Exchange rate",IF(A.Life_DATA!F170=0,0,A.Life_DATA!F170/ECO!P58))))</f>
        <v>0</v>
      </c>
      <c r="H178" s="42">
        <f>IF($C$3="National Currency",IF(A.Life_DATA!G170=0,0,A.Life_DATA!G170),IF($C$3="Current Exchange rate",IF(A.Life_DATA!G170=0,0,A.Life_DATA!G170/ECO!Q23),IF($C$3="Constant Exchange rate",IF(A.Life_DATA!G170=0,0,A.Life_DATA!G170/ECO!Q58))))</f>
        <v>0</v>
      </c>
      <c r="I178" s="42">
        <f>IF($C$3="National Currency",IF(A.Life_DATA!H170=0,0,A.Life_DATA!H170),IF($C$3="Current Exchange rate",IF(A.Life_DATA!H170=0,0,A.Life_DATA!H170/ECO!R23),IF($C$3="Constant Exchange rate",IF(A.Life_DATA!H170=0,0,A.Life_DATA!H170/ECO!R58))))</f>
        <v>0</v>
      </c>
      <c r="J178" s="42">
        <f>IF($C$3="National Currency",IF(A.Life_DATA!I170=0,0,A.Life_DATA!I170),IF($C$3="Current Exchange rate",IF(A.Life_DATA!I170=0,0,A.Life_DATA!I170/ECO!S23),IF($C$3="Constant Exchange rate",IF(A.Life_DATA!I170=0,0,A.Life_DATA!I170/ECO!S58))))</f>
        <v>0</v>
      </c>
      <c r="K178" s="42">
        <f>IF($C$3="National Currency",IF(A.Life_DATA!J170=0,0,A.Life_DATA!J170),IF($C$3="Current Exchange rate",IF(A.Life_DATA!J170=0,0,A.Life_DATA!J170/ECO!T23),IF($C$3="Constant Exchange rate",IF(A.Life_DATA!J170=0,0,A.Life_DATA!J170/ECO!T58))))</f>
        <v>0</v>
      </c>
      <c r="L178" s="42">
        <f>IF($C$3="National Currency",IF(A.Life_DATA!K170=0,0,A.Life_DATA!K170),IF($C$3="Current Exchange rate",IF(A.Life_DATA!K170=0,0,A.Life_DATA!K170/ECO!U23),IF($C$3="Constant Exchange rate",IF(A.Life_DATA!K170=0,0,A.Life_DATA!K170/ECO!U58))))</f>
        <v>0</v>
      </c>
      <c r="M178" s="42">
        <f>IF($C$3="National Currency",IF(A.Life_DATA!L170=0,0,A.Life_DATA!L170),IF($C$3="Current Exchange rate",IF(A.Life_DATA!L170=0,0,A.Life_DATA!L170/ECO!V23),IF($C$3="Constant Exchange rate",IF(A.Life_DATA!L170=0,0,A.Life_DATA!L170/ECO!V58))))</f>
        <v>0</v>
      </c>
      <c r="N178" s="42">
        <f>IF($C$3="National Currency",IF(A.Life_DATA!M170=0,0,A.Life_DATA!M170),IF($C$3="Current Exchange rate",IF(A.Life_DATA!M170=0,0,A.Life_DATA!M170/ECO!W23),IF($C$3="Constant Exchange rate",IF(A.Life_DATA!M170=0,0,A.Life_DATA!M170/ECO!W58))))</f>
        <v>0</v>
      </c>
      <c r="O178" s="42">
        <f>IF($C$3="National Currency",IF(A.Life_DATA!N170=0,0,A.Life_DATA!N170),IF($C$3="Current Exchange rate",IF(A.Life_DATA!N170=0,0,A.Life_DATA!N170/ECO!X23),IF($C$3="Constant Exchange rate",IF(A.Life_DATA!N170=0,0,A.Life_DATA!N170/ECO!X58))))</f>
        <v>0</v>
      </c>
      <c r="P178" s="108">
        <f>IF($C$3="National Currency",IF(A.Life_DATA!O170=0,0,A.Life_DATA!O170),IF($C$3="Current Exchange rate",IF(A.Life_DATA!O170=0,0,A.Life_DATA!O170/ECO!Y23),IF($C$3="Constant Exchange rate",IF(A.Life_DATA!O170=0,0,A.Life_DATA!O170/ECO!Y58))))</f>
        <v>0</v>
      </c>
      <c r="Q178" s="41">
        <f t="shared" si="32"/>
        <v>0</v>
      </c>
      <c r="R178" s="41" t="str">
        <f t="shared" si="33"/>
        <v>-</v>
      </c>
      <c r="S178" s="41" t="str">
        <f t="shared" si="34"/>
        <v>-</v>
      </c>
    </row>
    <row r="179" spans="3:19" ht="15" x14ac:dyDescent="0.25">
      <c r="C179" s="139"/>
      <c r="D179" s="140"/>
      <c r="E179" s="39" t="s">
        <v>17</v>
      </c>
      <c r="F179" s="42">
        <f>IF($C$3="National Currency",IF(A.Life_DATA!E171=0,0,A.Life_DATA!E171),IF($C$3="Current Exchange rate",IF(A.Life_DATA!E171=0,0,A.Life_DATA!E171/ECO!O24),IF($C$3="Constant Exchange rate",IF(A.Life_DATA!E171=0,0,A.Life_DATA!E171/ECO!O59))))</f>
        <v>0</v>
      </c>
      <c r="G179" s="42">
        <f>IF($C$3="National Currency",IF(A.Life_DATA!F171=0,0,A.Life_DATA!F171),IF($C$3="Current Exchange rate",IF(A.Life_DATA!F171=0,0,A.Life_DATA!F171/ECO!P24),IF($C$3="Constant Exchange rate",IF(A.Life_DATA!F171=0,0,A.Life_DATA!F171/ECO!P59))))</f>
        <v>0</v>
      </c>
      <c r="H179" s="42">
        <f>IF($C$3="National Currency",IF(A.Life_DATA!G171=0,0,A.Life_DATA!G171),IF($C$3="Current Exchange rate",IF(A.Life_DATA!G171=0,0,A.Life_DATA!G171/ECO!Q24),IF($C$3="Constant Exchange rate",IF(A.Life_DATA!G171=0,0,A.Life_DATA!G171/ECO!Q59))))</f>
        <v>0</v>
      </c>
      <c r="I179" s="42">
        <f>IF($C$3="National Currency",IF(A.Life_DATA!H171=0,0,A.Life_DATA!H171),IF($C$3="Current Exchange rate",IF(A.Life_DATA!H171=0,0,A.Life_DATA!H171/ECO!R24),IF($C$3="Constant Exchange rate",IF(A.Life_DATA!H171=0,0,A.Life_DATA!H171/ECO!R59))))</f>
        <v>0</v>
      </c>
      <c r="J179" s="42">
        <f>IF($C$3="National Currency",IF(A.Life_DATA!I171=0,0,A.Life_DATA!I171),IF($C$3="Current Exchange rate",IF(A.Life_DATA!I171=0,0,A.Life_DATA!I171/ECO!S24),IF($C$3="Constant Exchange rate",IF(A.Life_DATA!I171=0,0,A.Life_DATA!I171/ECO!S59))))</f>
        <v>0</v>
      </c>
      <c r="K179" s="42">
        <f>IF($C$3="National Currency",IF(A.Life_DATA!J171=0,0,A.Life_DATA!J171),IF($C$3="Current Exchange rate",IF(A.Life_DATA!J171=0,0,A.Life_DATA!J171/ECO!T24),IF($C$3="Constant Exchange rate",IF(A.Life_DATA!J171=0,0,A.Life_DATA!J171/ECO!T59))))</f>
        <v>0</v>
      </c>
      <c r="L179" s="42">
        <f>IF($C$3="National Currency",IF(A.Life_DATA!K171=0,0,A.Life_DATA!K171),IF($C$3="Current Exchange rate",IF(A.Life_DATA!K171=0,0,A.Life_DATA!K171/ECO!U24),IF($C$3="Constant Exchange rate",IF(A.Life_DATA!K171=0,0,A.Life_DATA!K171/ECO!U59))))</f>
        <v>0</v>
      </c>
      <c r="M179" s="42">
        <f>IF($C$3="National Currency",IF(A.Life_DATA!L171=0,0,A.Life_DATA!L171),IF($C$3="Current Exchange rate",IF(A.Life_DATA!L171=0,0,A.Life_DATA!L171/ECO!V24),IF($C$3="Constant Exchange rate",IF(A.Life_DATA!L171=0,0,A.Life_DATA!L171/ECO!V59))))</f>
        <v>0</v>
      </c>
      <c r="N179" s="42">
        <f>IF($C$3="National Currency",IF(A.Life_DATA!M171=0,0,A.Life_DATA!M171),IF($C$3="Current Exchange rate",IF(A.Life_DATA!M171=0,0,A.Life_DATA!M171/ECO!W24),IF($C$3="Constant Exchange rate",IF(A.Life_DATA!M171=0,0,A.Life_DATA!M171/ECO!W59))))</f>
        <v>0</v>
      </c>
      <c r="O179" s="42">
        <f>IF($C$3="National Currency",IF(A.Life_DATA!N171=0,0,A.Life_DATA!N171),IF($C$3="Current Exchange rate",IF(A.Life_DATA!N171=0,0,A.Life_DATA!N171/ECO!X24),IF($C$3="Constant Exchange rate",IF(A.Life_DATA!N171=0,0,A.Life_DATA!N171/ECO!X59))))</f>
        <v>0</v>
      </c>
      <c r="P179" s="108">
        <f>IF($C$3="National Currency",IF(A.Life_DATA!O171=0,0,A.Life_DATA!O171),IF($C$3="Current Exchange rate",IF(A.Life_DATA!O171=0,0,A.Life_DATA!O171/ECO!Y24),IF($C$3="Constant Exchange rate",IF(A.Life_DATA!O171=0,0,A.Life_DATA!O171/ECO!Y59))))</f>
        <v>0</v>
      </c>
      <c r="Q179" s="41">
        <f t="shared" si="32"/>
        <v>0</v>
      </c>
      <c r="R179" s="41" t="str">
        <f t="shared" si="33"/>
        <v>-</v>
      </c>
      <c r="S179" s="41" t="str">
        <f t="shared" si="34"/>
        <v>-</v>
      </c>
    </row>
    <row r="180" spans="3:19" ht="15" x14ac:dyDescent="0.25">
      <c r="C180" s="139"/>
      <c r="D180" s="140"/>
      <c r="E180" s="39" t="s">
        <v>16</v>
      </c>
      <c r="F180" s="42">
        <f>IF($C$3="National Currency",IF(A.Life_DATA!E172=0,0,A.Life_DATA!E172),IF($C$3="Current Exchange rate",IF(A.Life_DATA!E172=0,0,A.Life_DATA!E172/ECO!O25),IF($C$3="Constant Exchange rate",IF(A.Life_DATA!E172=0,0,A.Life_DATA!E172/ECO!O60))))</f>
        <v>0</v>
      </c>
      <c r="G180" s="42">
        <f>IF($C$3="National Currency",IF(A.Life_DATA!F172=0,0,A.Life_DATA!F172),IF($C$3="Current Exchange rate",IF(A.Life_DATA!F172=0,0,A.Life_DATA!F172/ECO!P25),IF($C$3="Constant Exchange rate",IF(A.Life_DATA!F172=0,0,A.Life_DATA!F172/ECO!P60))))</f>
        <v>0</v>
      </c>
      <c r="H180" s="42">
        <f>IF($C$3="National Currency",IF(A.Life_DATA!G172=0,0,A.Life_DATA!G172),IF($C$3="Current Exchange rate",IF(A.Life_DATA!G172=0,0,A.Life_DATA!G172/ECO!Q25),IF($C$3="Constant Exchange rate",IF(A.Life_DATA!G172=0,0,A.Life_DATA!G172/ECO!Q60))))</f>
        <v>0</v>
      </c>
      <c r="I180" s="42">
        <f>IF($C$3="National Currency",IF(A.Life_DATA!H172=0,0,A.Life_DATA!H172),IF($C$3="Current Exchange rate",IF(A.Life_DATA!H172=0,0,A.Life_DATA!H172/ECO!R25),IF($C$3="Constant Exchange rate",IF(A.Life_DATA!H172=0,0,A.Life_DATA!H172/ECO!R60))))</f>
        <v>5.6269470404984423</v>
      </c>
      <c r="J180" s="42">
        <f>IF($C$3="National Currency",IF(A.Life_DATA!I172=0,0,A.Life_DATA!I172),IF($C$3="Current Exchange rate",IF(A.Life_DATA!I172=0,0,A.Life_DATA!I172/ECO!S25),IF($C$3="Constant Exchange rate",IF(A.Life_DATA!I172=0,0,A.Life_DATA!I172/ECO!S60))))</f>
        <v>4.238058151609553</v>
      </c>
      <c r="K180" s="42">
        <f>IF($C$3="National Currency",IF(A.Life_DATA!J172=0,0,A.Life_DATA!J172),IF($C$3="Current Exchange rate",IF(A.Life_DATA!J172=0,0,A.Life_DATA!J172/ECO!T25),IF($C$3="Constant Exchange rate",IF(A.Life_DATA!J172=0,0,A.Life_DATA!J172/ECO!T60))))</f>
        <v>5.4776739356178608</v>
      </c>
      <c r="L180" s="42">
        <f>IF($C$3="National Currency",IF(A.Life_DATA!K172=0,0,A.Life_DATA!K172),IF($C$3="Current Exchange rate",IF(A.Life_DATA!K172=0,0,A.Life_DATA!K172/ECO!U25),IF($C$3="Constant Exchange rate",IF(A.Life_DATA!K172=0,0,A.Life_DATA!K172/ECO!U60))))</f>
        <v>5.0752855659397715</v>
      </c>
      <c r="M180" s="42">
        <f>IF($C$3="National Currency",IF(A.Life_DATA!L172=0,0,A.Life_DATA!L172),IF($C$3="Current Exchange rate",IF(A.Life_DATA!L172=0,0,A.Life_DATA!L172/ECO!V25),IF($C$3="Constant Exchange rate",IF(A.Life_DATA!L172=0,0,A.Life_DATA!L172/ECO!V60))))</f>
        <v>6.3733125649013491</v>
      </c>
      <c r="N180" s="42">
        <f>IF($C$3="National Currency",IF(A.Life_DATA!M172=0,0,A.Life_DATA!M172),IF($C$3="Current Exchange rate",IF(A.Life_DATA!M172=0,0,A.Life_DATA!M172/ECO!W25),IF($C$3="Constant Exchange rate",IF(A.Life_DATA!M172=0,0,A.Life_DATA!M172/ECO!W60))))</f>
        <v>5.5101246105919</v>
      </c>
      <c r="O180" s="42">
        <f>IF($C$3="National Currency",IF(A.Life_DATA!N172=0,0,A.Life_DATA!N172),IF($C$3="Current Exchange rate",IF(A.Life_DATA!N172=0,0,A.Life_DATA!N172/ECO!X25),IF($C$3="Constant Exchange rate",IF(A.Life_DATA!N172=0,0,A.Life_DATA!N172/ECO!X60))))</f>
        <v>5.9190031152647968</v>
      </c>
      <c r="P180" s="108">
        <f>IF($C$3="National Currency",IF(A.Life_DATA!O172=0,0,A.Life_DATA!O172),IF($C$3="Current Exchange rate",IF(A.Life_DATA!O172=0,0,A.Life_DATA!O172/ECO!Y25),IF($C$3="Constant Exchange rate",IF(A.Life_DATA!O172=0,0,A.Life_DATA!O172/ECO!Y60))))</f>
        <v>0</v>
      </c>
      <c r="Q180" s="41">
        <f t="shared" si="32"/>
        <v>1.1794620888776408E-5</v>
      </c>
      <c r="R180" s="41">
        <f t="shared" si="33"/>
        <v>7.4204946996466292E-2</v>
      </c>
      <c r="S180" s="41" t="str">
        <f t="shared" si="34"/>
        <v>-</v>
      </c>
    </row>
    <row r="181" spans="3:19" ht="15" x14ac:dyDescent="0.25">
      <c r="C181" s="139"/>
      <c r="D181" s="140"/>
      <c r="E181" s="39" t="s">
        <v>15</v>
      </c>
      <c r="F181" s="42">
        <f>IF($C$3="National Currency",IF(A.Life_DATA!E173=0,0,A.Life_DATA!E173),IF($C$3="Current Exchange rate",IF(A.Life_DATA!E173=0,0,A.Life_DATA!E173/ECO!O26),IF($C$3="Constant Exchange rate",IF(A.Life_DATA!E173=0,0,A.Life_DATA!E173/ECO!O61))))</f>
        <v>34557</v>
      </c>
      <c r="G181" s="42">
        <f>IF($C$3="National Currency",IF(A.Life_DATA!F173=0,0,A.Life_DATA!F173),IF($C$3="Current Exchange rate",IF(A.Life_DATA!F173=0,0,A.Life_DATA!F173/ECO!P26),IF($C$3="Constant Exchange rate",IF(A.Life_DATA!F173=0,0,A.Life_DATA!F173/ECO!P61))))</f>
        <v>43942</v>
      </c>
      <c r="H181" s="42">
        <f>IF($C$3="National Currency",IF(A.Life_DATA!G173=0,0,A.Life_DATA!G173),IF($C$3="Current Exchange rate",IF(A.Life_DATA!G173=0,0,A.Life_DATA!G173/ECO!Q26),IF($C$3="Constant Exchange rate",IF(A.Life_DATA!G173=0,0,A.Life_DATA!G173/ECO!Q61))))</f>
        <v>58913</v>
      </c>
      <c r="I181" s="42">
        <f>IF($C$3="National Currency",IF(A.Life_DATA!H173=0,0,A.Life_DATA!H173),IF($C$3="Current Exchange rate",IF(A.Life_DATA!H173=0,0,A.Life_DATA!H173/ECO!R26),IF($C$3="Constant Exchange rate",IF(A.Life_DATA!H173=0,0,A.Life_DATA!H173/ECO!R61))))</f>
        <v>74376</v>
      </c>
      <c r="J181" s="42">
        <f>IF($C$3="National Currency",IF(A.Life_DATA!I173=0,0,A.Life_DATA!I173),IF($C$3="Current Exchange rate",IF(A.Life_DATA!I173=0,0,A.Life_DATA!I173/ECO!S26),IF($C$3="Constant Exchange rate",IF(A.Life_DATA!I173=0,0,A.Life_DATA!I173/ECO!S61))))</f>
        <v>65684</v>
      </c>
      <c r="K181" s="42">
        <f>IF($C$3="National Currency",IF(A.Life_DATA!J173=0,0,A.Life_DATA!J173),IF($C$3="Current Exchange rate",IF(A.Life_DATA!J173=0,0,A.Life_DATA!J173/ECO!T26),IF($C$3="Constant Exchange rate",IF(A.Life_DATA!J173=0,0,A.Life_DATA!J173/ECO!T61))))</f>
        <v>57342</v>
      </c>
      <c r="L181" s="42">
        <f>IF($C$3="National Currency",IF(A.Life_DATA!K173=0,0,A.Life_DATA!K173),IF($C$3="Current Exchange rate",IF(A.Life_DATA!K173=0,0,A.Life_DATA!K173/ECO!U26),IF($C$3="Constant Exchange rate",IF(A.Life_DATA!K173=0,0,A.Life_DATA!K173/ECO!U61))))</f>
        <v>66999</v>
      </c>
      <c r="M181" s="42">
        <f>IF($C$3="National Currency",IF(A.Life_DATA!L173=0,0,A.Life_DATA!L173),IF($C$3="Current Exchange rate",IF(A.Life_DATA!L173=0,0,A.Life_DATA!L173/ECO!V26),IF($C$3="Constant Exchange rate",IF(A.Life_DATA!L173=0,0,A.Life_DATA!L173/ECO!V61))))</f>
        <v>74177</v>
      </c>
      <c r="N181" s="42">
        <f>IF($C$3="National Currency",IF(A.Life_DATA!M173=0,0,A.Life_DATA!M173),IF($C$3="Current Exchange rate",IF(A.Life_DATA!M173=0,0,A.Life_DATA!M173/ECO!W26),IF($C$3="Constant Exchange rate",IF(A.Life_DATA!M173=0,0,A.Life_DATA!M173/ECO!W61))))</f>
        <v>75296</v>
      </c>
      <c r="O181" s="42">
        <f>IF($C$3="National Currency",IF(A.Life_DATA!N173=0,0,A.Life_DATA!N173),IF($C$3="Current Exchange rate",IF(A.Life_DATA!N173=0,0,A.Life_DATA!N173/ECO!X26),IF($C$3="Constant Exchange rate",IF(A.Life_DATA!N173=0,0,A.Life_DATA!N173/ECO!X61))))</f>
        <v>66999</v>
      </c>
      <c r="P181" s="108">
        <f>IF($C$3="National Currency",IF(A.Life_DATA!O173=0,0,A.Life_DATA!O173),IF($C$3="Current Exchange rate",IF(A.Life_DATA!O173=0,0,A.Life_DATA!O173/ECO!Y26),IF($C$3="Constant Exchange rate",IF(A.Life_DATA!O173=0,0,A.Life_DATA!O173/ECO!Y61))))</f>
        <v>64651</v>
      </c>
      <c r="Q181" s="41">
        <f t="shared" si="32"/>
        <v>0.13350690809558366</v>
      </c>
      <c r="R181" s="41">
        <f t="shared" si="33"/>
        <v>-0.11019177645558864</v>
      </c>
      <c r="S181" s="41">
        <f t="shared" si="34"/>
        <v>0.93879677055299937</v>
      </c>
    </row>
    <row r="182" spans="3:19" ht="15" x14ac:dyDescent="0.25">
      <c r="C182" s="139"/>
      <c r="D182" s="140"/>
      <c r="E182" s="39" t="s">
        <v>14</v>
      </c>
      <c r="F182" s="42">
        <f>IF($C$3="National Currency",IF(A.Life_DATA!E174=0,0,A.Life_DATA!E174),IF($C$3="Current Exchange rate",IF(A.Life_DATA!E174=0,0,A.Life_DATA!E174/ECO!O27),IF($C$3="Constant Exchange rate",IF(A.Life_DATA!E174=0,0,A.Life_DATA!E174/ECO!O62))))</f>
        <v>0</v>
      </c>
      <c r="G182" s="42">
        <f>IF($C$3="National Currency",IF(A.Life_DATA!F174=0,0,A.Life_DATA!F174),IF($C$3="Current Exchange rate",IF(A.Life_DATA!F174=0,0,A.Life_DATA!F174/ECO!P27),IF($C$3="Constant Exchange rate",IF(A.Life_DATA!F174=0,0,A.Life_DATA!F174/ECO!P62))))</f>
        <v>0</v>
      </c>
      <c r="H182" s="42">
        <f>IF($C$3="National Currency",IF(A.Life_DATA!G174=0,0,A.Life_DATA!G174),IF($C$3="Current Exchange rate",IF(A.Life_DATA!G174=0,0,A.Life_DATA!G174/ECO!Q27),IF($C$3="Constant Exchange rate",IF(A.Life_DATA!G174=0,0,A.Life_DATA!G174/ECO!Q62))))</f>
        <v>0</v>
      </c>
      <c r="I182" s="42">
        <f>IF($C$3="National Currency",IF(A.Life_DATA!H174=0,0,A.Life_DATA!H174),IF($C$3="Current Exchange rate",IF(A.Life_DATA!H174=0,0,A.Life_DATA!H174/ECO!R27),IF($C$3="Constant Exchange rate",IF(A.Life_DATA!H174=0,0,A.Life_DATA!H174/ECO!R62))))</f>
        <v>0</v>
      </c>
      <c r="J182" s="42">
        <f>IF($C$3="National Currency",IF(A.Life_DATA!I174=0,0,A.Life_DATA!I174),IF($C$3="Current Exchange rate",IF(A.Life_DATA!I174=0,0,A.Life_DATA!I174/ECO!S27),IF($C$3="Constant Exchange rate",IF(A.Life_DATA!I174=0,0,A.Life_DATA!I174/ECO!S62))))</f>
        <v>0</v>
      </c>
      <c r="K182" s="42">
        <f>IF($C$3="National Currency",IF(A.Life_DATA!J174=0,0,A.Life_DATA!J174),IF($C$3="Current Exchange rate",IF(A.Life_DATA!J174=0,0,A.Life_DATA!J174/ECO!T27),IF($C$3="Constant Exchange rate",IF(A.Life_DATA!J174=0,0,A.Life_DATA!J174/ECO!T62))))</f>
        <v>0</v>
      </c>
      <c r="L182" s="42">
        <f>IF($C$3="National Currency",IF(A.Life_DATA!K174=0,0,A.Life_DATA!K174),IF($C$3="Current Exchange rate",IF(A.Life_DATA!K174=0,0,A.Life_DATA!K174/ECO!U27),IF($C$3="Constant Exchange rate",IF(A.Life_DATA!K174=0,0,A.Life_DATA!K174/ECO!U62))))</f>
        <v>0</v>
      </c>
      <c r="M182" s="42">
        <f>IF($C$3="National Currency",IF(A.Life_DATA!L174=0,0,A.Life_DATA!L174),IF($C$3="Current Exchange rate",IF(A.Life_DATA!L174=0,0,A.Life_DATA!L174/ECO!V27),IF($C$3="Constant Exchange rate",IF(A.Life_DATA!L174=0,0,A.Life_DATA!L174/ECO!V62))))</f>
        <v>0</v>
      </c>
      <c r="N182" s="42">
        <f>IF($C$3="National Currency",IF(A.Life_DATA!M174=0,0,A.Life_DATA!M174),IF($C$3="Current Exchange rate",IF(A.Life_DATA!M174=0,0,A.Life_DATA!M174/ECO!W27),IF($C$3="Constant Exchange rate",IF(A.Life_DATA!M174=0,0,A.Life_DATA!M174/ECO!W62))))</f>
        <v>0</v>
      </c>
      <c r="O182" s="42">
        <f>IF($C$3="National Currency",IF(A.Life_DATA!N174=0,0,A.Life_DATA!N174),IF($C$3="Current Exchange rate",IF(A.Life_DATA!N174=0,0,A.Life_DATA!N174/ECO!X27),IF($C$3="Constant Exchange rate",IF(A.Life_DATA!N174=0,0,A.Life_DATA!N174/ECO!X62))))</f>
        <v>0</v>
      </c>
      <c r="P182" s="108">
        <f>IF($C$3="National Currency",IF(A.Life_DATA!O174=0,0,A.Life_DATA!O174),IF($C$3="Current Exchange rate",IF(A.Life_DATA!O174=0,0,A.Life_DATA!O174/ECO!Y27),IF($C$3="Constant Exchange rate",IF(A.Life_DATA!O174=0,0,A.Life_DATA!O174/ECO!Y62))))</f>
        <v>0</v>
      </c>
      <c r="Q182" s="41">
        <f t="shared" si="32"/>
        <v>0</v>
      </c>
      <c r="R182" s="41" t="str">
        <f t="shared" si="33"/>
        <v>-</v>
      </c>
      <c r="S182" s="41" t="str">
        <f t="shared" si="34"/>
        <v>-</v>
      </c>
    </row>
    <row r="183" spans="3:19" ht="15" x14ac:dyDescent="0.25">
      <c r="C183" s="139"/>
      <c r="D183" s="140"/>
      <c r="E183" s="39" t="s">
        <v>13</v>
      </c>
      <c r="F183" s="42">
        <f>IF($C$3="National Currency",IF(A.Life_DATA!E175=0,0,A.Life_DATA!E175),IF($C$3="Current Exchange rate",IF(A.Life_DATA!E175=0,0,A.Life_DATA!E175/ECO!O28),IF($C$3="Constant Exchange rate",IF(A.Life_DATA!E175=0,0,A.Life_DATA!E175/ECO!O63))))</f>
        <v>7736</v>
      </c>
      <c r="G183" s="42">
        <f>IF($C$3="National Currency",IF(A.Life_DATA!F175=0,0,A.Life_DATA!F175),IF($C$3="Current Exchange rate",IF(A.Life_DATA!F175=0,0,A.Life_DATA!F175/ECO!P28),IF($C$3="Constant Exchange rate",IF(A.Life_DATA!F175=0,0,A.Life_DATA!F175/ECO!P63))))</f>
        <v>11685</v>
      </c>
      <c r="H183" s="42">
        <f>IF($C$3="National Currency",IF(A.Life_DATA!G175=0,0,A.Life_DATA!G175),IF($C$3="Current Exchange rate",IF(A.Life_DATA!G175=0,0,A.Life_DATA!G175/ECO!Q28),IF($C$3="Constant Exchange rate",IF(A.Life_DATA!G175=0,0,A.Life_DATA!G175/ECO!Q63))))</f>
        <v>10897</v>
      </c>
      <c r="I183" s="42">
        <f>IF($C$3="National Currency",IF(A.Life_DATA!H175=0,0,A.Life_DATA!H175),IF($C$3="Current Exchange rate",IF(A.Life_DATA!H175=0,0,A.Life_DATA!H175/ECO!R28),IF($C$3="Constant Exchange rate",IF(A.Life_DATA!H175=0,0,A.Life_DATA!H175/ECO!R63))))</f>
        <v>10296</v>
      </c>
      <c r="J183" s="42">
        <f>IF($C$3="National Currency",IF(A.Life_DATA!I175=0,0,A.Life_DATA!I175),IF($C$3="Current Exchange rate",IF(A.Life_DATA!I175=0,0,A.Life_DATA!I175/ECO!S28),IF($C$3="Constant Exchange rate",IF(A.Life_DATA!I175=0,0,A.Life_DATA!I175/ECO!S63))))</f>
        <v>9895</v>
      </c>
      <c r="K183" s="42">
        <f>IF($C$3="National Currency",IF(A.Life_DATA!J175=0,0,A.Life_DATA!J175),IF($C$3="Current Exchange rate",IF(A.Life_DATA!J175=0,0,A.Life_DATA!J175/ECO!T28),IF($C$3="Constant Exchange rate",IF(A.Life_DATA!J175=0,0,A.Life_DATA!J175/ECO!T63))))</f>
        <v>17334</v>
      </c>
      <c r="L183" s="42">
        <f>IF($C$3="National Currency",IF(A.Life_DATA!K175=0,0,A.Life_DATA!K175),IF($C$3="Current Exchange rate",IF(A.Life_DATA!K175=0,0,A.Life_DATA!K175/ECO!U28),IF($C$3="Constant Exchange rate",IF(A.Life_DATA!K175=0,0,A.Life_DATA!K175/ECO!U63))))</f>
        <v>20519</v>
      </c>
      <c r="M183" s="42">
        <f>IF($C$3="National Currency",IF(A.Life_DATA!L175=0,0,A.Life_DATA!L175),IF($C$3="Current Exchange rate",IF(A.Life_DATA!L175=0,0,A.Life_DATA!L175/ECO!V28),IF($C$3="Constant Exchange rate",IF(A.Life_DATA!L175=0,0,A.Life_DATA!L175/ECO!V63))))</f>
        <v>8467</v>
      </c>
      <c r="N183" s="42">
        <f>IF($C$3="National Currency",IF(A.Life_DATA!M175=0,0,A.Life_DATA!M175),IF($C$3="Current Exchange rate",IF(A.Life_DATA!M175=0,0,A.Life_DATA!M175/ECO!W28),IF($C$3="Constant Exchange rate",IF(A.Life_DATA!M175=0,0,A.Life_DATA!M175/ECO!W63))))</f>
        <v>19600</v>
      </c>
      <c r="O183" s="88">
        <f>IF($C$3="National Currency",IF(A.Life_DATA!N175=0,0,A.Life_DATA!N175),IF($C$3="Current Exchange rate",IF(A.Life_DATA!N175=0,0,A.Life_DATA!N175/ECO!X28),IF($C$3="Constant Exchange rate",IF(A.Life_DATA!N175=0,0,A.Life_DATA!N175/ECO!X63))))</f>
        <v>19600</v>
      </c>
      <c r="P183" s="108">
        <f>IF($C$3="National Currency",IF(A.Life_DATA!O175=0,0,A.Life_DATA!O175),IF($C$3="Current Exchange rate",IF(A.Life_DATA!O175=0,0,A.Life_DATA!O175/ECO!Y28),IF($C$3="Constant Exchange rate",IF(A.Life_DATA!O175=0,0,A.Life_DATA!O175/ECO!Y63))))</f>
        <v>0</v>
      </c>
      <c r="Q183" s="41">
        <f t="shared" si="32"/>
        <v>3.9056335149381921E-2</v>
      </c>
      <c r="R183" s="41">
        <f t="shared" si="33"/>
        <v>0</v>
      </c>
      <c r="S183" s="41">
        <f t="shared" si="34"/>
        <v>1.5336091003102377</v>
      </c>
    </row>
    <row r="184" spans="3:19" ht="15" x14ac:dyDescent="0.25">
      <c r="C184" s="139"/>
      <c r="D184" s="140"/>
      <c r="E184" s="39" t="s">
        <v>12</v>
      </c>
      <c r="F184" s="42">
        <f>IF($C$3="National Currency",IF(A.Life_DATA!E176=0,0,A.Life_DATA!E176),IF($C$3="Current Exchange rate",IF(A.Life_DATA!E176=0,0,A.Life_DATA!E176/ECO!O29),IF($C$3="Constant Exchange rate",IF(A.Life_DATA!E176=0,0,A.Life_DATA!E176/ECO!O64))))</f>
        <v>8.8645418326693228</v>
      </c>
      <c r="G184" s="42">
        <f>IF($C$3="National Currency",IF(A.Life_DATA!F176=0,0,A.Life_DATA!F176),IF($C$3="Current Exchange rate",IF(A.Life_DATA!F176=0,0,A.Life_DATA!F176/ECO!P29),IF($C$3="Constant Exchange rate",IF(A.Life_DATA!F176=0,0,A.Life_DATA!F176/ECO!P64))))</f>
        <v>8.0677290836653395</v>
      </c>
      <c r="H184" s="42">
        <f>IF($C$3="National Currency",IF(A.Life_DATA!G176=0,0,A.Life_DATA!G176),IF($C$3="Current Exchange rate",IF(A.Life_DATA!G176=0,0,A.Life_DATA!G176/ECO!Q29),IF($C$3="Constant Exchange rate",IF(A.Life_DATA!G176=0,0,A.Life_DATA!G176/ECO!Q64))))</f>
        <v>9.5617529880478092</v>
      </c>
      <c r="I184" s="42">
        <f>IF($C$3="National Currency",IF(A.Life_DATA!H176=0,0,A.Life_DATA!H176),IF($C$3="Current Exchange rate",IF(A.Life_DATA!H176=0,0,A.Life_DATA!H176/ECO!R29),IF($C$3="Constant Exchange rate",IF(A.Life_DATA!H176=0,0,A.Life_DATA!H176/ECO!R64))))</f>
        <v>13.318155947638019</v>
      </c>
      <c r="J184" s="42">
        <f>IF($C$3="National Currency",IF(A.Life_DATA!I176=0,0,A.Life_DATA!I176),IF($C$3="Current Exchange rate",IF(A.Life_DATA!I176=0,0,A.Life_DATA!I176/ECO!S29),IF($C$3="Constant Exchange rate",IF(A.Life_DATA!I176=0,0,A.Life_DATA!I176/ECO!S64))))</f>
        <v>20.147979510529311</v>
      </c>
      <c r="K184" s="42">
        <f>IF($C$3="National Currency",IF(A.Life_DATA!J176=0,0,A.Life_DATA!J176),IF($C$3="Current Exchange rate",IF(A.Life_DATA!J176=0,0,A.Life_DATA!J176/ECO!T29),IF($C$3="Constant Exchange rate",IF(A.Life_DATA!J176=0,0,A.Life_DATA!J176/ECO!T64))))</f>
        <v>24.672737620944794</v>
      </c>
      <c r="L184" s="42">
        <f>IF($C$3="National Currency",IF(A.Life_DATA!K176=0,0,A.Life_DATA!K176),IF($C$3="Current Exchange rate",IF(A.Life_DATA!K176=0,0,A.Life_DATA!K176/ECO!U29),IF($C$3="Constant Exchange rate",IF(A.Life_DATA!K176=0,0,A.Life_DATA!K176/ECO!U64))))</f>
        <v>20.389869095048379</v>
      </c>
      <c r="M184" s="42">
        <f>IF($C$3="National Currency",IF(A.Life_DATA!L176=0,0,A.Life_DATA!L176),IF($C$3="Current Exchange rate",IF(A.Life_DATA!L176=0,0,A.Life_DATA!L176/ECO!V29),IF($C$3="Constant Exchange rate",IF(A.Life_DATA!L176=0,0,A.Life_DATA!L176/ECO!V64))))</f>
        <v>14.911781445645989</v>
      </c>
      <c r="N184" s="42">
        <f>IF($C$3="National Currency",IF(A.Life_DATA!M176=0,0,A.Life_DATA!M176),IF($C$3="Current Exchange rate",IF(A.Life_DATA!M176=0,0,A.Life_DATA!M176/ECO!W29),IF($C$3="Constant Exchange rate",IF(A.Life_DATA!M176=0,0,A.Life_DATA!M176/ECO!W64))))</f>
        <v>19.180421172453045</v>
      </c>
      <c r="O184" s="42">
        <f>IF($C$3="National Currency",IF(A.Life_DATA!N176=0,0,A.Life_DATA!N176),IF($C$3="Current Exchange rate",IF(A.Life_DATA!N176=0,0,A.Life_DATA!N176/ECO!X29),IF($C$3="Constant Exchange rate",IF(A.Life_DATA!N176=0,0,A.Life_DATA!N176/ECO!X64))))</f>
        <v>30.990324416619242</v>
      </c>
      <c r="P184" s="108">
        <f>IF($C$3="National Currency",IF(A.Life_DATA!O176=0,0,A.Life_DATA!O176),IF($C$3="Current Exchange rate",IF(A.Life_DATA!O176=0,0,A.Life_DATA!O176/ECO!Y29),IF($C$3="Constant Exchange rate",IF(A.Life_DATA!O176=0,0,A.Life_DATA!O176/ECO!Y64))))</f>
        <v>0</v>
      </c>
      <c r="Q184" s="41">
        <f t="shared" si="32"/>
        <v>6.1753494734875249E-5</v>
      </c>
      <c r="R184" s="41">
        <f t="shared" si="33"/>
        <v>0.61572700296735938</v>
      </c>
      <c r="S184" s="41">
        <f t="shared" si="34"/>
        <v>2.4959871589085076</v>
      </c>
    </row>
    <row r="185" spans="3:19" ht="15" x14ac:dyDescent="0.25">
      <c r="C185" s="139"/>
      <c r="D185" s="140"/>
      <c r="E185" s="39" t="s">
        <v>11</v>
      </c>
      <c r="F185" s="42">
        <f>IF($C$3="National Currency",IF(A.Life_DATA!E177=0,0,A.Life_DATA!E177),IF($C$3="Current Exchange rate",IF(A.Life_DATA!E177=0,0,A.Life_DATA!E177/ECO!O30),IF($C$3="Constant Exchange rate",IF(A.Life_DATA!E177=0,0,A.Life_DATA!E177/ECO!O65))))</f>
        <v>0</v>
      </c>
      <c r="G185" s="42">
        <f>IF($C$3="National Currency",IF(A.Life_DATA!F177=0,0,A.Life_DATA!F177),IF($C$3="Current Exchange rate",IF(A.Life_DATA!F177=0,0,A.Life_DATA!F177/ECO!P30),IF($C$3="Constant Exchange rate",IF(A.Life_DATA!F177=0,0,A.Life_DATA!F177/ECO!P65))))</f>
        <v>41.11344048450966</v>
      </c>
      <c r="H185" s="42">
        <f>IF($C$3="National Currency",IF(A.Life_DATA!G177=0,0,A.Life_DATA!G177),IF($C$3="Current Exchange rate",IF(A.Life_DATA!G177=0,0,A.Life_DATA!G177/ECO!Q30),IF($C$3="Constant Exchange rate",IF(A.Life_DATA!G177=0,0,A.Life_DATA!G177/ECO!Q65))))</f>
        <v>68.879571395294661</v>
      </c>
      <c r="I185" s="42">
        <f>IF($C$3="National Currency",IF(A.Life_DATA!H177=0,0,A.Life_DATA!H177),IF($C$3="Current Exchange rate",IF(A.Life_DATA!H177=0,0,A.Life_DATA!H177/ECO!R30),IF($C$3="Constant Exchange rate",IF(A.Life_DATA!H177=0,0,A.Life_DATA!H177/ECO!R65))))</f>
        <v>121.91940368040997</v>
      </c>
      <c r="J185" s="42">
        <f>IF($C$3="National Currency",IF(A.Life_DATA!I177=0,0,A.Life_DATA!I177),IF($C$3="Current Exchange rate",IF(A.Life_DATA!I177=0,0,A.Life_DATA!I177/ECO!S30),IF($C$3="Constant Exchange rate",IF(A.Life_DATA!I177=0,0,A.Life_DATA!I177/ECO!S65))))</f>
        <v>53.23</v>
      </c>
      <c r="K185" s="42">
        <f>IF($C$3="National Currency",IF(A.Life_DATA!J177=0,0,A.Life_DATA!J177),IF($C$3="Current Exchange rate",IF(A.Life_DATA!J177=0,0,A.Life_DATA!J177/ECO!T30),IF($C$3="Constant Exchange rate",IF(A.Life_DATA!J177=0,0,A.Life_DATA!J177/ECO!T65))))</f>
        <v>238.7</v>
      </c>
      <c r="L185" s="42">
        <f>IF($C$3="National Currency",IF(A.Life_DATA!K177=0,0,A.Life_DATA!K177),IF($C$3="Current Exchange rate",IF(A.Life_DATA!K177=0,0,A.Life_DATA!K177/ECO!U30),IF($C$3="Constant Exchange rate",IF(A.Life_DATA!K177=0,0,A.Life_DATA!K177/ECO!U65))))</f>
        <v>134.4</v>
      </c>
      <c r="M185" s="42">
        <f>IF($C$3="National Currency",IF(A.Life_DATA!L177=0,0,A.Life_DATA!L177),IF($C$3="Current Exchange rate",IF(A.Life_DATA!L177=0,0,A.Life_DATA!L177/ECO!V30),IF($C$3="Constant Exchange rate",IF(A.Life_DATA!L177=0,0,A.Life_DATA!L177/ECO!V65))))</f>
        <v>144.1</v>
      </c>
      <c r="N185" s="42">
        <f>IF($C$3="National Currency",IF(A.Life_DATA!M177=0,0,A.Life_DATA!M177),IF($C$3="Current Exchange rate",IF(A.Life_DATA!M177=0,0,A.Life_DATA!M177/ECO!W30),IF($C$3="Constant Exchange rate",IF(A.Life_DATA!M177=0,0,A.Life_DATA!M177/ECO!W65))))</f>
        <v>187.16311950655557</v>
      </c>
      <c r="O185" s="42">
        <f>IF($C$3="National Currency",IF(A.Life_DATA!N177=0,0,A.Life_DATA!N177),IF($C$3="Current Exchange rate",IF(A.Life_DATA!N177=0,0,A.Life_DATA!N177/ECO!X30),IF($C$3="Constant Exchange rate",IF(A.Life_DATA!N177=0,0,A.Life_DATA!N177/ECO!X65))))</f>
        <v>151.47705199999999</v>
      </c>
      <c r="P185" s="108">
        <f>IF($C$3="National Currency",IF(A.Life_DATA!O177=0,0,A.Life_DATA!O177),IF($C$3="Current Exchange rate",IF(A.Life_DATA!O177=0,0,A.Life_DATA!O177/ECO!Y30),IF($C$3="Constant Exchange rate",IF(A.Life_DATA!O177=0,0,A.Life_DATA!O177/ECO!Y65))))</f>
        <v>0</v>
      </c>
      <c r="Q185" s="41">
        <f t="shared" si="32"/>
        <v>3.0184380154858943E-4</v>
      </c>
      <c r="R185" s="41">
        <f t="shared" si="33"/>
        <v>-0.19066826627296973</v>
      </c>
      <c r="S185" s="41" t="str">
        <f t="shared" si="34"/>
        <v>-</v>
      </c>
    </row>
    <row r="186" spans="3:19" ht="15" x14ac:dyDescent="0.25">
      <c r="C186" s="139"/>
      <c r="D186" s="140"/>
      <c r="E186" s="39" t="s">
        <v>10</v>
      </c>
      <c r="F186" s="42">
        <f>IF($C$3="National Currency",IF(A.Life_DATA!E178=0,0,A.Life_DATA!E178),IF($C$3="Current Exchange rate",IF(A.Life_DATA!E178=0,0,A.Life_DATA!E178/ECO!O31),IF($C$3="Constant Exchange rate",IF(A.Life_DATA!E178=0,0,A.Life_DATA!E178/ECO!O66))))</f>
        <v>26287</v>
      </c>
      <c r="G186" s="42">
        <f>IF($C$3="National Currency",IF(A.Life_DATA!F178=0,0,A.Life_DATA!F178),IF($C$3="Current Exchange rate",IF(A.Life_DATA!F178=0,0,A.Life_DATA!F178/ECO!P31),IF($C$3="Constant Exchange rate",IF(A.Life_DATA!F178=0,0,A.Life_DATA!F178/ECO!P66))))</f>
        <v>36130</v>
      </c>
      <c r="H186" s="42">
        <f>IF($C$3="National Currency",IF(A.Life_DATA!G178=0,0,A.Life_DATA!G178),IF($C$3="Current Exchange rate",IF(A.Life_DATA!G178=0,0,A.Life_DATA!G178/ECO!Q31),IF($C$3="Constant Exchange rate",IF(A.Life_DATA!G178=0,0,A.Life_DATA!G178/ECO!Q66))))</f>
        <v>30137</v>
      </c>
      <c r="I186" s="42">
        <f>IF($C$3="National Currency",IF(A.Life_DATA!H178=0,0,A.Life_DATA!H178),IF($C$3="Current Exchange rate",IF(A.Life_DATA!H178=0,0,A.Life_DATA!H178/ECO!R31),IF($C$3="Constant Exchange rate",IF(A.Life_DATA!H178=0,0,A.Life_DATA!H178/ECO!R66))))</f>
        <v>27136</v>
      </c>
      <c r="J186" s="42">
        <f>IF($C$3="National Currency",IF(A.Life_DATA!I178=0,0,A.Life_DATA!I178),IF($C$3="Current Exchange rate",IF(A.Life_DATA!I178=0,0,A.Life_DATA!I178/ECO!S31),IF($C$3="Constant Exchange rate",IF(A.Life_DATA!I178=0,0,A.Life_DATA!I178/ECO!S66))))</f>
        <v>21269</v>
      </c>
      <c r="K186" s="42">
        <f>IF($C$3="National Currency",IF(A.Life_DATA!J178=0,0,A.Life_DATA!J178),IF($C$3="Current Exchange rate",IF(A.Life_DATA!J178=0,0,A.Life_DATA!J178/ECO!T31),IF($C$3="Constant Exchange rate",IF(A.Life_DATA!J178=0,0,A.Life_DATA!J178/ECO!T66))))</f>
        <v>33636</v>
      </c>
      <c r="L186" s="42">
        <f>IF($C$3="National Currency",IF(A.Life_DATA!K178=0,0,A.Life_DATA!K178),IF($C$3="Current Exchange rate",IF(A.Life_DATA!K178=0,0,A.Life_DATA!K178/ECO!U31),IF($C$3="Constant Exchange rate",IF(A.Life_DATA!K178=0,0,A.Life_DATA!K178/ECO!U66))))</f>
        <v>33871</v>
      </c>
      <c r="M186" s="42">
        <f>IF($C$3="National Currency",IF(A.Life_DATA!L178=0,0,A.Life_DATA!L178),IF($C$3="Current Exchange rate",IF(A.Life_DATA!L178=0,0,A.Life_DATA!L178/ECO!V31),IF($C$3="Constant Exchange rate",IF(A.Life_DATA!L178=0,0,A.Life_DATA!L178/ECO!V66))))</f>
        <v>31214</v>
      </c>
      <c r="N186" s="42">
        <f>IF($C$3="National Currency",IF(A.Life_DATA!M178=0,0,A.Life_DATA!M178),IF($C$3="Current Exchange rate",IF(A.Life_DATA!M178=0,0,A.Life_DATA!M178/ECO!W31),IF($C$3="Constant Exchange rate",IF(A.Life_DATA!M178=0,0,A.Life_DATA!M178/ECO!W66))))</f>
        <v>35886</v>
      </c>
      <c r="O186" s="42">
        <f>IF($C$3="National Currency",IF(A.Life_DATA!N178=0,0,A.Life_DATA!N178),IF($C$3="Current Exchange rate",IF(A.Life_DATA!N178=0,0,A.Life_DATA!N178/ECO!X31),IF($C$3="Constant Exchange rate",IF(A.Life_DATA!N178=0,0,A.Life_DATA!N178/ECO!X66))))</f>
        <v>21838</v>
      </c>
      <c r="P186" s="108">
        <f>IF($C$3="National Currency",IF(A.Life_DATA!O178=0,0,A.Life_DATA!O178),IF($C$3="Current Exchange rate",IF(A.Life_DATA!O178=0,0,A.Life_DATA!O178/ECO!Y31),IF($C$3="Constant Exchange rate",IF(A.Life_DATA!O178=0,0,A.Life_DATA!O178/ECO!Y66))))</f>
        <v>47780</v>
      </c>
      <c r="Q186" s="41">
        <f t="shared" si="32"/>
        <v>4.3515930968989924E-2</v>
      </c>
      <c r="R186" s="41">
        <f t="shared" si="33"/>
        <v>-0.39146185141838041</v>
      </c>
      <c r="S186" s="41">
        <f t="shared" si="34"/>
        <v>-0.16924715638908971</v>
      </c>
    </row>
    <row r="187" spans="3:19" ht="15" x14ac:dyDescent="0.25">
      <c r="C187" s="139"/>
      <c r="D187" s="140"/>
      <c r="E187" s="39" t="s">
        <v>9</v>
      </c>
      <c r="F187" s="42">
        <f>IF($C$3="National Currency",IF(A.Life_DATA!E179=0,0,A.Life_DATA!E179),IF($C$3="Current Exchange rate",IF(A.Life_DATA!E179=0,0,A.Life_DATA!E179/ECO!O32),IF($C$3="Constant Exchange rate",IF(A.Life_DATA!E179=0,0,A.Life_DATA!E179/ECO!O67))))</f>
        <v>3650.1880115018803</v>
      </c>
      <c r="G187" s="42">
        <f>IF($C$3="National Currency",IF(A.Life_DATA!F179=0,0,A.Life_DATA!F179),IF($C$3="Current Exchange rate",IF(A.Life_DATA!F179=0,0,A.Life_DATA!F179/ECO!P32),IF($C$3="Constant Exchange rate",IF(A.Life_DATA!F179=0,0,A.Life_DATA!F179/ECO!P67))))</f>
        <v>3750.9400575094005</v>
      </c>
      <c r="H187" s="42">
        <f>IF($C$3="National Currency",IF(A.Life_DATA!G179=0,0,A.Life_DATA!G179),IF($C$3="Current Exchange rate",IF(A.Life_DATA!G179=0,0,A.Life_DATA!G179/ECO!Q32),IF($C$3="Constant Exchange rate",IF(A.Life_DATA!G179=0,0,A.Life_DATA!G179/ECO!Q67))))</f>
        <v>5002.8754700287545</v>
      </c>
      <c r="I187" s="42">
        <f>IF($C$3="National Currency",IF(A.Life_DATA!H179=0,0,A.Life_DATA!H179),IF($C$3="Current Exchange rate",IF(A.Life_DATA!H179=0,0,A.Life_DATA!H179/ECO!R32),IF($C$3="Constant Exchange rate",IF(A.Life_DATA!H179=0,0,A.Life_DATA!H179/ECO!R67))))</f>
        <v>7511.501880115019</v>
      </c>
      <c r="J187" s="42">
        <f>IF($C$3="National Currency",IF(A.Life_DATA!I179=0,0,A.Life_DATA!I179),IF($C$3="Current Exchange rate",IF(A.Life_DATA!I179=0,0,A.Life_DATA!I179/ECO!S32),IF($C$3="Constant Exchange rate",IF(A.Life_DATA!I179=0,0,A.Life_DATA!I179/ECO!S67))))</f>
        <v>6932.3158593231583</v>
      </c>
      <c r="K187" s="42">
        <f>IF($C$3="National Currency",IF(A.Life_DATA!J179=0,0,A.Life_DATA!J179),IF($C$3="Current Exchange rate",IF(A.Life_DATA!J179=0,0,A.Life_DATA!J179/ECO!T32),IF($C$3="Constant Exchange rate",IF(A.Life_DATA!J179=0,0,A.Life_DATA!J179/ECO!T67))))</f>
        <v>4889.8473788984738</v>
      </c>
      <c r="L187" s="42">
        <f>IF($C$3="National Currency",IF(A.Life_DATA!K179=0,0,A.Life_DATA!K179),IF($C$3="Current Exchange rate",IF(A.Life_DATA!K179=0,0,A.Life_DATA!K179/ECO!U32),IF($C$3="Constant Exchange rate",IF(A.Life_DATA!K179=0,0,A.Life_DATA!K179/ECO!U67))))</f>
        <v>5565.0298606502984</v>
      </c>
      <c r="M187" s="42">
        <f>IF($C$3="National Currency",IF(A.Life_DATA!L179=0,0,A.Life_DATA!L179),IF($C$3="Current Exchange rate",IF(A.Life_DATA!L179=0,0,A.Life_DATA!L179/ECO!V32),IF($C$3="Constant Exchange rate",IF(A.Life_DATA!L179=0,0,A.Life_DATA!L179/ECO!V67))))</f>
        <v>5969.1439946914397</v>
      </c>
      <c r="N187" s="42">
        <f>IF($C$3="National Currency",IF(A.Life_DATA!M179=0,0,A.Life_DATA!M179),IF($C$3="Current Exchange rate",IF(A.Life_DATA!M179=0,0,A.Life_DATA!M179/ECO!W32),IF($C$3="Constant Exchange rate",IF(A.Life_DATA!M179=0,0,A.Life_DATA!M179/ECO!W67))))</f>
        <v>5858.9913735899136</v>
      </c>
      <c r="O187" s="42">
        <f>IF($C$3="National Currency",IF(A.Life_DATA!N179=0,0,A.Life_DATA!N179),IF($C$3="Current Exchange rate",IF(A.Life_DATA!N179=0,0,A.Life_DATA!N179/ECO!X32),IF($C$3="Constant Exchange rate",IF(A.Life_DATA!N179=0,0,A.Life_DATA!N179/ECO!X67))))</f>
        <v>6510.5065251050655</v>
      </c>
      <c r="P187" s="108">
        <f>IF($C$3="National Currency",IF(A.Life_DATA!O179=0,0,A.Life_DATA!O179),IF($C$3="Current Exchange rate",IF(A.Life_DATA!O179=0,0,A.Life_DATA!O179/ECO!Y32),IF($C$3="Constant Exchange rate",IF(A.Life_DATA!O179=0,0,A.Life_DATA!O179/ECO!Y67))))</f>
        <v>10185.799601857996</v>
      </c>
      <c r="Q187" s="41">
        <f t="shared" si="32"/>
        <v>1.2973292083507211E-2</v>
      </c>
      <c r="R187" s="41">
        <f t="shared" si="33"/>
        <v>0.11119919965267955</v>
      </c>
      <c r="S187" s="41">
        <f t="shared" si="34"/>
        <v>0.78360854415997583</v>
      </c>
    </row>
    <row r="188" spans="3:19" ht="15" x14ac:dyDescent="0.25">
      <c r="C188" s="139"/>
      <c r="D188" s="140"/>
      <c r="E188" s="39" t="s">
        <v>8</v>
      </c>
      <c r="F188" s="42">
        <f>IF($C$3="National Currency",IF(A.Life_DATA!E180=0,0,A.Life_DATA!E180),IF($C$3="Current Exchange rate",IF(A.Life_DATA!E180=0,0,A.Life_DATA!E180/ECO!O33),IF($C$3="Constant Exchange rate",IF(A.Life_DATA!E180=0,0,A.Life_DATA!E180/ECO!O68))))</f>
        <v>1425.8635214827295</v>
      </c>
      <c r="G188" s="42">
        <f>IF($C$3="National Currency",IF(A.Life_DATA!F180=0,0,A.Life_DATA!F180),IF($C$3="Current Exchange rate",IF(A.Life_DATA!F180=0,0,A.Life_DATA!F180/ECO!P33),IF($C$3="Constant Exchange rate",IF(A.Life_DATA!F180=0,0,A.Life_DATA!F180/ECO!P68))))</f>
        <v>1745.2962650940747</v>
      </c>
      <c r="H188" s="42">
        <f>IF($C$3="National Currency",IF(A.Life_DATA!G180=0,0,A.Life_DATA!G180),IF($C$3="Current Exchange rate",IF(A.Life_DATA!G180=0,0,A.Life_DATA!G180/ECO!Q33),IF($C$3="Constant Exchange rate",IF(A.Life_DATA!G180=0,0,A.Life_DATA!G180/ECO!Q68))))</f>
        <v>1973.4625105307498</v>
      </c>
      <c r="I188" s="42">
        <f>IF($C$3="National Currency",IF(A.Life_DATA!H180=0,0,A.Life_DATA!H180),IF($C$3="Current Exchange rate",IF(A.Life_DATA!H180=0,0,A.Life_DATA!H180/ECO!R33),IF($C$3="Constant Exchange rate",IF(A.Life_DATA!H180=0,0,A.Life_DATA!H180/ECO!R68))))</f>
        <v>2438.4536178975941</v>
      </c>
      <c r="J188" s="42">
        <f>IF($C$3="National Currency",IF(A.Life_DATA!I180=0,0,A.Life_DATA!I180),IF($C$3="Current Exchange rate",IF(A.Life_DATA!I180=0,0,A.Life_DATA!I180/ECO!S33),IF($C$3="Constant Exchange rate",IF(A.Life_DATA!I180=0,0,A.Life_DATA!I180/ECO!S68))))</f>
        <v>4539.9232425348682</v>
      </c>
      <c r="K188" s="42">
        <f>IF($C$3="National Currency",IF(A.Life_DATA!J180=0,0,A.Life_DATA!J180),IF($C$3="Current Exchange rate",IF(A.Life_DATA!J180=0,0,A.Life_DATA!J180/ECO!T33),IF($C$3="Constant Exchange rate",IF(A.Life_DATA!J180=0,0,A.Life_DATA!J180/ECO!T68))))</f>
        <v>6302.5367406159321</v>
      </c>
      <c r="L188" s="42">
        <f>IF($C$3="National Currency",IF(A.Life_DATA!K180=0,0,A.Life_DATA!K180),IF($C$3="Current Exchange rate",IF(A.Life_DATA!K180=0,0,A.Life_DATA!K180/ECO!U33),IF($C$3="Constant Exchange rate",IF(A.Life_DATA!K180=0,0,A.Life_DATA!K180/ECO!U68))))</f>
        <v>5141.8140971637176</v>
      </c>
      <c r="M188" s="42">
        <f>IF($C$3="National Currency",IF(A.Life_DATA!L180=0,0,A.Life_DATA!L180),IF($C$3="Current Exchange rate",IF(A.Life_DATA!L180=0,0,A.Life_DATA!L180/ECO!V33),IF($C$3="Constant Exchange rate",IF(A.Life_DATA!L180=0,0,A.Life_DATA!L180/ECO!V68))))</f>
        <v>5984.742113638491</v>
      </c>
      <c r="N188" s="42">
        <f>IF($C$3="National Currency",IF(A.Life_DATA!M180=0,0,A.Life_DATA!M180),IF($C$3="Current Exchange rate",IF(A.Life_DATA!M180=0,0,A.Life_DATA!M180/ECO!W33),IF($C$3="Constant Exchange rate",IF(A.Life_DATA!M180=0,0,A.Life_DATA!M180/ECO!W68))))</f>
        <v>5953.8519142562945</v>
      </c>
      <c r="O188" s="88">
        <f>IF($C$3="National Currency",IF(A.Life_DATA!N180=0,0,A.Life_DATA!N180),IF($C$3="Current Exchange rate",IF(A.Life_DATA!N180=0,0,A.Life_DATA!N180/ECO!X33),IF($C$3="Constant Exchange rate",IF(A.Life_DATA!N180=0,0,A.Life_DATA!N180/ECO!X68))))</f>
        <v>5953.8519142562945</v>
      </c>
      <c r="P188" s="108">
        <f>IF($C$3="National Currency",IF(A.Life_DATA!O180=0,0,A.Life_DATA!O180),IF($C$3="Current Exchange rate",IF(A.Life_DATA!O180=0,0,A.Life_DATA!O180/ECO!Y33),IF($C$3="Constant Exchange rate",IF(A.Life_DATA!O180=0,0,A.Life_DATA!O180/ECO!Y68))))</f>
        <v>0</v>
      </c>
      <c r="Q188" s="41">
        <f t="shared" si="32"/>
        <v>1.1864063050662397E-2</v>
      </c>
      <c r="R188" s="41">
        <f t="shared" si="33"/>
        <v>0</v>
      </c>
      <c r="S188" s="41">
        <f t="shared" si="34"/>
        <v>3.1756113572952565</v>
      </c>
    </row>
    <row r="189" spans="3:19" ht="15" x14ac:dyDescent="0.25">
      <c r="C189" s="139"/>
      <c r="D189" s="140"/>
      <c r="E189" s="39" t="s">
        <v>7</v>
      </c>
      <c r="F189" s="42">
        <f>IF($C$3="National Currency",IF(A.Life_DATA!E181=0,0,A.Life_DATA!E181),IF($C$3="Current Exchange rate",IF(A.Life_DATA!E181=0,0,A.Life_DATA!E181/ECO!O34),IF($C$3="Constant Exchange rate",IF(A.Life_DATA!E181=0,0,A.Life_DATA!E181/ECO!O69))))</f>
        <v>3512.6589999999997</v>
      </c>
      <c r="G189" s="42">
        <f>IF($C$3="National Currency",IF(A.Life_DATA!F181=0,0,A.Life_DATA!F181),IF($C$3="Current Exchange rate",IF(A.Life_DATA!F181=0,0,A.Life_DATA!F181/ECO!P34),IF($C$3="Constant Exchange rate",IF(A.Life_DATA!F181=0,0,A.Life_DATA!F181/ECO!P69))))</f>
        <v>3676.3110000000001</v>
      </c>
      <c r="H189" s="42">
        <f>IF($C$3="National Currency",IF(A.Life_DATA!G181=0,0,A.Life_DATA!G181),IF($C$3="Current Exchange rate",IF(A.Life_DATA!G181=0,0,A.Life_DATA!G181/ECO!Q34),IF($C$3="Constant Exchange rate",IF(A.Life_DATA!G181=0,0,A.Life_DATA!G181/ECO!Q69))))</f>
        <v>4735.7169999999996</v>
      </c>
      <c r="I189" s="42">
        <f>IF($C$3="National Currency",IF(A.Life_DATA!H181=0,0,A.Life_DATA!H181),IF($C$3="Current Exchange rate",IF(A.Life_DATA!H181=0,0,A.Life_DATA!H181/ECO!R34),IF($C$3="Constant Exchange rate",IF(A.Life_DATA!H181=0,0,A.Life_DATA!H181/ECO!R69))))</f>
        <v>6779.1390000000001</v>
      </c>
      <c r="J189" s="42">
        <f>IF($C$3="National Currency",IF(A.Life_DATA!I181=0,0,A.Life_DATA!I181),IF($C$3="Current Exchange rate",IF(A.Life_DATA!I181=0,0,A.Life_DATA!I181/ECO!S34),IF($C$3="Constant Exchange rate",IF(A.Life_DATA!I181=0,0,A.Life_DATA!I181/ECO!S69))))</f>
        <v>5116.8450000000003</v>
      </c>
      <c r="K189" s="42">
        <f>IF($C$3="National Currency",IF(A.Life_DATA!J181=0,0,A.Life_DATA!J181),IF($C$3="Current Exchange rate",IF(A.Life_DATA!J181=0,0,A.Life_DATA!J181/ECO!T34),IF($C$3="Constant Exchange rate",IF(A.Life_DATA!J181=0,0,A.Life_DATA!J181/ECO!T69))))</f>
        <v>4695.2019999999993</v>
      </c>
      <c r="L189" s="42">
        <f>IF($C$3="National Currency",IF(A.Life_DATA!K181=0,0,A.Life_DATA!K181),IF($C$3="Current Exchange rate",IF(A.Life_DATA!K181=0,0,A.Life_DATA!K181/ECO!U34),IF($C$3="Constant Exchange rate",IF(A.Life_DATA!K181=0,0,A.Life_DATA!K181/ECO!U69))))</f>
        <v>3806.1729999999998</v>
      </c>
      <c r="M189" s="42">
        <f>IF($C$3="National Currency",IF(A.Life_DATA!L181=0,0,A.Life_DATA!L181),IF($C$3="Current Exchange rate",IF(A.Life_DATA!L181=0,0,A.Life_DATA!L181/ECO!V34),IF($C$3="Constant Exchange rate",IF(A.Life_DATA!L181=0,0,A.Life_DATA!L181/ECO!V69))))</f>
        <v>5930.88</v>
      </c>
      <c r="N189" s="42">
        <f>IF($C$3="National Currency",IF(A.Life_DATA!M181=0,0,A.Life_DATA!M181),IF($C$3="Current Exchange rate",IF(A.Life_DATA!M181=0,0,A.Life_DATA!M181/ECO!W34),IF($C$3="Constant Exchange rate",IF(A.Life_DATA!M181=0,0,A.Life_DATA!M181/ECO!W69))))</f>
        <v>3877.576</v>
      </c>
      <c r="O189" s="42">
        <f>IF($C$3="National Currency",IF(A.Life_DATA!N181=0,0,A.Life_DATA!N181),IF($C$3="Current Exchange rate",IF(A.Life_DATA!N181=0,0,A.Life_DATA!N181/ECO!X34),IF($C$3="Constant Exchange rate",IF(A.Life_DATA!N181=0,0,A.Life_DATA!N181/ECO!X69))))</f>
        <v>2783.1439504940186</v>
      </c>
      <c r="P189" s="108">
        <f>IF($C$3="National Currency",IF(A.Life_DATA!O181=0,0,A.Life_DATA!O181),IF($C$3="Current Exchange rate",IF(A.Life_DATA!O181=0,0,A.Life_DATA!O181/ECO!Y34),IF($C$3="Constant Exchange rate",IF(A.Life_DATA!O181=0,0,A.Life_DATA!O181/ECO!Y69))))</f>
        <v>2904.5828257039007</v>
      </c>
      <c r="Q189" s="41">
        <f t="shared" si="32"/>
        <v>5.5458879030341433E-3</v>
      </c>
      <c r="R189" s="41">
        <f t="shared" si="33"/>
        <v>-0.2822464471375884</v>
      </c>
      <c r="S189" s="41">
        <f t="shared" si="34"/>
        <v>-0.20768171618878495</v>
      </c>
    </row>
    <row r="190" spans="3:19" ht="15" x14ac:dyDescent="0.25">
      <c r="C190" s="139"/>
      <c r="D190" s="140"/>
      <c r="E190" s="39" t="s">
        <v>6</v>
      </c>
      <c r="F190" s="42">
        <f>IF($C$3="National Currency",IF(A.Life_DATA!E182=0,0,A.Life_DATA!E182),IF($C$3="Current Exchange rate",IF(A.Life_DATA!E182=0,0,A.Life_DATA!E182/ECO!O35),IF($C$3="Constant Exchange rate",IF(A.Life_DATA!E182=0,0,A.Life_DATA!E182/ECO!O70))))</f>
        <v>33.011123382707233</v>
      </c>
      <c r="G190" s="42">
        <f>IF($C$3="National Currency",IF(A.Life_DATA!F182=0,0,A.Life_DATA!F182),IF($C$3="Current Exchange rate",IF(A.Life_DATA!F182=0,0,A.Life_DATA!F182/ECO!P35),IF($C$3="Constant Exchange rate",IF(A.Life_DATA!F182=0,0,A.Life_DATA!F182/ECO!P70))))</f>
        <v>25.171767645221738</v>
      </c>
      <c r="H190" s="42">
        <f>IF($C$3="National Currency",IF(A.Life_DATA!G182=0,0,A.Life_DATA!G182),IF($C$3="Current Exchange rate",IF(A.Life_DATA!G182=0,0,A.Life_DATA!G182/ECO!Q35),IF($C$3="Constant Exchange rate",IF(A.Life_DATA!G182=0,0,A.Life_DATA!G182/ECO!Q70))))</f>
        <v>35.958883322923178</v>
      </c>
      <c r="I190" s="88">
        <f>IF($C$3="National Currency",IF(A.Life_DATA!H182=0,0,A.Life_DATA!H182),IF($C$3="Current Exchange rate",IF(A.Life_DATA!H182=0,0,A.Life_DATA!H182/ECO!R35),IF($C$3="Constant Exchange rate",IF(A.Life_DATA!H182=0,0,A.Life_DATA!H182/ECO!R70))))</f>
        <v>44.644192938936975</v>
      </c>
      <c r="J190" s="88">
        <f>IF($C$3="National Currency",IF(A.Life_DATA!I182=0,0,A.Life_DATA!I182),IF($C$3="Current Exchange rate",IF(A.Life_DATA!I182=0,0,A.Life_DATA!I182/ECO!S35),IF($C$3="Constant Exchange rate",IF(A.Life_DATA!I182=0,0,A.Life_DATA!I182/ECO!S70))))</f>
        <v>53.329502554950771</v>
      </c>
      <c r="K190" s="42">
        <f>IF($C$3="National Currency",IF(A.Life_DATA!J182=0,0,A.Life_DATA!J182),IF($C$3="Current Exchange rate",IF(A.Life_DATA!J182=0,0,A.Life_DATA!J182/ECO!T35),IF($C$3="Constant Exchange rate",IF(A.Life_DATA!J182=0,0,A.Life_DATA!J182/ECO!T70))))</f>
        <v>62.014812170964575</v>
      </c>
      <c r="L190" s="42">
        <f>IF($C$3="National Currency",IF(A.Life_DATA!K182=0,0,A.Life_DATA!K182),IF($C$3="Current Exchange rate",IF(A.Life_DATA!K182=0,0,A.Life_DATA!K182/ECO!U35),IF($C$3="Constant Exchange rate",IF(A.Life_DATA!K182=0,0,A.Life_DATA!K182/ECO!U70))))</f>
        <v>0</v>
      </c>
      <c r="M190" s="42">
        <f>IF($C$3="National Currency",IF(A.Life_DATA!L182=0,0,A.Life_DATA!L182),IF($C$3="Current Exchange rate",IF(A.Life_DATA!L182=0,0,A.Life_DATA!L182/ECO!V35),IF($C$3="Constant Exchange rate",IF(A.Life_DATA!L182=0,0,A.Life_DATA!L182/ECO!V70))))</f>
        <v>0</v>
      </c>
      <c r="N190" s="42">
        <f>IF($C$3="National Currency",IF(A.Life_DATA!M182=0,0,A.Life_DATA!M182),IF($C$3="Current Exchange rate",IF(A.Life_DATA!M182=0,0,A.Life_DATA!M182/ECO!W35),IF($C$3="Constant Exchange rate",IF(A.Life_DATA!M182=0,0,A.Life_DATA!M182/ECO!W70))))</f>
        <v>0</v>
      </c>
      <c r="O190" s="42">
        <f>IF($C$3="National Currency",IF(A.Life_DATA!N182=0,0,A.Life_DATA!N182),IF($C$3="Current Exchange rate",IF(A.Life_DATA!N182=0,0,A.Life_DATA!N182/ECO!X35),IF($C$3="Constant Exchange rate",IF(A.Life_DATA!N182=0,0,A.Life_DATA!N182/ECO!X70))))</f>
        <v>0</v>
      </c>
      <c r="P190" s="108">
        <f>IF($C$3="National Currency",IF(A.Life_DATA!O182=0,0,A.Life_DATA!O182),IF($C$3="Current Exchange rate",IF(A.Life_DATA!O182=0,0,A.Life_DATA!O182/ECO!Y35),IF($C$3="Constant Exchange rate",IF(A.Life_DATA!O182=0,0,A.Life_DATA!O182/ECO!Y70))))</f>
        <v>0</v>
      </c>
      <c r="Q190" s="41">
        <f t="shared" si="32"/>
        <v>0</v>
      </c>
      <c r="R190" s="41" t="str">
        <f t="shared" si="33"/>
        <v>-</v>
      </c>
      <c r="S190" s="41" t="str">
        <f t="shared" si="34"/>
        <v>-</v>
      </c>
    </row>
    <row r="191" spans="3:19" ht="15" x14ac:dyDescent="0.25">
      <c r="C191" s="139"/>
      <c r="D191" s="140"/>
      <c r="E191" s="39" t="s">
        <v>5</v>
      </c>
      <c r="F191" s="42">
        <f>IF($C$3="National Currency",IF(A.Life_DATA!E183=0,0,A.Life_DATA!E183),IF($C$3="Current Exchange rate",IF(A.Life_DATA!E183=0,0,A.Life_DATA!E183/ECO!O36),IF($C$3="Constant Exchange rate",IF(A.Life_DATA!E183=0,0,A.Life_DATA!E183/ECO!O71))))</f>
        <v>6371.2338975833063</v>
      </c>
      <c r="G191" s="42">
        <f>IF($C$3="National Currency",IF(A.Life_DATA!F183=0,0,A.Life_DATA!F183),IF($C$3="Current Exchange rate",IF(A.Life_DATA!F183=0,0,A.Life_DATA!F183/ECO!P36),IF($C$3="Constant Exchange rate",IF(A.Life_DATA!F183=0,0,A.Life_DATA!F183/ECO!P71))))</f>
        <v>7436.9211114659847</v>
      </c>
      <c r="H191" s="42">
        <f>IF($C$3="National Currency",IF(A.Life_DATA!G183=0,0,A.Life_DATA!G183),IF($C$3="Current Exchange rate",IF(A.Life_DATA!G183=0,0,A.Life_DATA!G183/ECO!Q36),IF($C$3="Constant Exchange rate",IF(A.Life_DATA!G183=0,0,A.Life_DATA!G183/ECO!Q71))))</f>
        <v>6867.0286383477051</v>
      </c>
      <c r="I191" s="42">
        <f>IF($C$3="National Currency",IF(A.Life_DATA!H183=0,0,A.Life_DATA!H183),IF($C$3="Current Exchange rate",IF(A.Life_DATA!H183=0,0,A.Life_DATA!H183/ECO!R36),IF($C$3="Constant Exchange rate",IF(A.Life_DATA!H183=0,0,A.Life_DATA!H183/ECO!R71))))</f>
        <v>5071.2232513573936</v>
      </c>
      <c r="J191" s="42">
        <f>IF($C$3="National Currency",IF(A.Life_DATA!I183=0,0,A.Life_DATA!I183),IF($C$3="Current Exchange rate",IF(A.Life_DATA!I183=0,0,A.Life_DATA!I183/ECO!S36),IF($C$3="Constant Exchange rate",IF(A.Life_DATA!I183=0,0,A.Life_DATA!I183/ECO!S71))))</f>
        <v>6110.1884381986583</v>
      </c>
      <c r="K191" s="42">
        <f>IF($C$3="National Currency",IF(A.Life_DATA!J183=0,0,A.Life_DATA!J183),IF($C$3="Current Exchange rate",IF(A.Life_DATA!J183=0,0,A.Life_DATA!J183/ECO!T36),IF($C$3="Constant Exchange rate",IF(A.Life_DATA!J183=0,0,A.Life_DATA!J183/ECO!T71))))</f>
        <v>6959.3314170126687</v>
      </c>
      <c r="L191" s="42">
        <f>IF($C$3="National Currency",IF(A.Life_DATA!K183=0,0,A.Life_DATA!K183),IF($C$3="Current Exchange rate",IF(A.Life_DATA!K183=0,0,A.Life_DATA!K183/ECO!U36),IF($C$3="Constant Exchange rate",IF(A.Life_DATA!K183=0,0,A.Life_DATA!K183/ECO!U71))))</f>
        <v>5989.9925476418603</v>
      </c>
      <c r="M191" s="42">
        <f>IF($C$3="National Currency",IF(A.Life_DATA!L183=0,0,A.Life_DATA!L183),IF($C$3="Current Exchange rate",IF(A.Life_DATA!L183=0,0,A.Life_DATA!L183/ECO!V36),IF($C$3="Constant Exchange rate",IF(A.Life_DATA!L183=0,0,A.Life_DATA!L183/ECO!V71))))</f>
        <v>6464.0689875439148</v>
      </c>
      <c r="N191" s="42">
        <f>IF($C$3="National Currency",IF(A.Life_DATA!M183=0,0,A.Life_DATA!M183),IF($C$3="Current Exchange rate",IF(A.Life_DATA!M183=0,0,A.Life_DATA!M183/ECO!W36),IF($C$3="Constant Exchange rate",IF(A.Life_DATA!M183=0,0,A.Life_DATA!M183/ECO!W71))))</f>
        <v>7119.4506547428928</v>
      </c>
      <c r="O191" s="42">
        <f>IF($C$3="National Currency",IF(A.Life_DATA!N183=0,0,A.Life_DATA!N183),IF($C$3="Current Exchange rate",IF(A.Life_DATA!N183=0,0,A.Life_DATA!N183/ECO!X36),IF($C$3="Constant Exchange rate",IF(A.Life_DATA!N183=0,0,A.Life_DATA!N183/ECO!X71))))</f>
        <v>18033.216224848289</v>
      </c>
      <c r="P191" s="108">
        <f>IF($C$3="National Currency",IF(A.Life_DATA!O183=0,0,A.Life_DATA!O183),IF($C$3="Current Exchange rate",IF(A.Life_DATA!O183=0,0,A.Life_DATA!O183/ECO!Y36),IF($C$3="Constant Exchange rate",IF(A.Life_DATA!O183=0,0,A.Life_DATA!O183/ECO!Y71))))</f>
        <v>0</v>
      </c>
      <c r="Q191" s="41">
        <f t="shared" si="32"/>
        <v>3.593425187239524E-2</v>
      </c>
      <c r="R191" s="41">
        <f t="shared" si="33"/>
        <v>1.532950518146337</v>
      </c>
      <c r="S191" s="41">
        <f t="shared" si="34"/>
        <v>1.8304118974016208</v>
      </c>
    </row>
    <row r="192" spans="3:19" ht="15" x14ac:dyDescent="0.25">
      <c r="C192" s="139"/>
      <c r="D192" s="140"/>
      <c r="E192" s="39" t="s">
        <v>4</v>
      </c>
      <c r="F192" s="42">
        <f>IF($C$3="National Currency",IF(A.Life_DATA!E184=0,0,A.Life_DATA!E184),IF($C$3="Current Exchange rate",IF(A.Life_DATA!E184=0,0,A.Life_DATA!E184/ECO!O37),IF($C$3="Constant Exchange rate",IF(A.Life_DATA!E184=0,0,A.Life_DATA!E184/ECO!O72))))</f>
        <v>123.03872475379737</v>
      </c>
      <c r="G192" s="42">
        <f>IF($C$3="National Currency",IF(A.Life_DATA!F184=0,0,A.Life_DATA!F184),IF($C$3="Current Exchange rate",IF(A.Life_DATA!F184=0,0,A.Life_DATA!F184/ECO!P37),IF($C$3="Constant Exchange rate",IF(A.Life_DATA!F184=0,0,A.Life_DATA!F184/ECO!P72))))</f>
        <v>127.88766483057921</v>
      </c>
      <c r="H192" s="42">
        <f>IF($C$3="National Currency",IF(A.Life_DATA!G184=0,0,A.Life_DATA!G184),IF($C$3="Current Exchange rate",IF(A.Life_DATA!G184=0,0,A.Life_DATA!G184/ECO!Q37),IF($C$3="Constant Exchange rate",IF(A.Life_DATA!G184=0,0,A.Life_DATA!G184/ECO!Q72))))</f>
        <v>130.54581872809214</v>
      </c>
      <c r="I192" s="42">
        <f>IF($C$3="National Currency",IF(A.Life_DATA!H184=0,0,A.Life_DATA!H184),IF($C$3="Current Exchange rate",IF(A.Life_DATA!H184=0,0,A.Life_DATA!H184/ECO!R37),IF($C$3="Constant Exchange rate",IF(A.Life_DATA!H184=0,0,A.Life_DATA!H184/ECO!R72))))</f>
        <v>139.9</v>
      </c>
      <c r="J192" s="42">
        <f>IF($C$3="National Currency",IF(A.Life_DATA!I184=0,0,A.Life_DATA!I184),IF($C$3="Current Exchange rate",IF(A.Life_DATA!I184=0,0,A.Life_DATA!I184/ECO!S37),IF($C$3="Constant Exchange rate",IF(A.Life_DATA!I184=0,0,A.Life_DATA!I184/ECO!S72))))</f>
        <v>159</v>
      </c>
      <c r="K192" s="42">
        <f>IF($C$3="National Currency",IF(A.Life_DATA!J184=0,0,A.Life_DATA!J184),IF($C$3="Current Exchange rate",IF(A.Life_DATA!J184=0,0,A.Life_DATA!J184/ECO!T37),IF($C$3="Constant Exchange rate",IF(A.Life_DATA!J184=0,0,A.Life_DATA!J184/ECO!T72))))</f>
        <v>169</v>
      </c>
      <c r="L192" s="42">
        <f>IF($C$3="National Currency",IF(A.Life_DATA!K184=0,0,A.Life_DATA!K184),IF($C$3="Current Exchange rate",IF(A.Life_DATA!K184=0,0,A.Life_DATA!K184/ECO!U37),IF($C$3="Constant Exchange rate",IF(A.Life_DATA!K184=0,0,A.Life_DATA!K184/ECO!U72))))</f>
        <v>218</v>
      </c>
      <c r="M192" s="42">
        <f>IF($C$3="National Currency",IF(A.Life_DATA!L184=0,0,A.Life_DATA!L184),IF($C$3="Current Exchange rate",IF(A.Life_DATA!L184=0,0,A.Life_DATA!L184/ECO!V37),IF($C$3="Constant Exchange rate",IF(A.Life_DATA!L184=0,0,A.Life_DATA!L184/ECO!V72))))</f>
        <v>275</v>
      </c>
      <c r="N192" s="42">
        <f>IF($C$3="National Currency",IF(A.Life_DATA!M184=0,0,A.Life_DATA!M184),IF($C$3="Current Exchange rate",IF(A.Life_DATA!M184=0,0,A.Life_DATA!M184/ECO!W37),IF($C$3="Constant Exchange rate",IF(A.Life_DATA!M184=0,0,A.Life_DATA!M184/ECO!W72))))</f>
        <v>309</v>
      </c>
      <c r="O192" s="42">
        <f>IF($C$3="National Currency",IF(A.Life_DATA!N184=0,0,A.Life_DATA!N184),IF($C$3="Current Exchange rate",IF(A.Life_DATA!N184=0,0,A.Life_DATA!N184/ECO!X37),IF($C$3="Constant Exchange rate",IF(A.Life_DATA!N184=0,0,A.Life_DATA!N184/ECO!X72))))</f>
        <v>337.5</v>
      </c>
      <c r="P192" s="108">
        <f>IF($C$3="National Currency",IF(A.Life_DATA!O184=0,0,A.Life_DATA!O184),IF($C$3="Current Exchange rate",IF(A.Life_DATA!O184=0,0,A.Life_DATA!O184/ECO!Y37),IF($C$3="Constant Exchange rate",IF(A.Life_DATA!O184=0,0,A.Life_DATA!O184/ECO!Y72))))</f>
        <v>0</v>
      </c>
      <c r="Q192" s="41">
        <f t="shared" si="32"/>
        <v>6.7252617923042857E-4</v>
      </c>
      <c r="R192" s="41">
        <f t="shared" si="33"/>
        <v>9.2233009708737823E-2</v>
      </c>
      <c r="S192" s="41">
        <f t="shared" si="34"/>
        <v>1.7430388333050701</v>
      </c>
    </row>
    <row r="193" spans="3:19" ht="15" x14ac:dyDescent="0.25">
      <c r="C193" s="139"/>
      <c r="D193" s="140"/>
      <c r="E193" s="39" t="s">
        <v>3</v>
      </c>
      <c r="F193" s="42">
        <f>IF($C$3="National Currency",IF(A.Life_DATA!E185=0,0,A.Life_DATA!E185),IF($C$3="Current Exchange rate",IF(A.Life_DATA!E185=0,0,A.Life_DATA!E185/ECO!O38),IF($C$3="Constant Exchange rate",IF(A.Life_DATA!E185=0,0,A.Life_DATA!E185/ECO!O73))))</f>
        <v>221.37024497112128</v>
      </c>
      <c r="G193" s="42">
        <f>IF($C$3="National Currency",IF(A.Life_DATA!F185=0,0,A.Life_DATA!F185),IF($C$3="Current Exchange rate",IF(A.Life_DATA!F185=0,0,A.Life_DATA!F185/ECO!P38),IF($C$3="Constant Exchange rate",IF(A.Life_DATA!F185=0,0,A.Life_DATA!F185/ECO!P73))))</f>
        <v>243.11226183363206</v>
      </c>
      <c r="H193" s="42">
        <f>IF($C$3="National Currency",IF(A.Life_DATA!G185=0,0,A.Life_DATA!G185),IF($C$3="Current Exchange rate",IF(A.Life_DATA!G185=0,0,A.Life_DATA!G185/ECO!Q38),IF($C$3="Constant Exchange rate",IF(A.Life_DATA!G185=0,0,A.Life_DATA!G185/ECO!Q73))))</f>
        <v>316.86914957179846</v>
      </c>
      <c r="I193" s="42">
        <f>IF($C$3="National Currency",IF(A.Life_DATA!H185=0,0,A.Life_DATA!H185),IF($C$3="Current Exchange rate",IF(A.Life_DATA!H185=0,0,A.Life_DATA!H185/ECO!R38),IF($C$3="Constant Exchange rate",IF(A.Life_DATA!H185=0,0,A.Life_DATA!H185/ECO!R73))))</f>
        <v>0</v>
      </c>
      <c r="J193" s="42">
        <f>IF($C$3="National Currency",IF(A.Life_DATA!I185=0,0,A.Life_DATA!I185),IF($C$3="Current Exchange rate",IF(A.Life_DATA!I185=0,0,A.Life_DATA!I185/ECO!S38),IF($C$3="Constant Exchange rate",IF(A.Life_DATA!I185=0,0,A.Life_DATA!I185/ECO!S73))))</f>
        <v>0</v>
      </c>
      <c r="K193" s="42">
        <f>IF($C$3="National Currency",IF(A.Life_DATA!J185=0,0,A.Life_DATA!J185),IF($C$3="Current Exchange rate",IF(A.Life_DATA!J185=0,0,A.Life_DATA!J185/ECO!T38),IF($C$3="Constant Exchange rate",IF(A.Life_DATA!J185=0,0,A.Life_DATA!J185/ECO!T73))))</f>
        <v>0</v>
      </c>
      <c r="L193" s="42">
        <f>IF($C$3="National Currency",IF(A.Life_DATA!K185=0,0,A.Life_DATA!K185),IF($C$3="Current Exchange rate",IF(A.Life_DATA!K185=0,0,A.Life_DATA!K185/ECO!U38),IF($C$3="Constant Exchange rate",IF(A.Life_DATA!K185=0,0,A.Life_DATA!K185/ECO!U73))))</f>
        <v>0</v>
      </c>
      <c r="M193" s="42">
        <f>IF($C$3="National Currency",IF(A.Life_DATA!L185=0,0,A.Life_DATA!L185),IF($C$3="Current Exchange rate",IF(A.Life_DATA!L185=0,0,A.Life_DATA!L185/ECO!V38),IF($C$3="Constant Exchange rate",IF(A.Life_DATA!L185=0,0,A.Life_DATA!L185/ECO!V73))))</f>
        <v>0</v>
      </c>
      <c r="N193" s="42">
        <f>IF($C$3="National Currency",IF(A.Life_DATA!M185=0,0,A.Life_DATA!M185),IF($C$3="Current Exchange rate",IF(A.Life_DATA!M185=0,0,A.Life_DATA!M185/ECO!W38),IF($C$3="Constant Exchange rate",IF(A.Life_DATA!M185=0,0,A.Life_DATA!M185/ECO!W73))))</f>
        <v>0</v>
      </c>
      <c r="O193" s="42">
        <f>IF($C$3="National Currency",IF(A.Life_DATA!N185=0,0,A.Life_DATA!N185),IF($C$3="Current Exchange rate",IF(A.Life_DATA!N185=0,0,A.Life_DATA!N185/ECO!X38),IF($C$3="Constant Exchange rate",IF(A.Life_DATA!N185=0,0,A.Life_DATA!N185/ECO!X73))))</f>
        <v>0</v>
      </c>
      <c r="P193" s="108">
        <f>IF($C$3="National Currency",IF(A.Life_DATA!O185=0,0,A.Life_DATA!O185),IF($C$3="Current Exchange rate",IF(A.Life_DATA!O185=0,0,A.Life_DATA!O185/ECO!Y38),IF($C$3="Constant Exchange rate",IF(A.Life_DATA!O185=0,0,A.Life_DATA!O185/ECO!Y73))))</f>
        <v>0</v>
      </c>
      <c r="Q193" s="41">
        <f t="shared" si="32"/>
        <v>0</v>
      </c>
      <c r="R193" s="41" t="str">
        <f t="shared" si="33"/>
        <v>-</v>
      </c>
      <c r="S193" s="41" t="str">
        <f t="shared" si="34"/>
        <v>-</v>
      </c>
    </row>
    <row r="194" spans="3:19" ht="15" x14ac:dyDescent="0.25">
      <c r="C194" s="139"/>
      <c r="D194" s="140"/>
      <c r="E194" s="39" t="s">
        <v>2</v>
      </c>
      <c r="F194" s="42">
        <f>IF($C$3="National Currency",IF(A.Life_DATA!E186=0,0,A.Life_DATA!E186),IF($C$3="Current Exchange rate",IF(A.Life_DATA!E186=0,0,A.Life_DATA!E186/ECO!O39),IF($C$3="Constant Exchange rate",IF(A.Life_DATA!E186=0,0,A.Life_DATA!E186/ECO!O74))))</f>
        <v>1585.4244350282486</v>
      </c>
      <c r="G194" s="42">
        <f>IF($C$3="National Currency",IF(A.Life_DATA!F186=0,0,A.Life_DATA!F186),IF($C$3="Current Exchange rate",IF(A.Life_DATA!F186=0,0,A.Life_DATA!F186/ECO!P39),IF($C$3="Constant Exchange rate",IF(A.Life_DATA!F186=0,0,A.Life_DATA!F186/ECO!P74))))</f>
        <v>1682.5564971751414</v>
      </c>
      <c r="H194" s="42">
        <f>IF($C$3="National Currency",IF(A.Life_DATA!G186=0,0,A.Life_DATA!G186),IF($C$3="Current Exchange rate",IF(A.Life_DATA!G186=0,0,A.Life_DATA!G186/ECO!Q39),IF($C$3="Constant Exchange rate",IF(A.Life_DATA!G186=0,0,A.Life_DATA!G186/ECO!Q74))))</f>
        <v>526.12994350282486</v>
      </c>
      <c r="I194" s="42">
        <f>IF($C$3="National Currency",IF(A.Life_DATA!H186=0,0,A.Life_DATA!H186),IF($C$3="Current Exchange rate",IF(A.Life_DATA!H186=0,0,A.Life_DATA!H186/ECO!R39),IF($C$3="Constant Exchange rate",IF(A.Life_DATA!H186=0,0,A.Life_DATA!H186/ECO!R74))))</f>
        <v>360.52259887005653</v>
      </c>
      <c r="J194" s="42">
        <f>IF($C$3="National Currency",IF(A.Life_DATA!I186=0,0,A.Life_DATA!I186),IF($C$3="Current Exchange rate",IF(A.Life_DATA!I186=0,0,A.Life_DATA!I186/ECO!S39),IF($C$3="Constant Exchange rate",IF(A.Life_DATA!I186=0,0,A.Life_DATA!I186/ECO!S74))))</f>
        <v>447.03389830508479</v>
      </c>
      <c r="K194" s="42">
        <f>IF($C$3="National Currency",IF(A.Life_DATA!J186=0,0,A.Life_DATA!J186),IF($C$3="Current Exchange rate",IF(A.Life_DATA!J186=0,0,A.Life_DATA!J186/ECO!T39),IF($C$3="Constant Exchange rate",IF(A.Life_DATA!J186=0,0,A.Life_DATA!J186/ECO!T74))))</f>
        <v>507.76836158192094</v>
      </c>
      <c r="L194" s="42">
        <f>IF($C$3="National Currency",IF(A.Life_DATA!K186=0,0,A.Life_DATA!K186),IF($C$3="Current Exchange rate",IF(A.Life_DATA!K186=0,0,A.Life_DATA!K186/ECO!U39),IF($C$3="Constant Exchange rate",IF(A.Life_DATA!K186=0,0,A.Life_DATA!K186/ECO!U74))))</f>
        <v>525.42372881355936</v>
      </c>
      <c r="M194" s="42">
        <f>IF($C$3="National Currency",IF(A.Life_DATA!L186=0,0,A.Life_DATA!L186),IF($C$3="Current Exchange rate",IF(A.Life_DATA!L186=0,0,A.Life_DATA!L186/ECO!V39),IF($C$3="Constant Exchange rate",IF(A.Life_DATA!L186=0,0,A.Life_DATA!L186/ECO!V74))))</f>
        <v>576.97740112994359</v>
      </c>
      <c r="N194" s="42">
        <f>IF($C$3="National Currency",IF(A.Life_DATA!M186=0,0,A.Life_DATA!M186),IF($C$3="Current Exchange rate",IF(A.Life_DATA!M186=0,0,A.Life_DATA!M186/ECO!W39),IF($C$3="Constant Exchange rate",IF(A.Life_DATA!M186=0,0,A.Life_DATA!M186/ECO!W74))))</f>
        <v>642.65536723163848</v>
      </c>
      <c r="O194" s="42">
        <f>IF($C$3="National Currency",IF(A.Life_DATA!N186=0,0,A.Life_DATA!N186),IF($C$3="Current Exchange rate",IF(A.Life_DATA!N186=0,0,A.Life_DATA!N186/ECO!X39),IF($C$3="Constant Exchange rate",IF(A.Life_DATA!N186=0,0,A.Life_DATA!N186/ECO!X74))))</f>
        <v>745.76271186440681</v>
      </c>
      <c r="P194" s="108">
        <f>IF($C$3="National Currency",IF(A.Life_DATA!O186=0,0,A.Life_DATA!O186),IF($C$3="Current Exchange rate",IF(A.Life_DATA!O186=0,0,A.Life_DATA!O186/ECO!Y39),IF($C$3="Constant Exchange rate",IF(A.Life_DATA!O186=0,0,A.Life_DATA!O186/ECO!Y74))))</f>
        <v>0</v>
      </c>
      <c r="Q194" s="41">
        <f t="shared" si="32"/>
        <v>1.4860591028820519E-3</v>
      </c>
      <c r="R194" s="41">
        <f t="shared" si="33"/>
        <v>0.16043956043956031</v>
      </c>
      <c r="S194" s="41">
        <f t="shared" si="34"/>
        <v>-0.52961320931633105</v>
      </c>
    </row>
    <row r="195" spans="3:19" ht="15" x14ac:dyDescent="0.25">
      <c r="C195" s="139"/>
      <c r="D195" s="140"/>
      <c r="E195" s="39" t="s">
        <v>57</v>
      </c>
      <c r="F195" s="43">
        <f>IF($C$3="National Currency",IF(A.Life_DATA!E187=0,0,A.Life_DATA!E187),IF($C$3="Current Exchange rate",IF(A.Life_DATA!E187=0,0,A.Life_DATA!E187/ECO!O40),IF($C$3="Constant Exchange rate",IF(A.Life_DATA!E187=0,0,A.Life_DATA!E187/ECO!O75))))</f>
        <v>247132.46244704069</v>
      </c>
      <c r="G195" s="43">
        <f>IF($C$3="National Currency",IF(A.Life_DATA!F187=0,0,A.Life_DATA!F187),IF($C$3="Current Exchange rate",IF(A.Life_DATA!F187=0,0,A.Life_DATA!F187/ECO!P40),IF($C$3="Constant Exchange rate",IF(A.Life_DATA!F187=0,0,A.Life_DATA!F187/ECO!P75))))</f>
        <v>193428.48209012707</v>
      </c>
      <c r="H195" s="43">
        <f>IF($C$3="National Currency",IF(A.Life_DATA!G187=0,0,A.Life_DATA!G187),IF($C$3="Current Exchange rate",IF(A.Life_DATA!G187=0,0,A.Life_DATA!G187/ECO!Q40),IF($C$3="Constant Exchange rate",IF(A.Life_DATA!G187=0,0,A.Life_DATA!G187/ECO!Q75))))</f>
        <v>183413.96584927462</v>
      </c>
      <c r="I195" s="43">
        <f>IF($C$3="National Currency",IF(A.Life_DATA!H187=0,0,A.Life_DATA!H187),IF($C$3="Current Exchange rate",IF(A.Life_DATA!H187=0,0,A.Life_DATA!H187/ECO!R40),IF($C$3="Constant Exchange rate",IF(A.Life_DATA!H187=0,0,A.Life_DATA!H187/ECO!R75))))</f>
        <v>0</v>
      </c>
      <c r="J195" s="43">
        <f>IF($C$3="National Currency",IF(A.Life_DATA!I187=0,0,A.Life_DATA!I187),IF($C$3="Current Exchange rate",IF(A.Life_DATA!I187=0,0,A.Life_DATA!I187/ECO!S40),IF($C$3="Constant Exchange rate",IF(A.Life_DATA!I187=0,0,A.Life_DATA!I187/ECO!S75))))</f>
        <v>0</v>
      </c>
      <c r="K195" s="43">
        <f>IF($C$3="National Currency",IF(A.Life_DATA!J187=0,0,A.Life_DATA!J187),IF($C$3="Current Exchange rate",IF(A.Life_DATA!J187=0,0,A.Life_DATA!J187/ECO!T40),IF($C$3="Constant Exchange rate",IF(A.Life_DATA!J187=0,0,A.Life_DATA!J187/ECO!T75))))</f>
        <v>0</v>
      </c>
      <c r="L195" s="43">
        <f>IF($C$3="National Currency",IF(A.Life_DATA!K187=0,0,A.Life_DATA!K187),IF($C$3="Current Exchange rate",IF(A.Life_DATA!K187=0,0,A.Life_DATA!K187/ECO!U40),IF($C$3="Constant Exchange rate",IF(A.Life_DATA!K187=0,0,A.Life_DATA!K187/ECO!U75))))</f>
        <v>0</v>
      </c>
      <c r="M195" s="43">
        <f>IF($C$3="National Currency",IF(A.Life_DATA!L187=0,0,A.Life_DATA!L187),IF($C$3="Current Exchange rate",IF(A.Life_DATA!L187=0,0,A.Life_DATA!L187/ECO!V40),IF($C$3="Constant Exchange rate",IF(A.Life_DATA!L187=0,0,A.Life_DATA!L187/ECO!V75))))</f>
        <v>0</v>
      </c>
      <c r="N195" s="43">
        <f>IF($C$3="National Currency",IF(A.Life_DATA!M187=0,0,A.Life_DATA!M187),IF($C$3="Current Exchange rate",IF(A.Life_DATA!M187=0,0,A.Life_DATA!M187/ECO!W40),IF($C$3="Constant Exchange rate",IF(A.Life_DATA!M187=0,0,A.Life_DATA!M187/ECO!W75))))</f>
        <v>0</v>
      </c>
      <c r="O195" s="43">
        <f>IF($C$3="National Currency",IF(A.Life_DATA!N187=0,0,A.Life_DATA!N187),IF($C$3="Current Exchange rate",IF(A.Life_DATA!N187=0,0,A.Life_DATA!N187/ECO!X40),IF($C$3="Constant Exchange rate",IF(A.Life_DATA!N187=0,0,A.Life_DATA!N187/ECO!X75))))</f>
        <v>0</v>
      </c>
      <c r="P195" s="109">
        <f>IF($C$3="National Currency",IF(A.Life_DATA!O187=0,0,A.Life_DATA!O187),IF($C$3="Current Exchange rate",IF(A.Life_DATA!O187=0,0,A.Life_DATA!O187/ECO!Y40),IF($C$3="Constant Exchange rate",IF(A.Life_DATA!O187=0,0,A.Life_DATA!O187/ECO!Y75))))</f>
        <v>0</v>
      </c>
      <c r="Q195" s="41">
        <f t="shared" si="32"/>
        <v>0</v>
      </c>
      <c r="R195" s="41" t="str">
        <f t="shared" si="33"/>
        <v>-</v>
      </c>
      <c r="S195" s="41" t="str">
        <f t="shared" si="34"/>
        <v>-</v>
      </c>
    </row>
    <row r="196" spans="3:19" ht="15.75" thickBot="1" x14ac:dyDescent="0.3">
      <c r="C196" s="150"/>
      <c r="D196" s="151"/>
      <c r="E196" s="44" t="s">
        <v>97</v>
      </c>
      <c r="F196" s="52">
        <f t="shared" ref="F196:O196" si="35">SUM(F164:F195)</f>
        <v>559538.11354314804</v>
      </c>
      <c r="G196" s="52">
        <f t="shared" si="35"/>
        <v>553970.94557741913</v>
      </c>
      <c r="H196" s="52">
        <f t="shared" si="35"/>
        <v>570689.83145159367</v>
      </c>
      <c r="I196" s="52">
        <f t="shared" si="35"/>
        <v>409195.02816103137</v>
      </c>
      <c r="J196" s="52">
        <f t="shared" si="35"/>
        <v>382217.64329083264</v>
      </c>
      <c r="K196" s="52">
        <f t="shared" si="35"/>
        <v>429843.53927078587</v>
      </c>
      <c r="L196" s="52">
        <f t="shared" si="35"/>
        <v>452300.79621722252</v>
      </c>
      <c r="M196" s="52">
        <f t="shared" si="35"/>
        <v>465897.9633763138</v>
      </c>
      <c r="N196" s="52">
        <f t="shared" si="35"/>
        <v>507989.19133204449</v>
      </c>
      <c r="O196" s="52">
        <f t="shared" si="35"/>
        <v>501839.20035083411</v>
      </c>
      <c r="P196" s="96" t="s">
        <v>179</v>
      </c>
      <c r="Q196" s="41">
        <f t="shared" si="32"/>
        <v>1</v>
      </c>
      <c r="R196" s="135"/>
      <c r="S196" s="135"/>
    </row>
    <row r="197" spans="3:19" ht="16.5" thickTop="1" thickBot="1" x14ac:dyDescent="0.3">
      <c r="C197" s="150"/>
      <c r="D197" s="151"/>
      <c r="E197" s="45" t="s">
        <v>98</v>
      </c>
      <c r="F197" s="52">
        <f t="shared" ref="F197:N197" si="36">F164+F165+F167+F169+F170+F171+F173+F174+F175+F176+F181+F183+F186+F187+F188+F189+F191+F192+F194</f>
        <v>311929.16008718044</v>
      </c>
      <c r="G197" s="52">
        <f t="shared" si="36"/>
        <v>359979.24595966708</v>
      </c>
      <c r="H197" s="52">
        <f t="shared" si="36"/>
        <v>386582.29419936013</v>
      </c>
      <c r="I197" s="52">
        <f t="shared" si="36"/>
        <v>408678.1457717868</v>
      </c>
      <c r="J197" s="52">
        <f t="shared" si="36"/>
        <v>381803.15885287063</v>
      </c>
      <c r="K197" s="52">
        <f t="shared" si="36"/>
        <v>429217.43178634485</v>
      </c>
      <c r="L197" s="52">
        <f t="shared" si="36"/>
        <v>451843.48135293194</v>
      </c>
      <c r="M197" s="52">
        <f t="shared" si="36"/>
        <v>465640.47786967928</v>
      </c>
      <c r="N197" s="52">
        <f t="shared" si="36"/>
        <v>507664.94549546944</v>
      </c>
      <c r="O197" s="52">
        <f>O164+O165+O167+O169+O170+O171+O173+O174+O175+O176+O181+O183+O186+O187+O188+O189+O191+O192+O194</f>
        <v>501553.63880001684</v>
      </c>
      <c r="P197" s="123" t="s">
        <v>179</v>
      </c>
      <c r="Q197" s="41">
        <f t="shared" si="32"/>
        <v>0.99943097001864811</v>
      </c>
      <c r="R197" s="41">
        <f t="shared" ref="R197" si="37">IF(OR(O197=0, N197=0),"-",O197/N197-1)</f>
        <v>-1.2038071073605661E-2</v>
      </c>
      <c r="S197" s="41">
        <f t="shared" ref="S197" si="38">IF(OR(O197=0, F197=0),"-",O197/F197-1)</f>
        <v>0.6079087914058392</v>
      </c>
    </row>
    <row r="198" spans="3:19" ht="15.75" thickTop="1" x14ac:dyDescent="0.25">
      <c r="E198" s="45" t="s">
        <v>99</v>
      </c>
      <c r="F198" s="49"/>
      <c r="G198" s="49">
        <f t="shared" ref="G198:N198" si="39">G197/F197-1</f>
        <v>0.15404166080227077</v>
      </c>
      <c r="H198" s="49">
        <f t="shared" si="39"/>
        <v>7.3901616657849445E-2</v>
      </c>
      <c r="I198" s="49">
        <f t="shared" si="39"/>
        <v>5.7156915626952909E-2</v>
      </c>
      <c r="J198" s="49">
        <f t="shared" si="39"/>
        <v>-6.5760763566554026E-2</v>
      </c>
      <c r="K198" s="49">
        <f t="shared" si="39"/>
        <v>0.12418512480601418</v>
      </c>
      <c r="L198" s="49">
        <f t="shared" si="39"/>
        <v>5.2714656700732165E-2</v>
      </c>
      <c r="M198" s="49">
        <f t="shared" si="39"/>
        <v>3.0534902208693371E-2</v>
      </c>
      <c r="N198" s="49">
        <f t="shared" si="39"/>
        <v>9.0250890167567599E-2</v>
      </c>
      <c r="O198" s="50">
        <f>O197/N197-1</f>
        <v>-1.2038071073605661E-2</v>
      </c>
      <c r="P198" s="50"/>
      <c r="S198" s="61"/>
    </row>
    <row r="201" spans="3:19" ht="18.75" x14ac:dyDescent="0.15">
      <c r="C201" s="141" t="s">
        <v>132</v>
      </c>
      <c r="D201" s="142"/>
      <c r="E201" s="155" t="s">
        <v>107</v>
      </c>
      <c r="F201" s="156"/>
      <c r="G201" s="156"/>
      <c r="H201" s="156"/>
      <c r="I201" s="156"/>
      <c r="J201" s="156"/>
      <c r="K201" s="156"/>
      <c r="L201" s="156"/>
      <c r="M201" s="156"/>
      <c r="N201" s="156"/>
      <c r="O201" s="156"/>
      <c r="P201" s="157"/>
    </row>
    <row r="202" spans="3:19" ht="15" x14ac:dyDescent="0.15">
      <c r="C202" s="143" t="s">
        <v>119</v>
      </c>
      <c r="D202" s="144"/>
      <c r="E202" s="35">
        <v>6</v>
      </c>
      <c r="F202" s="36">
        <v>2004</v>
      </c>
      <c r="G202" s="36">
        <f t="shared" ref="G202:P202" si="40">F202+1</f>
        <v>2005</v>
      </c>
      <c r="H202" s="36">
        <f t="shared" si="40"/>
        <v>2006</v>
      </c>
      <c r="I202" s="36">
        <f t="shared" si="40"/>
        <v>2007</v>
      </c>
      <c r="J202" s="36">
        <f t="shared" si="40"/>
        <v>2008</v>
      </c>
      <c r="K202" s="36">
        <f t="shared" si="40"/>
        <v>2009</v>
      </c>
      <c r="L202" s="36">
        <f t="shared" si="40"/>
        <v>2010</v>
      </c>
      <c r="M202" s="36">
        <f t="shared" si="40"/>
        <v>2011</v>
      </c>
      <c r="N202" s="36">
        <f t="shared" si="40"/>
        <v>2012</v>
      </c>
      <c r="O202" s="36">
        <f t="shared" si="40"/>
        <v>2013</v>
      </c>
      <c r="P202" s="37">
        <f t="shared" si="40"/>
        <v>2014</v>
      </c>
      <c r="Q202" s="59" t="s">
        <v>100</v>
      </c>
      <c r="R202" s="59" t="s">
        <v>111</v>
      </c>
      <c r="S202" s="60" t="s">
        <v>112</v>
      </c>
    </row>
    <row r="203" spans="3:19" ht="15" x14ac:dyDescent="0.25">
      <c r="C203" s="139"/>
      <c r="D203" s="140"/>
      <c r="E203" s="39" t="s">
        <v>32</v>
      </c>
      <c r="F203" s="40">
        <f>IF($C$3="National Currency",IF(A.Life_DATA!E194=0,0,A.Life_DATA!E194),IF($C$3="Current Exchange rate",IF(A.Life_DATA!E194=0,0,A.Life_DATA!E194/ECO!O9),IF($C$3="Constant Exchange rate",IF(A.Life_DATA!E194=0,0,A.Life_DATA!E194/ECO!O44))))</f>
        <v>2990</v>
      </c>
      <c r="G203" s="40">
        <f>IF($C$3="National Currency",IF(A.Life_DATA!F194=0,0,A.Life_DATA!F194),IF($C$3="Current Exchange rate",IF(A.Life_DATA!F194=0,0,A.Life_DATA!F194/ECO!P9),IF($C$3="Constant Exchange rate",IF(A.Life_DATA!F194=0,0,A.Life_DATA!F194/ECO!P44))))</f>
        <v>3204</v>
      </c>
      <c r="H203" s="40">
        <f>IF($C$3="National Currency",IF(A.Life_DATA!G194=0,0,A.Life_DATA!G194),IF($C$3="Current Exchange rate",IF(A.Life_DATA!G194=0,0,A.Life_DATA!G194/ECO!Q9),IF($C$3="Constant Exchange rate",IF(A.Life_DATA!G194=0,0,A.Life_DATA!G194/ECO!Q44))))</f>
        <v>3707</v>
      </c>
      <c r="I203" s="40">
        <f>IF($C$3="National Currency",IF(A.Life_DATA!H194=0,0,A.Life_DATA!H194),IF($C$3="Current Exchange rate",IF(A.Life_DATA!H194=0,0,A.Life_DATA!H194/ECO!R9),IF($C$3="Constant Exchange rate",IF(A.Life_DATA!H194=0,0,A.Life_DATA!H194/ECO!R44))))</f>
        <v>4647</v>
      </c>
      <c r="J203" s="40">
        <f>IF($C$3="National Currency",IF(A.Life_DATA!I194=0,0,A.Life_DATA!I194),IF($C$3="Current Exchange rate",IF(A.Life_DATA!I194=0,0,A.Life_DATA!I194/ECO!S9),IF($C$3="Constant Exchange rate",IF(A.Life_DATA!I194=0,0,A.Life_DATA!I194/ECO!S44))))</f>
        <v>5116</v>
      </c>
      <c r="K203" s="40">
        <f>IF($C$3="National Currency",IF(A.Life_DATA!J194=0,0,A.Life_DATA!J194),IF($C$3="Current Exchange rate",IF(A.Life_DATA!J194=0,0,A.Life_DATA!J194/ECO!T9),IF($C$3="Constant Exchange rate",IF(A.Life_DATA!J194=0,0,A.Life_DATA!J194/ECO!T44))))</f>
        <v>5442</v>
      </c>
      <c r="L203" s="40">
        <f>IF($C$3="National Currency",IF(A.Life_DATA!K194=0,0,A.Life_DATA!K194),IF($C$3="Current Exchange rate",IF(A.Life_DATA!K194=0,0,A.Life_DATA!K194/ECO!U9),IF($C$3="Constant Exchange rate",IF(A.Life_DATA!K194=0,0,A.Life_DATA!K194/ECO!U44))))</f>
        <v>5542</v>
      </c>
      <c r="M203" s="40">
        <f>IF($C$3="National Currency",IF(A.Life_DATA!L194=0,0,A.Life_DATA!L194),IF($C$3="Current Exchange rate",IF(A.Life_DATA!L194=0,0,A.Life_DATA!L194/ECO!V9),IF($C$3="Constant Exchange rate",IF(A.Life_DATA!L194=0,0,A.Life_DATA!L194/ECO!V44))))</f>
        <v>6321</v>
      </c>
      <c r="N203" s="40">
        <f>IF($C$3="National Currency",IF(A.Life_DATA!M194=0,0,A.Life_DATA!M194),IF($C$3="Current Exchange rate",IF(A.Life_DATA!M194=0,0,A.Life_DATA!M194/ECO!W9),IF($C$3="Constant Exchange rate",IF(A.Life_DATA!M194=0,0,A.Life_DATA!M194/ECO!W44))))</f>
        <v>6077</v>
      </c>
      <c r="O203" s="40">
        <f>IF($C$3="National Currency",IF(A.Life_DATA!N194=0,0,A.Life_DATA!N194),IF($C$3="Current Exchange rate",IF(A.Life_DATA!N194=0,0,A.Life_DATA!N194/ECO!X9),IF($C$3="Constant Exchange rate",IF(A.Life_DATA!N194=0,0,A.Life_DATA!N194/ECO!X44))))</f>
        <v>6369</v>
      </c>
      <c r="P203" s="107">
        <f>IF($C$3="National Currency",IF(A.Life_DATA!O194=0,0,A.Life_DATA!O194),IF($C$3="Current Exchange rate",IF(A.Life_DATA!O194=0,0,A.Life_DATA!O194/ECO!Y9),IF($C$3="Constant Exchange rate",IF(A.Life_DATA!O194=0,0,A.Life_DATA!O194/ECO!Y44))))</f>
        <v>0</v>
      </c>
      <c r="Q203" s="41">
        <f>O203/$O$235</f>
        <v>1.5329750341443448E-2</v>
      </c>
      <c r="R203" s="41">
        <f>IF(OR(O203=0, N203=0),"-",O203/N203-1)</f>
        <v>4.8050024683231829E-2</v>
      </c>
      <c r="S203" s="41">
        <f>IF(OR(O203=0, F203=0),"-",O203/F203-1)</f>
        <v>1.1301003344481604</v>
      </c>
    </row>
    <row r="204" spans="3:19" ht="15" x14ac:dyDescent="0.25">
      <c r="C204" s="139"/>
      <c r="D204" s="140"/>
      <c r="E204" s="39" t="s">
        <v>31</v>
      </c>
      <c r="F204" s="42">
        <f>IF($C$3="National Currency",IF(A.Life_DATA!E195=0,0,A.Life_DATA!E195),IF($C$3="Current Exchange rate",IF(A.Life_DATA!E195=0,0,A.Life_DATA!E195/ECO!O10),IF($C$3="Constant Exchange rate",IF(A.Life_DATA!E195=0,0,A.Life_DATA!E195/ECO!O45))))</f>
        <v>8259.303355</v>
      </c>
      <c r="G204" s="42">
        <f>IF($C$3="National Currency",IF(A.Life_DATA!F195=0,0,A.Life_DATA!F195),IF($C$3="Current Exchange rate",IF(A.Life_DATA!F195=0,0,A.Life_DATA!F195/ECO!P10),IF($C$3="Constant Exchange rate",IF(A.Life_DATA!F195=0,0,A.Life_DATA!F195/ECO!P45))))</f>
        <v>9895.1797310000002</v>
      </c>
      <c r="H204" s="42">
        <f>IF($C$3="National Currency",IF(A.Life_DATA!G195=0,0,A.Life_DATA!G195),IF($C$3="Current Exchange rate",IF(A.Life_DATA!G195=0,0,A.Life_DATA!G195/ECO!Q10),IF($C$3="Constant Exchange rate",IF(A.Life_DATA!G195=0,0,A.Life_DATA!G195/ECO!Q45))))</f>
        <v>12687.620949</v>
      </c>
      <c r="I204" s="42">
        <f>IF($C$3="National Currency",IF(A.Life_DATA!H195=0,0,A.Life_DATA!H195),IF($C$3="Current Exchange rate",IF(A.Life_DATA!H195=0,0,A.Life_DATA!H195/ECO!R10),IF($C$3="Constant Exchange rate",IF(A.Life_DATA!H195=0,0,A.Life_DATA!H195/ECO!R45))))</f>
        <v>12709.610925000001</v>
      </c>
      <c r="J204" s="42">
        <f>IF($C$3="National Currency",IF(A.Life_DATA!I195=0,0,A.Life_DATA!I195),IF($C$3="Current Exchange rate",IF(A.Life_DATA!I195=0,0,A.Life_DATA!I195/ECO!S10),IF($C$3="Constant Exchange rate",IF(A.Life_DATA!I195=0,0,A.Life_DATA!I195/ECO!S45))))</f>
        <v>14974.279196</v>
      </c>
      <c r="K204" s="42">
        <f>IF($C$3="National Currency",IF(A.Life_DATA!J195=0,0,A.Life_DATA!J195),IF($C$3="Current Exchange rate",IF(A.Life_DATA!J195=0,0,A.Life_DATA!J195/ECO!T10),IF($C$3="Constant Exchange rate",IF(A.Life_DATA!J195=0,0,A.Life_DATA!J195/ECO!T45))))</f>
        <v>12918.623436</v>
      </c>
      <c r="L204" s="42">
        <f>IF($C$3="National Currency",IF(A.Life_DATA!K195=0,0,A.Life_DATA!K195),IF($C$3="Current Exchange rate",IF(A.Life_DATA!K195=0,0,A.Life_DATA!K195/ECO!U10),IF($C$3="Constant Exchange rate",IF(A.Life_DATA!K195=0,0,A.Life_DATA!K195/ECO!U45))))</f>
        <v>12375.936265</v>
      </c>
      <c r="M204" s="42">
        <f>IF($C$3="National Currency",IF(A.Life_DATA!L195=0,0,A.Life_DATA!L195),IF($C$3="Current Exchange rate",IF(A.Life_DATA!L195=0,0,A.Life_DATA!L195/ECO!V10),IF($C$3="Constant Exchange rate",IF(A.Life_DATA!L195=0,0,A.Life_DATA!L195/ECO!V45))))</f>
        <v>15491.100614999999</v>
      </c>
      <c r="N204" s="42">
        <f>IF($C$3="National Currency",IF(A.Life_DATA!M195=0,0,A.Life_DATA!M195),IF($C$3="Current Exchange rate",IF(A.Life_DATA!M195=0,0,A.Life_DATA!M195/ECO!W10),IF($C$3="Constant Exchange rate",IF(A.Life_DATA!M195=0,0,A.Life_DATA!M195/ECO!W45))))</f>
        <v>17648.867857000001</v>
      </c>
      <c r="O204" s="42">
        <f>IF($C$3="National Currency",IF(A.Life_DATA!N195=0,0,A.Life_DATA!N195),IF($C$3="Current Exchange rate",IF(A.Life_DATA!N195=0,0,A.Life_DATA!N195/ECO!X10),IF($C$3="Constant Exchange rate",IF(A.Life_DATA!N195=0,0,A.Life_DATA!N195/ECO!X45))))</f>
        <v>17783.056507000001</v>
      </c>
      <c r="P204" s="108">
        <f>IF($C$3="National Currency",IF(A.Life_DATA!O195=0,0,A.Life_DATA!O195),IF($C$3="Current Exchange rate",IF(A.Life_DATA!O195=0,0,A.Life_DATA!O195/ECO!Y10),IF($C$3="Constant Exchange rate",IF(A.Life_DATA!O195=0,0,A.Life_DATA!O195/ECO!Y45))))</f>
        <v>17467.633795999998</v>
      </c>
      <c r="Q204" s="41">
        <f t="shared" ref="Q204:Q236" si="41">O204/$O$235</f>
        <v>4.2802608974735659E-2</v>
      </c>
      <c r="R204" s="41">
        <f t="shared" ref="R204:R234" si="42">IF(OR(O204=0, N204=0),"-",O204/N204-1)</f>
        <v>7.6032440770288368E-3</v>
      </c>
      <c r="S204" s="41">
        <f t="shared" ref="S204:S234" si="43">IF(OR(O204=0, F204=0),"-",O204/F204-1)</f>
        <v>1.1530940011102184</v>
      </c>
    </row>
    <row r="205" spans="3:19" ht="15" x14ac:dyDescent="0.25">
      <c r="C205" s="139"/>
      <c r="D205" s="140"/>
      <c r="E205" s="39" t="s">
        <v>30</v>
      </c>
      <c r="F205" s="42">
        <f>IF($C$3="National Currency",IF(A.Life_DATA!E196=0,0,A.Life_DATA!E196),IF($C$3="Current Exchange rate",IF(A.Life_DATA!E196=0,0,A.Life_DATA!E196/ECO!O11),IF($C$3="Constant Exchange rate",IF(A.Life_DATA!E196=0,0,A.Life_DATA!E196/ECO!O46))))</f>
        <v>0</v>
      </c>
      <c r="G205" s="42">
        <f>IF($C$3="National Currency",IF(A.Life_DATA!F196=0,0,A.Life_DATA!F196),IF($C$3="Current Exchange rate",IF(A.Life_DATA!F196=0,0,A.Life_DATA!F196/ECO!P11),IF($C$3="Constant Exchange rate",IF(A.Life_DATA!F196=0,0,A.Life_DATA!F196/ECO!P46))))</f>
        <v>0</v>
      </c>
      <c r="H205" s="42">
        <f>IF($C$3="National Currency",IF(A.Life_DATA!G196=0,0,A.Life_DATA!G196),IF($C$3="Current Exchange rate",IF(A.Life_DATA!G196=0,0,A.Life_DATA!G196/ECO!Q11),IF($C$3="Constant Exchange rate",IF(A.Life_DATA!G196=0,0,A.Life_DATA!G196/ECO!Q46))))</f>
        <v>0</v>
      </c>
      <c r="I205" s="42">
        <f>IF($C$3="National Currency",IF(A.Life_DATA!H196=0,0,A.Life_DATA!H196),IF($C$3="Current Exchange rate",IF(A.Life_DATA!H196=0,0,A.Life_DATA!H196/ECO!R11),IF($C$3="Constant Exchange rate",IF(A.Life_DATA!H196=0,0,A.Life_DATA!H196/ECO!R46))))</f>
        <v>38.782042320278144</v>
      </c>
      <c r="J205" s="42">
        <f>IF($C$3="National Currency",IF(A.Life_DATA!I196=0,0,A.Life_DATA!I196),IF($C$3="Current Exchange rate",IF(A.Life_DATA!I196=0,0,A.Life_DATA!I196/ECO!S11),IF($C$3="Constant Exchange rate",IF(A.Life_DATA!I196=0,0,A.Life_DATA!I196/ECO!S46))))</f>
        <v>45.715308313733509</v>
      </c>
      <c r="K205" s="42">
        <f>IF($C$3="National Currency",IF(A.Life_DATA!J196=0,0,A.Life_DATA!J196),IF($C$3="Current Exchange rate",IF(A.Life_DATA!J196=0,0,A.Life_DATA!J196/ECO!T11),IF($C$3="Constant Exchange rate",IF(A.Life_DATA!J196=0,0,A.Life_DATA!J196/ECO!T46))))</f>
        <v>45.659576643828615</v>
      </c>
      <c r="L205" s="42">
        <f>IF($C$3="National Currency",IF(A.Life_DATA!K196=0,0,A.Life_DATA!K196),IF($C$3="Current Exchange rate",IF(A.Life_DATA!K196=0,0,A.Life_DATA!K196/ECO!U11),IF($C$3="Constant Exchange rate",IF(A.Life_DATA!K196=0,0,A.Life_DATA!K196/ECO!U46))))</f>
        <v>49.294917680744454</v>
      </c>
      <c r="M205" s="42">
        <f>IF($C$3="National Currency",IF(A.Life_DATA!L196=0,0,A.Life_DATA!L196),IF($C$3="Current Exchange rate",IF(A.Life_DATA!L196=0,0,A.Life_DATA!L196/ECO!V11),IF($C$3="Constant Exchange rate",IF(A.Life_DATA!L196=0,0,A.Life_DATA!L196/ECO!V46))))</f>
        <v>48.755217552919518</v>
      </c>
      <c r="N205" s="42">
        <f>IF($C$3="National Currency",IF(A.Life_DATA!M196=0,0,A.Life_DATA!M196),IF($C$3="Current Exchange rate",IF(A.Life_DATA!M196=0,0,A.Life_DATA!M196/ECO!W11),IF($C$3="Constant Exchange rate",IF(A.Life_DATA!M196=0,0,A.Life_DATA!M196/ECO!W46))))</f>
        <v>-2.0451988955925966</v>
      </c>
      <c r="O205" s="88">
        <f>IF($C$3="National Currency",IF(A.Life_DATA!N196=0,0,A.Life_DATA!N196),IF($C$3="Current Exchange rate",IF(A.Life_DATA!N196=0,0,A.Life_DATA!N196/ECO!X11),IF($C$3="Constant Exchange rate",IF(A.Life_DATA!N196=0,0,A.Life_DATA!N196/ECO!X46))))</f>
        <v>-2.0451988955925966</v>
      </c>
      <c r="P205" s="108">
        <f>IF($C$3="National Currency",IF(A.Life_DATA!O196=0,0,A.Life_DATA!O196),IF($C$3="Current Exchange rate",IF(A.Life_DATA!O196=0,0,A.Life_DATA!O196/ECO!Y11),IF($C$3="Constant Exchange rate",IF(A.Life_DATA!O196=0,0,A.Life_DATA!O196/ECO!Y46))))</f>
        <v>0</v>
      </c>
      <c r="Q205" s="41">
        <f t="shared" si="41"/>
        <v>-4.9226548073528608E-6</v>
      </c>
      <c r="R205" s="41">
        <f t="shared" si="42"/>
        <v>0</v>
      </c>
      <c r="S205" s="41" t="str">
        <f t="shared" si="43"/>
        <v>-</v>
      </c>
    </row>
    <row r="206" spans="3:19" ht="15" x14ac:dyDescent="0.25">
      <c r="C206" s="139"/>
      <c r="D206" s="140"/>
      <c r="E206" s="39" t="s">
        <v>29</v>
      </c>
      <c r="F206" s="42">
        <f>IF($C$3="National Currency",IF(A.Life_DATA!E197=0,0,A.Life_DATA!E197),IF($C$3="Current Exchange rate",IF(A.Life_DATA!E197=0,0,A.Life_DATA!E197/ECO!O12),IF($C$3="Constant Exchange rate",IF(A.Life_DATA!E197=0,0,A.Life_DATA!E197/ECO!O47))))</f>
        <v>33749.122588157021</v>
      </c>
      <c r="G206" s="42">
        <f>IF($C$3="National Currency",IF(A.Life_DATA!F197=0,0,A.Life_DATA!F197),IF($C$3="Current Exchange rate",IF(A.Life_DATA!F197=0,0,A.Life_DATA!F197/ECO!P12),IF($C$3="Constant Exchange rate",IF(A.Life_DATA!F197=0,0,A.Life_DATA!F197/ECO!P47))))</f>
        <v>28823.404856952766</v>
      </c>
      <c r="H206" s="42">
        <f>IF($C$3="National Currency",IF(A.Life_DATA!G197=0,0,A.Life_DATA!G197),IF($C$3="Current Exchange rate",IF(A.Life_DATA!G197=0,0,A.Life_DATA!G197/ECO!Q12),IF($C$3="Constant Exchange rate",IF(A.Life_DATA!G197=0,0,A.Life_DATA!G197/ECO!Q47))))</f>
        <v>29058.240186294079</v>
      </c>
      <c r="I206" s="42">
        <f>IF($C$3="National Currency",IF(A.Life_DATA!H197=0,0,A.Life_DATA!H197),IF($C$3="Current Exchange rate",IF(A.Life_DATA!H197=0,0,A.Life_DATA!H197/ECO!R12),IF($C$3="Constant Exchange rate",IF(A.Life_DATA!H197=0,0,A.Life_DATA!H197/ECO!R47))))</f>
        <v>29081.991017964076</v>
      </c>
      <c r="J206" s="42">
        <f>IF($C$3="National Currency",IF(A.Life_DATA!I197=0,0,A.Life_DATA!I197),IF($C$3="Current Exchange rate",IF(A.Life_DATA!I197=0,0,A.Life_DATA!I197/ECO!S12),IF($C$3="Constant Exchange rate",IF(A.Life_DATA!I197=0,0,A.Life_DATA!I197/ECO!S47))))</f>
        <v>27472.893926314042</v>
      </c>
      <c r="K206" s="42">
        <f>IF($C$3="National Currency",IF(A.Life_DATA!J197=0,0,A.Life_DATA!J197),IF($C$3="Current Exchange rate",IF(A.Life_DATA!J197=0,0,A.Life_DATA!J197/ECO!T12),IF($C$3="Constant Exchange rate",IF(A.Life_DATA!J197=0,0,A.Life_DATA!J197/ECO!T47))))</f>
        <v>25104.446333998672</v>
      </c>
      <c r="L206" s="42">
        <f>IF($C$3="National Currency",IF(A.Life_DATA!K197=0,0,A.Life_DATA!K197),IF($C$3="Current Exchange rate",IF(A.Life_DATA!K197=0,0,A.Life_DATA!K197/ECO!U12),IF($C$3="Constant Exchange rate",IF(A.Life_DATA!K197=0,0,A.Life_DATA!K197/ECO!U47))))</f>
        <v>22682.815675316037</v>
      </c>
      <c r="M206" s="42">
        <f>IF($C$3="National Currency",IF(A.Life_DATA!L197=0,0,A.Life_DATA!L197),IF($C$3="Current Exchange rate",IF(A.Life_DATA!L197=0,0,A.Life_DATA!L197/ECO!V12),IF($C$3="Constant Exchange rate",IF(A.Life_DATA!L197=0,0,A.Life_DATA!L197/ECO!V47))))</f>
        <v>24219.37269627412</v>
      </c>
      <c r="N206" s="42">
        <f>IF($C$3="National Currency",IF(A.Life_DATA!M197=0,0,A.Life_DATA!M197),IF($C$3="Current Exchange rate",IF(A.Life_DATA!M197=0,0,A.Life_DATA!M197/ECO!W12),IF($C$3="Constant Exchange rate",IF(A.Life_DATA!M197=0,0,A.Life_DATA!M197/ECO!W47))))</f>
        <v>22617.195238689288</v>
      </c>
      <c r="O206" s="42">
        <f>IF($C$3="National Currency",IF(A.Life_DATA!N197=0,0,A.Life_DATA!N197),IF($C$3="Current Exchange rate",IF(A.Life_DATA!N197=0,0,A.Life_DATA!N197/ECO!X12),IF($C$3="Constant Exchange rate",IF(A.Life_DATA!N197=0,0,A.Life_DATA!N197/ECO!X47))))</f>
        <v>24294.353792415171</v>
      </c>
      <c r="P206" s="108">
        <f>IF($C$3="National Currency",IF(A.Life_DATA!O197=0,0,A.Life_DATA!O197),IF($C$3="Current Exchange rate",IF(A.Life_DATA!O197=0,0,A.Life_DATA!O197/ECO!Y12),IF($C$3="Constant Exchange rate",IF(A.Life_DATA!O197=0,0,A.Life_DATA!O197/ECO!Y47))))</f>
        <v>24556.557185628742</v>
      </c>
      <c r="Q206" s="41">
        <f t="shared" si="41"/>
        <v>5.8474859215642078E-2</v>
      </c>
      <c r="R206" s="41">
        <f t="shared" si="42"/>
        <v>7.4154135206690563E-2</v>
      </c>
      <c r="S206" s="41">
        <f t="shared" si="43"/>
        <v>-0.2801485807829458</v>
      </c>
    </row>
    <row r="207" spans="3:19" ht="15" x14ac:dyDescent="0.25">
      <c r="C207" s="139"/>
      <c r="D207" s="140"/>
      <c r="E207" s="39" t="s">
        <v>28</v>
      </c>
      <c r="F207" s="42">
        <f>IF($C$3="National Currency",IF(A.Life_DATA!E198=0,0,A.Life_DATA!E198),IF($C$3="Current Exchange rate",IF(A.Life_DATA!E198=0,0,A.Life_DATA!E198/ECO!O13),IF($C$3="Constant Exchange rate",IF(A.Life_DATA!E198=0,0,A.Life_DATA!E198/ECO!O48))))</f>
        <v>171.20303449689885</v>
      </c>
      <c r="G207" s="42">
        <f>IF($C$3="National Currency",IF(A.Life_DATA!F198=0,0,A.Life_DATA!F198),IF($C$3="Current Exchange rate",IF(A.Life_DATA!F198=0,0,A.Life_DATA!F198/ECO!P13),IF($C$3="Constant Exchange rate",IF(A.Life_DATA!F198=0,0,A.Life_DATA!F198/ECO!P48))))</f>
        <v>164.36858202197277</v>
      </c>
      <c r="H207" s="42">
        <f>IF($C$3="National Currency",IF(A.Life_DATA!G198=0,0,A.Life_DATA!G198),IF($C$3="Current Exchange rate",IF(A.Life_DATA!G198=0,0,A.Life_DATA!G198/ECO!Q13),IF($C$3="Constant Exchange rate",IF(A.Life_DATA!G198=0,0,A.Life_DATA!G198/ECO!Q48))))</f>
        <v>163.85599808635334</v>
      </c>
      <c r="I207" s="42">
        <f>IF($C$3="National Currency",IF(A.Life_DATA!H198=0,0,A.Life_DATA!H198),IF($C$3="Current Exchange rate",IF(A.Life_DATA!H198=0,0,A.Life_DATA!H198/ECO!R13),IF($C$3="Constant Exchange rate",IF(A.Life_DATA!H198=0,0,A.Life_DATA!H198/ECO!R48))))</f>
        <v>194.09845028790133</v>
      </c>
      <c r="J207" s="42">
        <f>IF($C$3="National Currency",IF(A.Life_DATA!I198=0,0,A.Life_DATA!I198),IF($C$3="Current Exchange rate",IF(A.Life_DATA!I198=0,0,A.Life_DATA!I198/ECO!S13),IF($C$3="Constant Exchange rate",IF(A.Life_DATA!I198=0,0,A.Life_DATA!I198/ECO!S48))))</f>
        <v>215</v>
      </c>
      <c r="K207" s="42">
        <f>IF($C$3="National Currency",IF(A.Life_DATA!J198=0,0,A.Life_DATA!J198),IF($C$3="Current Exchange rate",IF(A.Life_DATA!J198=0,0,A.Life_DATA!J198/ECO!T13),IF($C$3="Constant Exchange rate",IF(A.Life_DATA!J198=0,0,A.Life_DATA!J198/ECO!T48))))</f>
        <v>202</v>
      </c>
      <c r="L207" s="42">
        <f>IF($C$3="National Currency",IF(A.Life_DATA!K198=0,0,A.Life_DATA!K198),IF($C$3="Current Exchange rate",IF(A.Life_DATA!K198=0,0,A.Life_DATA!K198/ECO!U13),IF($C$3="Constant Exchange rate",IF(A.Life_DATA!K198=0,0,A.Life_DATA!K198/ECO!U48))))</f>
        <v>211</v>
      </c>
      <c r="M207" s="42">
        <f>IF($C$3="National Currency",IF(A.Life_DATA!L198=0,0,A.Life_DATA!L198),IF($C$3="Current Exchange rate",IF(A.Life_DATA!L198=0,0,A.Life_DATA!L198/ECO!V13),IF($C$3="Constant Exchange rate",IF(A.Life_DATA!L198=0,0,A.Life_DATA!L198/ECO!V48))))</f>
        <v>0</v>
      </c>
      <c r="N207" s="42">
        <f>IF($C$3="National Currency",IF(A.Life_DATA!M198=0,0,A.Life_DATA!M198),IF($C$3="Current Exchange rate",IF(A.Life_DATA!M198=0,0,A.Life_DATA!M198/ECO!W13),IF($C$3="Constant Exchange rate",IF(A.Life_DATA!M198=0,0,A.Life_DATA!M198/ECO!W48))))</f>
        <v>0</v>
      </c>
      <c r="O207" s="42">
        <f>IF($C$3="National Currency",IF(A.Life_DATA!N198=0,0,A.Life_DATA!N198),IF($C$3="Current Exchange rate",IF(A.Life_DATA!N198=0,0,A.Life_DATA!N198/ECO!X13),IF($C$3="Constant Exchange rate",IF(A.Life_DATA!N198=0,0,A.Life_DATA!N198/ECO!X48))))</f>
        <v>0</v>
      </c>
      <c r="P207" s="108">
        <f>IF($C$3="National Currency",IF(A.Life_DATA!O198=0,0,A.Life_DATA!O198),IF($C$3="Current Exchange rate",IF(A.Life_DATA!O198=0,0,A.Life_DATA!O198/ECO!Y13),IF($C$3="Constant Exchange rate",IF(A.Life_DATA!O198=0,0,A.Life_DATA!O198/ECO!Y48))))</f>
        <v>0</v>
      </c>
      <c r="Q207" s="41">
        <f t="shared" si="41"/>
        <v>0</v>
      </c>
      <c r="R207" s="41" t="str">
        <f t="shared" si="42"/>
        <v>-</v>
      </c>
      <c r="S207" s="41" t="str">
        <f t="shared" si="43"/>
        <v>-</v>
      </c>
    </row>
    <row r="208" spans="3:19" ht="15" x14ac:dyDescent="0.25">
      <c r="C208" s="139"/>
      <c r="D208" s="140"/>
      <c r="E208" s="39" t="s">
        <v>27</v>
      </c>
      <c r="F208" s="42">
        <f>IF($C$3="National Currency",IF(A.Life_DATA!E199=0,0,A.Life_DATA!E199),IF($C$3="Current Exchange rate",IF(A.Life_DATA!E199=0,0,A.Life_DATA!E199/ECO!O14),IF($C$3="Constant Exchange rate",IF(A.Life_DATA!E199=0,0,A.Life_DATA!E199/ECO!O49))))</f>
        <v>833.67586082567152</v>
      </c>
      <c r="G208" s="42">
        <f>IF($C$3="National Currency",IF(A.Life_DATA!F199=0,0,A.Life_DATA!F199),IF($C$3="Current Exchange rate",IF(A.Life_DATA!F199=0,0,A.Life_DATA!F199/ECO!P14),IF($C$3="Constant Exchange rate",IF(A.Life_DATA!F199=0,0,A.Life_DATA!F199/ECO!P49))))</f>
        <v>695.79953127816839</v>
      </c>
      <c r="H208" s="42">
        <f>IF($C$3="National Currency",IF(A.Life_DATA!G199=0,0,A.Life_DATA!G199),IF($C$3="Current Exchange rate",IF(A.Life_DATA!G199=0,0,A.Life_DATA!G199/ECO!Q14),IF($C$3="Constant Exchange rate",IF(A.Life_DATA!G199=0,0,A.Life_DATA!G199/ECO!Q49))))</f>
        <v>667.31566612583379</v>
      </c>
      <c r="I208" s="42">
        <f>IF($C$3="National Currency",IF(A.Life_DATA!H199=0,0,A.Life_DATA!H199),IF($C$3="Current Exchange rate",IF(A.Life_DATA!H199=0,0,A.Life_DATA!H199/ECO!R14),IF($C$3="Constant Exchange rate",IF(A.Life_DATA!H199=0,0,A.Life_DATA!H199/ECO!R49))))</f>
        <v>896.66486389039119</v>
      </c>
      <c r="J208" s="42">
        <f>IF($C$3="National Currency",IF(A.Life_DATA!I199=0,0,A.Life_DATA!I199),IF($C$3="Current Exchange rate",IF(A.Life_DATA!I199=0,0,A.Life_DATA!I199/ECO!S14),IF($C$3="Constant Exchange rate",IF(A.Life_DATA!I199=0,0,A.Life_DATA!I199/ECO!S49))))</f>
        <v>1091.5089237425636</v>
      </c>
      <c r="K208" s="42">
        <f>IF($C$3="National Currency",IF(A.Life_DATA!J199=0,0,A.Life_DATA!J199),IF($C$3="Current Exchange rate",IF(A.Life_DATA!J199=0,0,A.Life_DATA!J199/ECO!T14),IF($C$3="Constant Exchange rate",IF(A.Life_DATA!J199=0,0,A.Life_DATA!J199/ECO!T49))))</f>
        <v>1191.130340724716</v>
      </c>
      <c r="L208" s="42">
        <f>IF($C$3="National Currency",IF(A.Life_DATA!K199=0,0,A.Life_DATA!K199),IF($C$3="Current Exchange rate",IF(A.Life_DATA!K199=0,0,A.Life_DATA!K199/ECO!U14),IF($C$3="Constant Exchange rate",IF(A.Life_DATA!K199=0,0,A.Life_DATA!K199/ECO!U49))))</f>
        <v>1302.3616369208582</v>
      </c>
      <c r="M208" s="42">
        <f>IF($C$3="National Currency",IF(A.Life_DATA!L199=0,0,A.Life_DATA!L199),IF($C$3="Current Exchange rate",IF(A.Life_DATA!L199=0,0,A.Life_DATA!L199/ECO!V14),IF($C$3="Constant Exchange rate",IF(A.Life_DATA!L199=0,0,A.Life_DATA!L199/ECO!V49))))</f>
        <v>1485.5597620335316</v>
      </c>
      <c r="N208" s="42">
        <f>IF($C$3="National Currency",IF(A.Life_DATA!M199=0,0,A.Life_DATA!M199),IF($C$3="Current Exchange rate",IF(A.Life_DATA!M199=0,0,A.Life_DATA!M199/ECO!W14),IF($C$3="Constant Exchange rate",IF(A.Life_DATA!M199=0,0,A.Life_DATA!M199/ECO!W49))))</f>
        <v>1627.6906435911303</v>
      </c>
      <c r="O208" s="42">
        <f>IF($C$3="National Currency",IF(A.Life_DATA!N199=0,0,A.Life_DATA!N199),IF($C$3="Current Exchange rate",IF(A.Life_DATA!N199=0,0,A.Life_DATA!N199/ECO!X14),IF($C$3="Constant Exchange rate",IF(A.Life_DATA!N199=0,0,A.Life_DATA!N199/ECO!X49))))</f>
        <v>1800.3966107806023</v>
      </c>
      <c r="P208" s="108">
        <f>IF($C$3="National Currency",IF(A.Life_DATA!O199=0,0,A.Life_DATA!O199),IF($C$3="Current Exchange rate",IF(A.Life_DATA!O199=0,0,A.Life_DATA!O199/ECO!Y14),IF($C$3="Constant Exchange rate",IF(A.Life_DATA!O199=0,0,A.Life_DATA!O199/ECO!Y49))))</f>
        <v>2041.9686316928069</v>
      </c>
      <c r="Q208" s="41">
        <f t="shared" si="41"/>
        <v>4.333432337705694E-3</v>
      </c>
      <c r="R208" s="41">
        <f t="shared" si="42"/>
        <v>0.10610490873648781</v>
      </c>
      <c r="S208" s="41">
        <f t="shared" si="43"/>
        <v>1.1595882709108212</v>
      </c>
    </row>
    <row r="209" spans="3:19" ht="15" x14ac:dyDescent="0.25">
      <c r="C209" s="139"/>
      <c r="D209" s="140"/>
      <c r="E209" s="39" t="s">
        <v>26</v>
      </c>
      <c r="F209" s="42">
        <f>IF($C$3="National Currency",IF(A.Life_DATA!E200=0,0,A.Life_DATA!E200),IF($C$3="Current Exchange rate",IF(A.Life_DATA!E200=0,0,A.Life_DATA!E200/ECO!O15),IF($C$3="Constant Exchange rate",IF(A.Life_DATA!E200=0,0,A.Life_DATA!E200/ECO!O50))))</f>
        <v>64418</v>
      </c>
      <c r="G209" s="42">
        <f>IF($C$3="National Currency",IF(A.Life_DATA!F200=0,0,A.Life_DATA!F200),IF($C$3="Current Exchange rate",IF(A.Life_DATA!F200=0,0,A.Life_DATA!F200/ECO!P15),IF($C$3="Constant Exchange rate",IF(A.Life_DATA!F200=0,0,A.Life_DATA!F200/ECO!P50))))</f>
        <v>64007</v>
      </c>
      <c r="H209" s="42">
        <f>IF($C$3="National Currency",IF(A.Life_DATA!G200=0,0,A.Life_DATA!G200),IF($C$3="Current Exchange rate",IF(A.Life_DATA!G200=0,0,A.Life_DATA!G200/ECO!Q15),IF($C$3="Constant Exchange rate",IF(A.Life_DATA!G200=0,0,A.Life_DATA!G200/ECO!Q50))))</f>
        <v>66462</v>
      </c>
      <c r="I209" s="42">
        <f>IF($C$3="National Currency",IF(A.Life_DATA!H200=0,0,A.Life_DATA!H200),IF($C$3="Current Exchange rate",IF(A.Life_DATA!H200=0,0,A.Life_DATA!H200/ECO!R15),IF($C$3="Constant Exchange rate",IF(A.Life_DATA!H200=0,0,A.Life_DATA!H200/ECO!R50))))</f>
        <v>66161</v>
      </c>
      <c r="J209" s="42">
        <f>IF($C$3="National Currency",IF(A.Life_DATA!I200=0,0,A.Life_DATA!I200),IF($C$3="Current Exchange rate",IF(A.Life_DATA!I200=0,0,A.Life_DATA!I200/ECO!S15),IF($C$3="Constant Exchange rate",IF(A.Life_DATA!I200=0,0,A.Life_DATA!I200/ECO!S50))))</f>
        <v>71876</v>
      </c>
      <c r="K209" s="42">
        <f>IF($C$3="National Currency",IF(A.Life_DATA!J200=0,0,A.Life_DATA!J200),IF($C$3="Current Exchange rate",IF(A.Life_DATA!J200=0,0,A.Life_DATA!J200/ECO!T15),IF($C$3="Constant Exchange rate",IF(A.Life_DATA!J200=0,0,A.Life_DATA!J200/ECO!T50))))</f>
        <v>71195</v>
      </c>
      <c r="L209" s="42">
        <f>IF($C$3="National Currency",IF(A.Life_DATA!K200=0,0,A.Life_DATA!K200),IF($C$3="Current Exchange rate",IF(A.Life_DATA!K200=0,0,A.Life_DATA!K200/ECO!U15),IF($C$3="Constant Exchange rate",IF(A.Life_DATA!K200=0,0,A.Life_DATA!K200/ECO!U50))))</f>
        <v>71915</v>
      </c>
      <c r="M209" s="42">
        <f>IF($C$3="National Currency",IF(A.Life_DATA!L200=0,0,A.Life_DATA!L200),IF($C$3="Current Exchange rate",IF(A.Life_DATA!L200=0,0,A.Life_DATA!L200/ECO!V15),IF($C$3="Constant Exchange rate",IF(A.Life_DATA!L200=0,0,A.Life_DATA!L200/ECO!V50))))</f>
        <v>84970</v>
      </c>
      <c r="N209" s="42">
        <f>IF($C$3="National Currency",IF(A.Life_DATA!M200=0,0,A.Life_DATA!M200),IF($C$3="Current Exchange rate",IF(A.Life_DATA!M200=0,0,A.Life_DATA!M200/ECO!W15),IF($C$3="Constant Exchange rate",IF(A.Life_DATA!M200=0,0,A.Life_DATA!M200/ECO!W50))))</f>
        <v>75745</v>
      </c>
      <c r="O209" s="42">
        <f>IF($C$3="National Currency",IF(A.Life_DATA!N200=0,0,A.Life_DATA!N200),IF($C$3="Current Exchange rate",IF(A.Life_DATA!N200=0,0,A.Life_DATA!N200/ECO!X15),IF($C$3="Constant Exchange rate",IF(A.Life_DATA!N200=0,0,A.Life_DATA!N200/ECO!X50))))</f>
        <v>79417</v>
      </c>
      <c r="P209" s="108">
        <f>IF($C$3="National Currency",IF(A.Life_DATA!O200=0,0,A.Life_DATA!O200),IF($C$3="Current Exchange rate",IF(A.Life_DATA!O200=0,0,A.Life_DATA!O200/ECO!Y15),IF($C$3="Constant Exchange rate",IF(A.Life_DATA!O200=0,0,A.Life_DATA!O200/ECO!Y50))))</f>
        <v>84413</v>
      </c>
      <c r="Q209" s="41">
        <f t="shared" si="41"/>
        <v>0.1911513240487383</v>
      </c>
      <c r="R209" s="41">
        <f t="shared" si="42"/>
        <v>4.8478447422272142E-2</v>
      </c>
      <c r="S209" s="41">
        <f t="shared" si="43"/>
        <v>0.23283864758297379</v>
      </c>
    </row>
    <row r="210" spans="3:19" ht="15" x14ac:dyDescent="0.25">
      <c r="C210" s="139"/>
      <c r="D210" s="140"/>
      <c r="E210" s="39" t="s">
        <v>25</v>
      </c>
      <c r="F210" s="42">
        <f>IF($C$3="National Currency",IF(A.Life_DATA!E201=0,0,A.Life_DATA!E201),IF($C$3="Current Exchange rate",IF(A.Life_DATA!E201=0,0,A.Life_DATA!E201/ECO!O16),IF($C$3="Constant Exchange rate",IF(A.Life_DATA!E201=0,0,A.Life_DATA!E201/ECO!O51))))</f>
        <v>6189.9453346406463</v>
      </c>
      <c r="G210" s="42">
        <f>IF($C$3="National Currency",IF(A.Life_DATA!F201=0,0,A.Life_DATA!F201),IF($C$3="Current Exchange rate",IF(A.Life_DATA!F201=0,0,A.Life_DATA!F201/ECO!P16),IF($C$3="Constant Exchange rate",IF(A.Life_DATA!F201=0,0,A.Life_DATA!F201/ECO!P51))))</f>
        <v>6813.5602326299813</v>
      </c>
      <c r="H210" s="42">
        <f>IF($C$3="National Currency",IF(A.Life_DATA!G201=0,0,A.Life_DATA!G201),IF($C$3="Current Exchange rate",IF(A.Life_DATA!G201=0,0,A.Life_DATA!G201/ECO!Q16),IF($C$3="Constant Exchange rate",IF(A.Life_DATA!G201=0,0,A.Life_DATA!G201/ECO!Q51))))</f>
        <v>8075.4301371334941</v>
      </c>
      <c r="I210" s="42">
        <f>IF($C$3="National Currency",IF(A.Life_DATA!H201=0,0,A.Life_DATA!H201),IF($C$3="Current Exchange rate",IF(A.Life_DATA!H201=0,0,A.Life_DATA!H201/ECO!R16),IF($C$3="Constant Exchange rate",IF(A.Life_DATA!H201=0,0,A.Life_DATA!H201/ECO!R51))))</f>
        <v>9067.4653808442908</v>
      </c>
      <c r="J210" s="42">
        <f>IF($C$3="National Currency",IF(A.Life_DATA!I201=0,0,A.Life_DATA!I201),IF($C$3="Current Exchange rate",IF(A.Life_DATA!I201=0,0,A.Life_DATA!I201/ECO!S16),IF($C$3="Constant Exchange rate",IF(A.Life_DATA!I201=0,0,A.Life_DATA!I201/ECO!S51))))</f>
        <v>9199.3606704901085</v>
      </c>
      <c r="K210" s="42">
        <f>IF($C$3="National Currency",IF(A.Life_DATA!J201=0,0,A.Life_DATA!J201),IF($C$3="Current Exchange rate",IF(A.Life_DATA!J201=0,0,A.Life_DATA!J201/ECO!T16),IF($C$3="Constant Exchange rate",IF(A.Life_DATA!J201=0,0,A.Life_DATA!J201/ECO!T51))))</f>
        <v>8552.5441553731889</v>
      </c>
      <c r="L210" s="42">
        <f>IF($C$3="National Currency",IF(A.Life_DATA!K201=0,0,A.Life_DATA!K201),IF($C$3="Current Exchange rate",IF(A.Life_DATA!K201=0,0,A.Life_DATA!K201/ECO!U16),IF($C$3="Constant Exchange rate",IF(A.Life_DATA!K201=0,0,A.Life_DATA!K201/ECO!U51))))</f>
        <v>10677.559937141554</v>
      </c>
      <c r="M210" s="42">
        <f>IF($C$3="National Currency",IF(A.Life_DATA!L201=0,0,A.Life_DATA!L201),IF($C$3="Current Exchange rate",IF(A.Life_DATA!L201=0,0,A.Life_DATA!L201/ECO!V16),IF($C$3="Constant Exchange rate",IF(A.Life_DATA!L201=0,0,A.Life_DATA!L201/ECO!V51))))</f>
        <v>11308.879427289699</v>
      </c>
      <c r="N210" s="42">
        <f>IF($C$3="National Currency",IF(A.Life_DATA!M201=0,0,A.Life_DATA!M201),IF($C$3="Current Exchange rate",IF(A.Life_DATA!M201=0,0,A.Life_DATA!M201/ECO!W16),IF($C$3="Constant Exchange rate",IF(A.Life_DATA!M201=0,0,A.Life_DATA!M201/ECO!W51))))</f>
        <v>11956.035888412825</v>
      </c>
      <c r="O210" s="88">
        <f>IF($C$3="National Currency",IF(A.Life_DATA!N201=0,0,A.Life_DATA!N201),IF($C$3="Current Exchange rate",IF(A.Life_DATA!N201=0,0,A.Life_DATA!N201/ECO!X16),IF($C$3="Constant Exchange rate",IF(A.Life_DATA!N201=0,0,A.Life_DATA!N201/ECO!X51))))</f>
        <v>11956.035888412825</v>
      </c>
      <c r="P210" s="108">
        <f>IF($C$3="National Currency",IF(A.Life_DATA!O201=0,0,A.Life_DATA!O201),IF($C$3="Current Exchange rate",IF(A.Life_DATA!O201=0,0,A.Life_DATA!O201/ECO!Y16),IF($C$3="Constant Exchange rate",IF(A.Life_DATA!O201=0,0,A.Life_DATA!O201/ECO!Y51))))</f>
        <v>0</v>
      </c>
      <c r="Q210" s="41">
        <f t="shared" si="41"/>
        <v>2.8777366186639446E-2</v>
      </c>
      <c r="R210" s="41">
        <f t="shared" si="42"/>
        <v>0</v>
      </c>
      <c r="S210" s="41">
        <f t="shared" si="43"/>
        <v>0.93152527882654179</v>
      </c>
    </row>
    <row r="211" spans="3:19" ht="15" x14ac:dyDescent="0.25">
      <c r="C211" s="139"/>
      <c r="D211" s="140"/>
      <c r="E211" s="39" t="s">
        <v>24</v>
      </c>
      <c r="F211" s="42">
        <f>IF($C$3="National Currency",IF(A.Life_DATA!E202=0,0,A.Life_DATA!E202),IF($C$3="Current Exchange rate",IF(A.Life_DATA!E202=0,0,A.Life_DATA!E202/ECO!O17),IF($C$3="Constant Exchange rate",IF(A.Life_DATA!E202=0,0,A.Life_DATA!E202/ECO!O52))))</f>
        <v>7.062237163345392</v>
      </c>
      <c r="G211" s="42">
        <f>IF($C$3="National Currency",IF(A.Life_DATA!F202=0,0,A.Life_DATA!F202),IF($C$3="Current Exchange rate",IF(A.Life_DATA!F202=0,0,A.Life_DATA!F202/ECO!P17),IF($C$3="Constant Exchange rate",IF(A.Life_DATA!F202=0,0,A.Life_DATA!F202/ECO!P52))))</f>
        <v>12.066519243797375</v>
      </c>
      <c r="H211" s="42">
        <f>IF($C$3="National Currency",IF(A.Life_DATA!G202=0,0,A.Life_DATA!G202),IF($C$3="Current Exchange rate",IF(A.Life_DATA!G202=0,0,A.Life_DATA!G202/ECO!Q17),IF($C$3="Constant Exchange rate",IF(A.Life_DATA!G202=0,0,A.Life_DATA!G202/ECO!Q52))))</f>
        <v>8.9923689491646748</v>
      </c>
      <c r="I211" s="42">
        <f>IF($C$3="National Currency",IF(A.Life_DATA!H202=0,0,A.Life_DATA!H202),IF($C$3="Current Exchange rate",IF(A.Life_DATA!H202=0,0,A.Life_DATA!H202/ECO!R17),IF($C$3="Constant Exchange rate",IF(A.Life_DATA!H202=0,0,A.Life_DATA!H202/ECO!R52))))</f>
        <v>13.159408433781142</v>
      </c>
      <c r="J211" s="42">
        <f>IF($C$3="National Currency",IF(A.Life_DATA!I202=0,0,A.Life_DATA!I202),IF($C$3="Current Exchange rate",IF(A.Life_DATA!I202=0,0,A.Life_DATA!I202/ECO!S17),IF($C$3="Constant Exchange rate",IF(A.Life_DATA!I202=0,0,A.Life_DATA!I202/ECO!S52))))</f>
        <v>20.129676734881702</v>
      </c>
      <c r="K211" s="42">
        <f>IF($C$3="National Currency",IF(A.Life_DATA!J202=0,0,A.Life_DATA!J202),IF($C$3="Current Exchange rate",IF(A.Life_DATA!J202=0,0,A.Life_DATA!J202/ECO!T17),IF($C$3="Constant Exchange rate",IF(A.Life_DATA!J202=0,0,A.Life_DATA!J202/ECO!T52))))</f>
        <v>46.181278999910518</v>
      </c>
      <c r="L211" s="42">
        <f>IF($C$3="National Currency",IF(A.Life_DATA!K202=0,0,A.Life_DATA!K202),IF($C$3="Current Exchange rate",IF(A.Life_DATA!K202=0,0,A.Life_DATA!K202/ECO!U17),IF($C$3="Constant Exchange rate",IF(A.Life_DATA!K202=0,0,A.Life_DATA!K202/ECO!U52))))</f>
        <v>36.543466312170061</v>
      </c>
      <c r="M211" s="42">
        <f>IF($C$3="National Currency",IF(A.Life_DATA!L202=0,0,A.Life_DATA!L202),IF($C$3="Current Exchange rate",IF(A.Life_DATA!L202=0,0,A.Life_DATA!L202/ECO!V17),IF($C$3="Constant Exchange rate",IF(A.Life_DATA!L202=0,0,A.Life_DATA!L202/ECO!V52))))</f>
        <v>34.819000000000003</v>
      </c>
      <c r="N211" s="42">
        <f>IF($C$3="National Currency",IF(A.Life_DATA!M202=0,0,A.Life_DATA!M202),IF($C$3="Current Exchange rate",IF(A.Life_DATA!M202=0,0,A.Life_DATA!M202/ECO!W17),IF($C$3="Constant Exchange rate",IF(A.Life_DATA!M202=0,0,A.Life_DATA!M202/ECO!W52))))</f>
        <v>56.972999999999999</v>
      </c>
      <c r="O211" s="42">
        <f>IF($C$3="National Currency",IF(A.Life_DATA!N202=0,0,A.Life_DATA!N202),IF($C$3="Current Exchange rate",IF(A.Life_DATA!N202=0,0,A.Life_DATA!N202/ECO!X17),IF($C$3="Constant Exchange rate",IF(A.Life_DATA!N202=0,0,A.Life_DATA!N202/ECO!X52))))</f>
        <v>31.62</v>
      </c>
      <c r="P211" s="108">
        <f>IF($C$3="National Currency",IF(A.Life_DATA!O202=0,0,A.Life_DATA!O202),IF($C$3="Current Exchange rate",IF(A.Life_DATA!O202=0,0,A.Life_DATA!O202/ECO!Y17),IF($C$3="Constant Exchange rate",IF(A.Life_DATA!O202=0,0,A.Life_DATA!O202/ECO!Y52))))</f>
        <v>0</v>
      </c>
      <c r="Q211" s="41">
        <f t="shared" si="41"/>
        <v>7.6107191991904832E-5</v>
      </c>
      <c r="R211" s="41">
        <f t="shared" si="42"/>
        <v>-0.44500026328260756</v>
      </c>
      <c r="S211" s="41">
        <f t="shared" si="43"/>
        <v>3.4773347692307688</v>
      </c>
    </row>
    <row r="212" spans="3:19" ht="15" x14ac:dyDescent="0.25">
      <c r="C212" s="139"/>
      <c r="D212" s="140"/>
      <c r="E212" s="39" t="s">
        <v>23</v>
      </c>
      <c r="F212" s="42">
        <f>IF($C$3="National Currency",IF(A.Life_DATA!E203=0,0,A.Life_DATA!E203),IF($C$3="Current Exchange rate",IF(A.Life_DATA!E203=0,0,A.Life_DATA!E203/ECO!O18),IF($C$3="Constant Exchange rate",IF(A.Life_DATA!E203=0,0,A.Life_DATA!E203/ECO!O53))))</f>
        <v>15762.196589130001</v>
      </c>
      <c r="G212" s="42">
        <f>IF($C$3="National Currency",IF(A.Life_DATA!F203=0,0,A.Life_DATA!F203),IF($C$3="Current Exchange rate",IF(A.Life_DATA!F203=0,0,A.Life_DATA!F203/ECO!P18),IF($C$3="Constant Exchange rate",IF(A.Life_DATA!F203=0,0,A.Life_DATA!F203/ECO!P53))))</f>
        <v>16220.110704509998</v>
      </c>
      <c r="H212" s="42">
        <f>IF($C$3="National Currency",IF(A.Life_DATA!G203=0,0,A.Life_DATA!G203),IF($C$3="Current Exchange rate",IF(A.Life_DATA!G203=0,0,A.Life_DATA!G203/ECO!Q18),IF($C$3="Constant Exchange rate",IF(A.Life_DATA!G203=0,0,A.Life_DATA!G203/ECO!Q53))))</f>
        <v>19822.734973139999</v>
      </c>
      <c r="I212" s="42">
        <f>IF($C$3="National Currency",IF(A.Life_DATA!H203=0,0,A.Life_DATA!H203),IF($C$3="Current Exchange rate",IF(A.Life_DATA!H203=0,0,A.Life_DATA!H203/ECO!R18),IF($C$3="Constant Exchange rate",IF(A.Life_DATA!H203=0,0,A.Life_DATA!H203/ECO!R53))))</f>
        <v>22570.185522219996</v>
      </c>
      <c r="J212" s="42">
        <f>IF($C$3="National Currency",IF(A.Life_DATA!I203=0,0,A.Life_DATA!I203),IF($C$3="Current Exchange rate",IF(A.Life_DATA!I203=0,0,A.Life_DATA!I203/ECO!S18),IF($C$3="Constant Exchange rate",IF(A.Life_DATA!I203=0,0,A.Life_DATA!I203/ECO!S53))))</f>
        <v>25476.255981499999</v>
      </c>
      <c r="K212" s="42">
        <f>IF($C$3="National Currency",IF(A.Life_DATA!J203=0,0,A.Life_DATA!J203),IF($C$3="Current Exchange rate",IF(A.Life_DATA!J203=0,0,A.Life_DATA!J203/ECO!T18),IF($C$3="Constant Exchange rate",IF(A.Life_DATA!J203=0,0,A.Life_DATA!J203/ECO!T53))))</f>
        <v>24467.856786850007</v>
      </c>
      <c r="L212" s="42">
        <f>IF($C$3="National Currency",IF(A.Life_DATA!K203=0,0,A.Life_DATA!K203),IF($C$3="Current Exchange rate",IF(A.Life_DATA!K203=0,0,A.Life_DATA!K203/ECO!U18),IF($C$3="Constant Exchange rate",IF(A.Life_DATA!K203=0,0,A.Life_DATA!K203/ECO!U53))))</f>
        <v>25485.232781504998</v>
      </c>
      <c r="M212" s="42">
        <f>IF($C$3="National Currency",IF(A.Life_DATA!L203=0,0,A.Life_DATA!L203),IF($C$3="Current Exchange rate",IF(A.Life_DATA!L203=0,0,A.Life_DATA!L203/ECO!V18),IF($C$3="Constant Exchange rate",IF(A.Life_DATA!L203=0,0,A.Life_DATA!L203/ECO!V53))))</f>
        <v>24104.633827400019</v>
      </c>
      <c r="N212" s="42">
        <f>IF($C$3="National Currency",IF(A.Life_DATA!M203=0,0,A.Life_DATA!M203),IF($C$3="Current Exchange rate",IF(A.Life_DATA!M203=0,0,A.Life_DATA!M203/ECO!W18),IF($C$3="Constant Exchange rate",IF(A.Life_DATA!M203=0,0,A.Life_DATA!M203/ECO!W53))))</f>
        <v>26590.608486719986</v>
      </c>
      <c r="O212" s="42">
        <f>IF($C$3="National Currency",IF(A.Life_DATA!N203=0,0,A.Life_DATA!N203),IF($C$3="Current Exchange rate",IF(A.Life_DATA!N203=0,0,A.Life_DATA!N203/ECO!X18),IF($C$3="Constant Exchange rate",IF(A.Life_DATA!N203=0,0,A.Life_DATA!N203/ECO!X53))))</f>
        <v>23426.064038269993</v>
      </c>
      <c r="P212" s="108">
        <f>IF($C$3="National Currency",IF(A.Life_DATA!O203=0,0,A.Life_DATA!O203),IF($C$3="Current Exchange rate",IF(A.Life_DATA!O203=0,0,A.Life_DATA!O203/ECO!Y18),IF($C$3="Constant Exchange rate",IF(A.Life_DATA!O203=0,0,A.Life_DATA!O203/ECO!Y53))))</f>
        <v>26442.031410575994</v>
      </c>
      <c r="Q212" s="41">
        <f t="shared" si="41"/>
        <v>5.6384944762026303E-2</v>
      </c>
      <c r="R212" s="41">
        <f t="shared" si="42"/>
        <v>-0.11900985455185975</v>
      </c>
      <c r="S212" s="41">
        <f t="shared" si="43"/>
        <v>0.48621823778198436</v>
      </c>
    </row>
    <row r="213" spans="3:19" ht="15" x14ac:dyDescent="0.25">
      <c r="C213" s="139"/>
      <c r="D213" s="140"/>
      <c r="E213" s="39" t="s">
        <v>22</v>
      </c>
      <c r="F213" s="42">
        <f>IF($C$3="National Currency",IF(A.Life_DATA!E204=0,0,A.Life_DATA!E204),IF($C$3="Current Exchange rate",IF(A.Life_DATA!E204=0,0,A.Life_DATA!E204/ECO!O19),IF($C$3="Constant Exchange rate",IF(A.Life_DATA!E204=0,0,A.Life_DATA!E204/ECO!O54))))</f>
        <v>8490</v>
      </c>
      <c r="G213" s="42">
        <f>IF($C$3="National Currency",IF(A.Life_DATA!F204=0,0,A.Life_DATA!F204),IF($C$3="Current Exchange rate",IF(A.Life_DATA!F204=0,0,A.Life_DATA!F204/ECO!P19),IF($C$3="Constant Exchange rate",IF(A.Life_DATA!F204=0,0,A.Life_DATA!F204/ECO!P54))))</f>
        <v>9152</v>
      </c>
      <c r="H213" s="42">
        <f>IF($C$3="National Currency",IF(A.Life_DATA!G204=0,0,A.Life_DATA!G204),IF($C$3="Current Exchange rate",IF(A.Life_DATA!G204=0,0,A.Life_DATA!G204/ECO!Q19),IF($C$3="Constant Exchange rate",IF(A.Life_DATA!G204=0,0,A.Life_DATA!G204/ECO!Q54))))</f>
        <v>10289</v>
      </c>
      <c r="I213" s="42">
        <f>IF($C$3="National Currency",IF(A.Life_DATA!H204=0,0,A.Life_DATA!H204),IF($C$3="Current Exchange rate",IF(A.Life_DATA!H204=0,0,A.Life_DATA!H204/ECO!R19),IF($C$3="Constant Exchange rate",IF(A.Life_DATA!H204=0,0,A.Life_DATA!H204/ECO!R54))))</f>
        <v>10983</v>
      </c>
      <c r="J213" s="42">
        <f>IF($C$3="National Currency",IF(A.Life_DATA!I204=0,0,A.Life_DATA!I204),IF($C$3="Current Exchange rate",IF(A.Life_DATA!I204=0,0,A.Life_DATA!I204/ECO!S19),IF($C$3="Constant Exchange rate",IF(A.Life_DATA!I204=0,0,A.Life_DATA!I204/ECO!S54))))</f>
        <v>12265</v>
      </c>
      <c r="K213" s="42">
        <f>IF($C$3="National Currency",IF(A.Life_DATA!J204=0,0,A.Life_DATA!J204),IF($C$3="Current Exchange rate",IF(A.Life_DATA!J204=0,0,A.Life_DATA!J204/ECO!T19),IF($C$3="Constant Exchange rate",IF(A.Life_DATA!J204=0,0,A.Life_DATA!J204/ECO!T54))))</f>
        <v>12506</v>
      </c>
      <c r="L213" s="42">
        <f>IF($C$3="National Currency",IF(A.Life_DATA!K204=0,0,A.Life_DATA!K204),IF($C$3="Current Exchange rate",IF(A.Life_DATA!K204=0,0,A.Life_DATA!K204/ECO!U19),IF($C$3="Constant Exchange rate",IF(A.Life_DATA!K204=0,0,A.Life_DATA!K204/ECO!U54))))</f>
        <v>14331</v>
      </c>
      <c r="M213" s="42">
        <f>IF($C$3="National Currency",IF(A.Life_DATA!L204=0,0,A.Life_DATA!L204),IF($C$3="Current Exchange rate",IF(A.Life_DATA!L204=0,0,A.Life_DATA!L204/ECO!V19),IF($C$3="Constant Exchange rate",IF(A.Life_DATA!L204=0,0,A.Life_DATA!L204/ECO!V54))))</f>
        <v>14829</v>
      </c>
      <c r="N213" s="42">
        <f>IF($C$3="National Currency",IF(A.Life_DATA!M204=0,0,A.Life_DATA!M204),IF($C$3="Current Exchange rate",IF(A.Life_DATA!M204=0,0,A.Life_DATA!M204/ECO!W19),IF($C$3="Constant Exchange rate",IF(A.Life_DATA!M204=0,0,A.Life_DATA!M204/ECO!W54))))</f>
        <v>15931</v>
      </c>
      <c r="O213" s="42">
        <f>IF($C$3="National Currency",IF(A.Life_DATA!N204=0,0,A.Life_DATA!N204),IF($C$3="Current Exchange rate",IF(A.Life_DATA!N204=0,0,A.Life_DATA!N204/ECO!X19),IF($C$3="Constant Exchange rate",IF(A.Life_DATA!N204=0,0,A.Life_DATA!N204/ECO!X54))))</f>
        <v>16730</v>
      </c>
      <c r="P213" s="108">
        <f>IF($C$3="National Currency",IF(A.Life_DATA!O204=0,0,A.Life_DATA!O204),IF($C$3="Current Exchange rate",IF(A.Life_DATA!O204=0,0,A.Life_DATA!O204/ECO!Y19),IF($C$3="Constant Exchange rate",IF(A.Life_DATA!O204=0,0,A.Life_DATA!O204/ECO!Y54))))</f>
        <v>17273</v>
      </c>
      <c r="Q213" s="41">
        <f t="shared" si="41"/>
        <v>4.0267973498563175E-2</v>
      </c>
      <c r="R213" s="41">
        <f t="shared" si="42"/>
        <v>5.015378821166272E-2</v>
      </c>
      <c r="S213" s="41">
        <f t="shared" si="43"/>
        <v>0.97055359246171968</v>
      </c>
    </row>
    <row r="214" spans="3:19" ht="15" x14ac:dyDescent="0.25">
      <c r="C214" s="139"/>
      <c r="D214" s="140"/>
      <c r="E214" s="39" t="s">
        <v>21</v>
      </c>
      <c r="F214" s="42">
        <f>IF($C$3="National Currency",IF(A.Life_DATA!E205=0,0,A.Life_DATA!E205),IF($C$3="Current Exchange rate",IF(A.Life_DATA!E205=0,0,A.Life_DATA!E205/ECO!O20),IF($C$3="Constant Exchange rate",IF(A.Life_DATA!E205=0,0,A.Life_DATA!E205/ECO!O55))))</f>
        <v>59094</v>
      </c>
      <c r="G214" s="42">
        <f>IF($C$3="National Currency",IF(A.Life_DATA!F205=0,0,A.Life_DATA!F205),IF($C$3="Current Exchange rate",IF(A.Life_DATA!F205=0,0,A.Life_DATA!F205/ECO!P20),IF($C$3="Constant Exchange rate",IF(A.Life_DATA!F205=0,0,A.Life_DATA!F205/ECO!P55))))</f>
        <v>63928</v>
      </c>
      <c r="H214" s="42">
        <f>IF($C$3="National Currency",IF(A.Life_DATA!G205=0,0,A.Life_DATA!G205),IF($C$3="Current Exchange rate",IF(A.Life_DATA!G205=0,0,A.Life_DATA!G205/ECO!Q20),IF($C$3="Constant Exchange rate",IF(A.Life_DATA!G205=0,0,A.Life_DATA!G205/ECO!Q55))))</f>
        <v>73958</v>
      </c>
      <c r="I214" s="42">
        <f>IF($C$3="National Currency",IF(A.Life_DATA!H205=0,0,A.Life_DATA!H205),IF($C$3="Current Exchange rate",IF(A.Life_DATA!H205=0,0,A.Life_DATA!H205/ECO!R20),IF($C$3="Constant Exchange rate",IF(A.Life_DATA!H205=0,0,A.Life_DATA!H205/ECO!R55))))</f>
        <v>82431</v>
      </c>
      <c r="J214" s="42">
        <f>IF($C$3="National Currency",IF(A.Life_DATA!I205=0,0,A.Life_DATA!I205),IF($C$3="Current Exchange rate",IF(A.Life_DATA!I205=0,0,A.Life_DATA!I205/ECO!S20),IF($C$3="Constant Exchange rate",IF(A.Life_DATA!I205=0,0,A.Life_DATA!I205/ECO!S55))))</f>
        <v>92414</v>
      </c>
      <c r="K214" s="42">
        <f>IF($C$3="National Currency",IF(A.Life_DATA!J205=0,0,A.Life_DATA!J205),IF($C$3="Current Exchange rate",IF(A.Life_DATA!J205=0,0,A.Life_DATA!J205/ECO!T20),IF($C$3="Constant Exchange rate",IF(A.Life_DATA!J205=0,0,A.Life_DATA!J205/ECO!T55))))</f>
        <v>86942</v>
      </c>
      <c r="L214" s="42">
        <f>IF($C$3="National Currency",IF(A.Life_DATA!K205=0,0,A.Life_DATA!K205),IF($C$3="Current Exchange rate",IF(A.Life_DATA!K205=0,0,A.Life_DATA!K205/ECO!U20),IF($C$3="Constant Exchange rate",IF(A.Life_DATA!K205=0,0,A.Life_DATA!K205/ECO!U55))))</f>
        <v>92973</v>
      </c>
      <c r="M214" s="42">
        <f>IF($C$3="National Currency",IF(A.Life_DATA!L205=0,0,A.Life_DATA!L205),IF($C$3="Current Exchange rate",IF(A.Life_DATA!L205=0,0,A.Life_DATA!L205/ECO!V20),IF($C$3="Constant Exchange rate",IF(A.Life_DATA!L205=0,0,A.Life_DATA!L205/ECO!V55))))</f>
        <v>118036</v>
      </c>
      <c r="N214" s="42">
        <f>IF($C$3="National Currency",IF(A.Life_DATA!M205=0,0,A.Life_DATA!M205),IF($C$3="Current Exchange rate",IF(A.Life_DATA!M205=0,0,A.Life_DATA!M205/ECO!W20),IF($C$3="Constant Exchange rate",IF(A.Life_DATA!M205=0,0,A.Life_DATA!M205/ECO!W55))))</f>
        <v>123041</v>
      </c>
      <c r="O214" s="42">
        <f>IF($C$3="National Currency",IF(A.Life_DATA!N205=0,0,A.Life_DATA!N205),IF($C$3="Current Exchange rate",IF(A.Life_DATA!N205=0,0,A.Life_DATA!N205/ECO!X20),IF($C$3="Constant Exchange rate",IF(A.Life_DATA!N205=0,0,A.Life_DATA!N205/ECO!X55))))</f>
        <v>122515</v>
      </c>
      <c r="P214" s="108">
        <f>IF($C$3="National Currency",IF(A.Life_DATA!O205=0,0,A.Life_DATA!O205),IF($C$3="Current Exchange rate",IF(A.Life_DATA!O205=0,0,A.Life_DATA!O205/ECO!Y20),IF($C$3="Constant Exchange rate",IF(A.Life_DATA!O205=0,0,A.Life_DATA!O205/ECO!Y55))))</f>
        <v>0</v>
      </c>
      <c r="Q214" s="41">
        <f t="shared" si="41"/>
        <v>0.29488528231778049</v>
      </c>
      <c r="R214" s="41">
        <f t="shared" si="42"/>
        <v>-4.2749977649726434E-3</v>
      </c>
      <c r="S214" s="41">
        <f t="shared" si="43"/>
        <v>1.0732223237553726</v>
      </c>
    </row>
    <row r="215" spans="3:19" ht="15" x14ac:dyDescent="0.25">
      <c r="C215" s="139"/>
      <c r="D215" s="140"/>
      <c r="E215" s="39" t="s">
        <v>20</v>
      </c>
      <c r="F215" s="42">
        <f>IF($C$3="National Currency",IF(A.Life_DATA!E206=0,0,A.Life_DATA!E206),IF($C$3="Current Exchange rate",IF(A.Life_DATA!E206=0,0,A.Life_DATA!E206/ECO!O21),IF($C$3="Constant Exchange rate",IF(A.Life_DATA!E206=0,0,A.Life_DATA!E206/ECO!O56))))</f>
        <v>832</v>
      </c>
      <c r="G215" s="42">
        <f>IF($C$3="National Currency",IF(A.Life_DATA!F206=0,0,A.Life_DATA!F206),IF($C$3="Current Exchange rate",IF(A.Life_DATA!F206=0,0,A.Life_DATA!F206/ECO!P21),IF($C$3="Constant Exchange rate",IF(A.Life_DATA!F206=0,0,A.Life_DATA!F206/ECO!P56))))</f>
        <v>925</v>
      </c>
      <c r="H215" s="42">
        <f>IF($C$3="National Currency",IF(A.Life_DATA!G206=0,0,A.Life_DATA!G206),IF($C$3="Current Exchange rate",IF(A.Life_DATA!G206=0,0,A.Life_DATA!G206/ECO!Q21),IF($C$3="Constant Exchange rate",IF(A.Life_DATA!G206=0,0,A.Life_DATA!G206/ECO!Q56))))</f>
        <v>1092</v>
      </c>
      <c r="I215" s="42">
        <f>IF($C$3="National Currency",IF(A.Life_DATA!H206=0,0,A.Life_DATA!H206),IF($C$3="Current Exchange rate",IF(A.Life_DATA!H206=0,0,A.Life_DATA!H206/ECO!R21),IF($C$3="Constant Exchange rate",IF(A.Life_DATA!H206=0,0,A.Life_DATA!H206/ECO!R56))))</f>
        <v>1199</v>
      </c>
      <c r="J215" s="42">
        <f>IF($C$3="National Currency",IF(A.Life_DATA!I206=0,0,A.Life_DATA!I206),IF($C$3="Current Exchange rate",IF(A.Life_DATA!I206=0,0,A.Life_DATA!I206/ECO!S21),IF($C$3="Constant Exchange rate",IF(A.Life_DATA!I206=0,0,A.Life_DATA!I206/ECO!S56))))</f>
        <v>1379</v>
      </c>
      <c r="K215" s="42">
        <f>IF($C$3="National Currency",IF(A.Life_DATA!J206=0,0,A.Life_DATA!J206),IF($C$3="Current Exchange rate",IF(A.Life_DATA!J206=0,0,A.Life_DATA!J206/ECO!T21),IF($C$3="Constant Exchange rate",IF(A.Life_DATA!J206=0,0,A.Life_DATA!J206/ECO!T56))))</f>
        <v>1562</v>
      </c>
      <c r="L215" s="42">
        <f>IF($C$3="National Currency",IF(A.Life_DATA!K206=0,0,A.Life_DATA!K206),IF($C$3="Current Exchange rate",IF(A.Life_DATA!K206=0,0,A.Life_DATA!K206/ECO!U21),IF($C$3="Constant Exchange rate",IF(A.Life_DATA!K206=0,0,A.Life_DATA!K206/ECO!U56))))</f>
        <v>1605</v>
      </c>
      <c r="M215" s="42">
        <f>IF($C$3="National Currency",IF(A.Life_DATA!L206=0,0,A.Life_DATA!L206),IF($C$3="Current Exchange rate",IF(A.Life_DATA!L206=0,0,A.Life_DATA!L206/ECO!V21),IF($C$3="Constant Exchange rate",IF(A.Life_DATA!L206=0,0,A.Life_DATA!L206/ECO!V56))))</f>
        <v>1907</v>
      </c>
      <c r="N215" s="42">
        <f>IF($C$3="National Currency",IF(A.Life_DATA!M206=0,0,A.Life_DATA!M206),IF($C$3="Current Exchange rate",IF(A.Life_DATA!M206=0,0,A.Life_DATA!M206/ECO!W21),IF($C$3="Constant Exchange rate",IF(A.Life_DATA!M206=0,0,A.Life_DATA!M206/ECO!W56))))</f>
        <v>2060</v>
      </c>
      <c r="O215" s="42">
        <f>IF($C$3="National Currency",IF(A.Life_DATA!N206=0,0,A.Life_DATA!N206),IF($C$3="Current Exchange rate",IF(A.Life_DATA!N206=0,0,A.Life_DATA!N206/ECO!X21),IF($C$3="Constant Exchange rate",IF(A.Life_DATA!N206=0,0,A.Life_DATA!N206/ECO!X56))))</f>
        <v>1688</v>
      </c>
      <c r="P215" s="108">
        <f>IF($C$3="National Currency",IF(A.Life_DATA!O206=0,0,A.Life_DATA!O206),IF($C$3="Current Exchange rate",IF(A.Life_DATA!O206=0,0,A.Life_DATA!O206/ECO!Y21),IF($C$3="Constant Exchange rate",IF(A.Life_DATA!O206=0,0,A.Life_DATA!O206/ECO!Y56))))</f>
        <v>0</v>
      </c>
      <c r="Q215" s="41">
        <f t="shared" si="41"/>
        <v>4.0629013308771458E-3</v>
      </c>
      <c r="R215" s="41">
        <f t="shared" si="42"/>
        <v>-0.18058252427184462</v>
      </c>
      <c r="S215" s="41">
        <f t="shared" si="43"/>
        <v>1.0288461538461537</v>
      </c>
    </row>
    <row r="216" spans="3:19" ht="15" x14ac:dyDescent="0.25">
      <c r="C216" s="139"/>
      <c r="D216" s="140"/>
      <c r="E216" s="39" t="s">
        <v>19</v>
      </c>
      <c r="F216" s="42">
        <f>IF($C$3="National Currency",IF(A.Life_DATA!E207=0,0,A.Life_DATA!E207),IF($C$3="Current Exchange rate",IF(A.Life_DATA!E207=0,0,A.Life_DATA!E207/ECO!O22),IF($C$3="Constant Exchange rate",IF(A.Life_DATA!E207=0,0,A.Life_DATA!E207/ECO!O57))))</f>
        <v>33.91825541916949</v>
      </c>
      <c r="G216" s="42">
        <f>IF($C$3="National Currency",IF(A.Life_DATA!F207=0,0,A.Life_DATA!F207),IF($C$3="Current Exchange rate",IF(A.Life_DATA!F207=0,0,A.Life_DATA!F207/ECO!P22),IF($C$3="Constant Exchange rate",IF(A.Life_DATA!F207=0,0,A.Life_DATA!F207/ECO!P57))))</f>
        <v>40.266518673282839</v>
      </c>
      <c r="H216" s="42">
        <f>IF($C$3="National Currency",IF(A.Life_DATA!G207=0,0,A.Life_DATA!G207),IF($C$3="Current Exchange rate",IF(A.Life_DATA!G207=0,0,A.Life_DATA!G207/ECO!Q22),IF($C$3="Constant Exchange rate",IF(A.Life_DATA!G207=0,0,A.Life_DATA!G207/ECO!Q57))))</f>
        <v>53.806085139723166</v>
      </c>
      <c r="I216" s="42">
        <f>IF($C$3="National Currency",IF(A.Life_DATA!H207=0,0,A.Life_DATA!H207),IF($C$3="Current Exchange rate",IF(A.Life_DATA!H207=0,0,A.Life_DATA!H207/ECO!R22),IF($C$3="Constant Exchange rate",IF(A.Life_DATA!H207=0,0,A.Life_DATA!H207/ECO!R57))))</f>
        <v>0</v>
      </c>
      <c r="J216" s="42">
        <f>IF($C$3="National Currency",IF(A.Life_DATA!I207=0,0,A.Life_DATA!I207),IF($C$3="Current Exchange rate",IF(A.Life_DATA!I207=0,0,A.Life_DATA!I207/ECO!S22),IF($C$3="Constant Exchange rate",IF(A.Life_DATA!I207=0,0,A.Life_DATA!I207/ECO!S57))))</f>
        <v>0</v>
      </c>
      <c r="K216" s="42">
        <f>IF($C$3="National Currency",IF(A.Life_DATA!J207=0,0,A.Life_DATA!J207),IF($C$3="Current Exchange rate",IF(A.Life_DATA!J207=0,0,A.Life_DATA!J207/ECO!T22),IF($C$3="Constant Exchange rate",IF(A.Life_DATA!J207=0,0,A.Life_DATA!J207/ECO!T57))))</f>
        <v>0</v>
      </c>
      <c r="L216" s="42">
        <f>IF($C$3="National Currency",IF(A.Life_DATA!K207=0,0,A.Life_DATA!K207),IF($C$3="Current Exchange rate",IF(A.Life_DATA!K207=0,0,A.Life_DATA!K207/ECO!U22),IF($C$3="Constant Exchange rate",IF(A.Life_DATA!K207=0,0,A.Life_DATA!K207/ECO!U57))))</f>
        <v>0</v>
      </c>
      <c r="M216" s="42">
        <f>IF($C$3="National Currency",IF(A.Life_DATA!L207=0,0,A.Life_DATA!L207),IF($C$3="Current Exchange rate",IF(A.Life_DATA!L207=0,0,A.Life_DATA!L207/ECO!V22),IF($C$3="Constant Exchange rate",IF(A.Life_DATA!L207=0,0,A.Life_DATA!L207/ECO!V57))))</f>
        <v>0</v>
      </c>
      <c r="N216" s="42">
        <f>IF($C$3="National Currency",IF(A.Life_DATA!M207=0,0,A.Life_DATA!M207),IF($C$3="Current Exchange rate",IF(A.Life_DATA!M207=0,0,A.Life_DATA!M207/ECO!W22),IF($C$3="Constant Exchange rate",IF(A.Life_DATA!M207=0,0,A.Life_DATA!M207/ECO!W57))))</f>
        <v>0</v>
      </c>
      <c r="O216" s="42">
        <f>IF($C$3="National Currency",IF(A.Life_DATA!N207=0,0,A.Life_DATA!N207),IF($C$3="Current Exchange rate",IF(A.Life_DATA!N207=0,0,A.Life_DATA!N207/ECO!X22),IF($C$3="Constant Exchange rate",IF(A.Life_DATA!N207=0,0,A.Life_DATA!N207/ECO!X57))))</f>
        <v>0</v>
      </c>
      <c r="P216" s="108">
        <f>IF($C$3="National Currency",IF(A.Life_DATA!O207=0,0,A.Life_DATA!O207),IF($C$3="Current Exchange rate",IF(A.Life_DATA!O207=0,0,A.Life_DATA!O207/ECO!Y22),IF($C$3="Constant Exchange rate",IF(A.Life_DATA!O207=0,0,A.Life_DATA!O207/ECO!Y57))))</f>
        <v>0</v>
      </c>
      <c r="Q216" s="41">
        <f t="shared" si="41"/>
        <v>0</v>
      </c>
      <c r="R216" s="41" t="str">
        <f t="shared" si="42"/>
        <v>-</v>
      </c>
      <c r="S216" s="41" t="str">
        <f t="shared" si="43"/>
        <v>-</v>
      </c>
    </row>
    <row r="217" spans="3:19" ht="15" x14ac:dyDescent="0.25">
      <c r="C217" s="139"/>
      <c r="D217" s="140"/>
      <c r="E217" s="39" t="s">
        <v>18</v>
      </c>
      <c r="F217" s="42">
        <f>IF($C$3="National Currency",IF(A.Life_DATA!E208=0,0,A.Life_DATA!E208),IF($C$3="Current Exchange rate",IF(A.Life_DATA!E208=0,0,A.Life_DATA!E208/ECO!O23),IF($C$3="Constant Exchange rate",IF(A.Life_DATA!E208=0,0,A.Life_DATA!E208/ECO!O58))))</f>
        <v>0</v>
      </c>
      <c r="G217" s="42">
        <f>IF($C$3="National Currency",IF(A.Life_DATA!F208=0,0,A.Life_DATA!F208),IF($C$3="Current Exchange rate",IF(A.Life_DATA!F208=0,0,A.Life_DATA!F208/ECO!P23),IF($C$3="Constant Exchange rate",IF(A.Life_DATA!F208=0,0,A.Life_DATA!F208/ECO!P58))))</f>
        <v>0</v>
      </c>
      <c r="H217" s="42">
        <f>IF($C$3="National Currency",IF(A.Life_DATA!G208=0,0,A.Life_DATA!G208),IF($C$3="Current Exchange rate",IF(A.Life_DATA!G208=0,0,A.Life_DATA!G208/ECO!Q23),IF($C$3="Constant Exchange rate",IF(A.Life_DATA!G208=0,0,A.Life_DATA!G208/ECO!Q58))))</f>
        <v>0</v>
      </c>
      <c r="I217" s="42">
        <f>IF($C$3="National Currency",IF(A.Life_DATA!H208=0,0,A.Life_DATA!H208),IF($C$3="Current Exchange rate",IF(A.Life_DATA!H208=0,0,A.Life_DATA!H208/ECO!R23),IF($C$3="Constant Exchange rate",IF(A.Life_DATA!H208=0,0,A.Life_DATA!H208/ECO!R58))))</f>
        <v>0</v>
      </c>
      <c r="J217" s="42">
        <f>IF($C$3="National Currency",IF(A.Life_DATA!I208=0,0,A.Life_DATA!I208),IF($C$3="Current Exchange rate",IF(A.Life_DATA!I208=0,0,A.Life_DATA!I208/ECO!S23),IF($C$3="Constant Exchange rate",IF(A.Life_DATA!I208=0,0,A.Life_DATA!I208/ECO!S58))))</f>
        <v>0</v>
      </c>
      <c r="K217" s="42">
        <f>IF($C$3="National Currency",IF(A.Life_DATA!J208=0,0,A.Life_DATA!J208),IF($C$3="Current Exchange rate",IF(A.Life_DATA!J208=0,0,A.Life_DATA!J208/ECO!T23),IF($C$3="Constant Exchange rate",IF(A.Life_DATA!J208=0,0,A.Life_DATA!J208/ECO!T58))))</f>
        <v>0</v>
      </c>
      <c r="L217" s="42">
        <f>IF($C$3="National Currency",IF(A.Life_DATA!K208=0,0,A.Life_DATA!K208),IF($C$3="Current Exchange rate",IF(A.Life_DATA!K208=0,0,A.Life_DATA!K208/ECO!U23),IF($C$3="Constant Exchange rate",IF(A.Life_DATA!K208=0,0,A.Life_DATA!K208/ECO!U58))))</f>
        <v>0</v>
      </c>
      <c r="M217" s="42">
        <f>IF($C$3="National Currency",IF(A.Life_DATA!L208=0,0,A.Life_DATA!L208),IF($C$3="Current Exchange rate",IF(A.Life_DATA!L208=0,0,A.Life_DATA!L208/ECO!V23),IF($C$3="Constant Exchange rate",IF(A.Life_DATA!L208=0,0,A.Life_DATA!L208/ECO!V58))))</f>
        <v>0</v>
      </c>
      <c r="N217" s="42">
        <f>IF($C$3="National Currency",IF(A.Life_DATA!M208=0,0,A.Life_DATA!M208),IF($C$3="Current Exchange rate",IF(A.Life_DATA!M208=0,0,A.Life_DATA!M208/ECO!W23),IF($C$3="Constant Exchange rate",IF(A.Life_DATA!M208=0,0,A.Life_DATA!M208/ECO!W58))))</f>
        <v>0</v>
      </c>
      <c r="O217" s="42">
        <f>IF($C$3="National Currency",IF(A.Life_DATA!N208=0,0,A.Life_DATA!N208),IF($C$3="Current Exchange rate",IF(A.Life_DATA!N208=0,0,A.Life_DATA!N208/ECO!X23),IF($C$3="Constant Exchange rate",IF(A.Life_DATA!N208=0,0,A.Life_DATA!N208/ECO!X58))))</f>
        <v>0</v>
      </c>
      <c r="P217" s="108">
        <f>IF($C$3="National Currency",IF(A.Life_DATA!O208=0,0,A.Life_DATA!O208),IF($C$3="Current Exchange rate",IF(A.Life_DATA!O208=0,0,A.Life_DATA!O208/ECO!Y23),IF($C$3="Constant Exchange rate",IF(A.Life_DATA!O208=0,0,A.Life_DATA!O208/ECO!Y58))))</f>
        <v>0</v>
      </c>
      <c r="Q217" s="41">
        <f t="shared" si="41"/>
        <v>0</v>
      </c>
      <c r="R217" s="41" t="str">
        <f t="shared" si="42"/>
        <v>-</v>
      </c>
      <c r="S217" s="41" t="str">
        <f t="shared" si="43"/>
        <v>-</v>
      </c>
    </row>
    <row r="218" spans="3:19" ht="15" x14ac:dyDescent="0.25">
      <c r="C218" s="139"/>
      <c r="D218" s="140"/>
      <c r="E218" s="39" t="s">
        <v>17</v>
      </c>
      <c r="F218" s="42">
        <f>IF($C$3="National Currency",IF(A.Life_DATA!E209=0,0,A.Life_DATA!E209),IF($C$3="Current Exchange rate",IF(A.Life_DATA!E209=0,0,A.Life_DATA!E209/ECO!O24),IF($C$3="Constant Exchange rate",IF(A.Life_DATA!E209=0,0,A.Life_DATA!E209/ECO!O59))))</f>
        <v>0</v>
      </c>
      <c r="G218" s="42">
        <f>IF($C$3="National Currency",IF(A.Life_DATA!F209=0,0,A.Life_DATA!F209),IF($C$3="Current Exchange rate",IF(A.Life_DATA!F209=0,0,A.Life_DATA!F209/ECO!P24),IF($C$3="Constant Exchange rate",IF(A.Life_DATA!F209=0,0,A.Life_DATA!F209/ECO!P59))))</f>
        <v>0</v>
      </c>
      <c r="H218" s="42">
        <f>IF($C$3="National Currency",IF(A.Life_DATA!G209=0,0,A.Life_DATA!G209),IF($C$3="Current Exchange rate",IF(A.Life_DATA!G209=0,0,A.Life_DATA!G209/ECO!Q24),IF($C$3="Constant Exchange rate",IF(A.Life_DATA!G209=0,0,A.Life_DATA!G209/ECO!Q59))))</f>
        <v>0</v>
      </c>
      <c r="I218" s="42">
        <f>IF($C$3="National Currency",IF(A.Life_DATA!H209=0,0,A.Life_DATA!H209),IF($C$3="Current Exchange rate",IF(A.Life_DATA!H209=0,0,A.Life_DATA!H209/ECO!R24),IF($C$3="Constant Exchange rate",IF(A.Life_DATA!H209=0,0,A.Life_DATA!H209/ECO!R59))))</f>
        <v>0</v>
      </c>
      <c r="J218" s="42">
        <f>IF($C$3="National Currency",IF(A.Life_DATA!I209=0,0,A.Life_DATA!I209),IF($C$3="Current Exchange rate",IF(A.Life_DATA!I209=0,0,A.Life_DATA!I209/ECO!S24),IF($C$3="Constant Exchange rate",IF(A.Life_DATA!I209=0,0,A.Life_DATA!I209/ECO!S59))))</f>
        <v>0</v>
      </c>
      <c r="K218" s="42">
        <f>IF($C$3="National Currency",IF(A.Life_DATA!J209=0,0,A.Life_DATA!J209),IF($C$3="Current Exchange rate",IF(A.Life_DATA!J209=0,0,A.Life_DATA!J209/ECO!T24),IF($C$3="Constant Exchange rate",IF(A.Life_DATA!J209=0,0,A.Life_DATA!J209/ECO!T59))))</f>
        <v>0</v>
      </c>
      <c r="L218" s="42">
        <f>IF($C$3="National Currency",IF(A.Life_DATA!K209=0,0,A.Life_DATA!K209),IF($C$3="Current Exchange rate",IF(A.Life_DATA!K209=0,0,A.Life_DATA!K209/ECO!U24),IF($C$3="Constant Exchange rate",IF(A.Life_DATA!K209=0,0,A.Life_DATA!K209/ECO!U59))))</f>
        <v>0</v>
      </c>
      <c r="M218" s="42">
        <f>IF($C$3="National Currency",IF(A.Life_DATA!L209=0,0,A.Life_DATA!L209),IF($C$3="Current Exchange rate",IF(A.Life_DATA!L209=0,0,A.Life_DATA!L209/ECO!V24),IF($C$3="Constant Exchange rate",IF(A.Life_DATA!L209=0,0,A.Life_DATA!L209/ECO!V59))))</f>
        <v>0</v>
      </c>
      <c r="N218" s="42">
        <f>IF($C$3="National Currency",IF(A.Life_DATA!M209=0,0,A.Life_DATA!M209),IF($C$3="Current Exchange rate",IF(A.Life_DATA!M209=0,0,A.Life_DATA!M209/ECO!W24),IF($C$3="Constant Exchange rate",IF(A.Life_DATA!M209=0,0,A.Life_DATA!M209/ECO!W59))))</f>
        <v>0</v>
      </c>
      <c r="O218" s="42">
        <f>IF($C$3="National Currency",IF(A.Life_DATA!N209=0,0,A.Life_DATA!N209),IF($C$3="Current Exchange rate",IF(A.Life_DATA!N209=0,0,A.Life_DATA!N209/ECO!X24),IF($C$3="Constant Exchange rate",IF(A.Life_DATA!N209=0,0,A.Life_DATA!N209/ECO!X59))))</f>
        <v>0</v>
      </c>
      <c r="P218" s="108">
        <f>IF($C$3="National Currency",IF(A.Life_DATA!O209=0,0,A.Life_DATA!O209),IF($C$3="Current Exchange rate",IF(A.Life_DATA!O209=0,0,A.Life_DATA!O209/ECO!Y24),IF($C$3="Constant Exchange rate",IF(A.Life_DATA!O209=0,0,A.Life_DATA!O209/ECO!Y59))))</f>
        <v>0</v>
      </c>
      <c r="Q218" s="41">
        <f t="shared" si="41"/>
        <v>0</v>
      </c>
      <c r="R218" s="41" t="str">
        <f t="shared" si="42"/>
        <v>-</v>
      </c>
      <c r="S218" s="41" t="str">
        <f t="shared" si="43"/>
        <v>-</v>
      </c>
    </row>
    <row r="219" spans="3:19" ht="15" x14ac:dyDescent="0.25">
      <c r="C219" s="139"/>
      <c r="D219" s="140"/>
      <c r="E219" s="39" t="s">
        <v>16</v>
      </c>
      <c r="F219" s="42">
        <f>IF($C$3="National Currency",IF(A.Life_DATA!E210=0,0,A.Life_DATA!E210),IF($C$3="Current Exchange rate",IF(A.Life_DATA!E210=0,0,A.Life_DATA!E210/ECO!O25),IF($C$3="Constant Exchange rate",IF(A.Life_DATA!E210=0,0,A.Life_DATA!E210/ECO!O60))))</f>
        <v>0</v>
      </c>
      <c r="G219" s="42">
        <f>IF($C$3="National Currency",IF(A.Life_DATA!F210=0,0,A.Life_DATA!F210),IF($C$3="Current Exchange rate",IF(A.Life_DATA!F210=0,0,A.Life_DATA!F210/ECO!P25),IF($C$3="Constant Exchange rate",IF(A.Life_DATA!F210=0,0,A.Life_DATA!F210/ECO!P60))))</f>
        <v>0</v>
      </c>
      <c r="H219" s="42">
        <f>IF($C$3="National Currency",IF(A.Life_DATA!G210=0,0,A.Life_DATA!G210),IF($C$3="Current Exchange rate",IF(A.Life_DATA!G210=0,0,A.Life_DATA!G210/ECO!Q25),IF($C$3="Constant Exchange rate",IF(A.Life_DATA!G210=0,0,A.Life_DATA!G210/ECO!Q60))))</f>
        <v>0</v>
      </c>
      <c r="I219" s="42">
        <f>IF($C$3="National Currency",IF(A.Life_DATA!H210=0,0,A.Life_DATA!H210),IF($C$3="Current Exchange rate",IF(A.Life_DATA!H210=0,0,A.Life_DATA!H210/ECO!R25),IF($C$3="Constant Exchange rate",IF(A.Life_DATA!H210=0,0,A.Life_DATA!H210/ECO!R60))))</f>
        <v>5.2245586708203531</v>
      </c>
      <c r="J219" s="42">
        <f>IF($C$3="National Currency",IF(A.Life_DATA!I210=0,0,A.Life_DATA!I210),IF($C$3="Current Exchange rate",IF(A.Life_DATA!I210=0,0,A.Life_DATA!I210/ECO!S25),IF($C$3="Constant Exchange rate",IF(A.Life_DATA!I210=0,0,A.Life_DATA!I210/ECO!S60))))</f>
        <v>4.3743509865005192</v>
      </c>
      <c r="K219" s="42">
        <f>IF($C$3="National Currency",IF(A.Life_DATA!J210=0,0,A.Life_DATA!J210),IF($C$3="Current Exchange rate",IF(A.Life_DATA!J210=0,0,A.Life_DATA!J210/ECO!T25),IF($C$3="Constant Exchange rate",IF(A.Life_DATA!J210=0,0,A.Life_DATA!J210/ECO!T60))))</f>
        <v>4.8546209761163031</v>
      </c>
      <c r="L219" s="42">
        <f>IF($C$3="National Currency",IF(A.Life_DATA!K210=0,0,A.Life_DATA!K210),IF($C$3="Current Exchange rate",IF(A.Life_DATA!K210=0,0,A.Life_DATA!K210/ECO!U25),IF($C$3="Constant Exchange rate",IF(A.Life_DATA!K210=0,0,A.Life_DATA!K210/ECO!U60))))</f>
        <v>4.0109034267912769</v>
      </c>
      <c r="M219" s="42">
        <f>IF($C$3="National Currency",IF(A.Life_DATA!L210=0,0,A.Life_DATA!L210),IF($C$3="Current Exchange rate",IF(A.Life_DATA!L210=0,0,A.Life_DATA!L210/ECO!V25),IF($C$3="Constant Exchange rate",IF(A.Life_DATA!L210=0,0,A.Life_DATA!L210/ECO!V60))))</f>
        <v>5.2310488058151607</v>
      </c>
      <c r="N219" s="42">
        <f>IF($C$3="National Currency",IF(A.Life_DATA!M210=0,0,A.Life_DATA!M210),IF($C$3="Current Exchange rate",IF(A.Life_DATA!M210=0,0,A.Life_DATA!M210/ECO!W25),IF($C$3="Constant Exchange rate",IF(A.Life_DATA!M210=0,0,A.Life_DATA!M210/ECO!W60))))</f>
        <v>5.9514537902388369</v>
      </c>
      <c r="O219" s="42">
        <f>IF($C$3="National Currency",IF(A.Life_DATA!N210=0,0,A.Life_DATA!N210),IF($C$3="Current Exchange rate",IF(A.Life_DATA!N210=0,0,A.Life_DATA!N210/ECO!X25),IF($C$3="Constant Exchange rate",IF(A.Life_DATA!N210=0,0,A.Life_DATA!N210/ECO!X60))))</f>
        <v>5.8541017653167184</v>
      </c>
      <c r="P219" s="108">
        <f>IF($C$3="National Currency",IF(A.Life_DATA!O210=0,0,A.Life_DATA!O210),IF($C$3="Current Exchange rate",IF(A.Life_DATA!O210=0,0,A.Life_DATA!O210/ECO!Y25),IF($C$3="Constant Exchange rate",IF(A.Life_DATA!O210=0,0,A.Life_DATA!O210/ECO!Y60))))</f>
        <v>0</v>
      </c>
      <c r="Q219" s="41">
        <f t="shared" si="41"/>
        <v>1.4090425268599255E-5</v>
      </c>
      <c r="R219" s="41">
        <f t="shared" si="42"/>
        <v>-1.6357688113413316E-2</v>
      </c>
      <c r="S219" s="41" t="str">
        <f t="shared" si="43"/>
        <v>-</v>
      </c>
    </row>
    <row r="220" spans="3:19" ht="15" x14ac:dyDescent="0.25">
      <c r="C220" s="139"/>
      <c r="D220" s="140"/>
      <c r="E220" s="39" t="s">
        <v>15</v>
      </c>
      <c r="F220" s="42">
        <f>IF($C$3="National Currency",IF(A.Life_DATA!E211=0,0,A.Life_DATA!E211),IF($C$3="Current Exchange rate",IF(A.Life_DATA!E211=0,0,A.Life_DATA!E211/ECO!O26),IF($C$3="Constant Exchange rate",IF(A.Life_DATA!E211=0,0,A.Life_DATA!E211/ECO!O61))))</f>
        <v>34426</v>
      </c>
      <c r="G220" s="42">
        <f>IF($C$3="National Currency",IF(A.Life_DATA!F211=0,0,A.Life_DATA!F211),IF($C$3="Current Exchange rate",IF(A.Life_DATA!F211=0,0,A.Life_DATA!F211/ECO!P26),IF($C$3="Constant Exchange rate",IF(A.Life_DATA!F211=0,0,A.Life_DATA!F211/ECO!P61))))</f>
        <v>43367</v>
      </c>
      <c r="H220" s="42">
        <f>IF($C$3="National Currency",IF(A.Life_DATA!G211=0,0,A.Life_DATA!G211),IF($C$3="Current Exchange rate",IF(A.Life_DATA!G211=0,0,A.Life_DATA!G211/ECO!Q26),IF($C$3="Constant Exchange rate",IF(A.Life_DATA!G211=0,0,A.Life_DATA!G211/ECO!Q61))))</f>
        <v>58441</v>
      </c>
      <c r="I220" s="42">
        <f>IF($C$3="National Currency",IF(A.Life_DATA!H211=0,0,A.Life_DATA!H211),IF($C$3="Current Exchange rate",IF(A.Life_DATA!H211=0,0,A.Life_DATA!H211/ECO!R26),IF($C$3="Constant Exchange rate",IF(A.Life_DATA!H211=0,0,A.Life_DATA!H211/ECO!R61))))</f>
        <v>73404</v>
      </c>
      <c r="J220" s="42">
        <f>IF($C$3="National Currency",IF(A.Life_DATA!I211=0,0,A.Life_DATA!I211),IF($C$3="Current Exchange rate",IF(A.Life_DATA!I211=0,0,A.Life_DATA!I211/ECO!S26),IF($C$3="Constant Exchange rate",IF(A.Life_DATA!I211=0,0,A.Life_DATA!I211/ECO!S61))))</f>
        <v>66217</v>
      </c>
      <c r="K220" s="42">
        <f>IF($C$3="National Currency",IF(A.Life_DATA!J211=0,0,A.Life_DATA!J211),IF($C$3="Current Exchange rate",IF(A.Life_DATA!J211=0,0,A.Life_DATA!J211/ECO!T26),IF($C$3="Constant Exchange rate",IF(A.Life_DATA!J211=0,0,A.Life_DATA!J211/ECO!T61))))</f>
        <v>56854</v>
      </c>
      <c r="L220" s="42">
        <f>IF($C$3="National Currency",IF(A.Life_DATA!K211=0,0,A.Life_DATA!K211),IF($C$3="Current Exchange rate",IF(A.Life_DATA!K211=0,0,A.Life_DATA!K211/ECO!U26),IF($C$3="Constant Exchange rate",IF(A.Life_DATA!K211=0,0,A.Life_DATA!K211/ECO!U61))))</f>
        <v>65553</v>
      </c>
      <c r="M220" s="42">
        <f>IF($C$3="National Currency",IF(A.Life_DATA!L211=0,0,A.Life_DATA!L211),IF($C$3="Current Exchange rate",IF(A.Life_DATA!L211=0,0,A.Life_DATA!L211/ECO!V26),IF($C$3="Constant Exchange rate",IF(A.Life_DATA!L211=0,0,A.Life_DATA!L211/ECO!V61))))</f>
        <v>75400</v>
      </c>
      <c r="N220" s="42">
        <f>IF($C$3="National Currency",IF(A.Life_DATA!M211=0,0,A.Life_DATA!M211),IF($C$3="Current Exchange rate",IF(A.Life_DATA!M211=0,0,A.Life_DATA!M211/ECO!W26),IF($C$3="Constant Exchange rate",IF(A.Life_DATA!M211=0,0,A.Life_DATA!M211/ECO!W61))))</f>
        <v>75199</v>
      </c>
      <c r="O220" s="42">
        <f>IF($C$3="National Currency",IF(A.Life_DATA!N211=0,0,A.Life_DATA!N211),IF($C$3="Current Exchange rate",IF(A.Life_DATA!N211=0,0,A.Life_DATA!N211/ECO!X26),IF($C$3="Constant Exchange rate",IF(A.Life_DATA!N211=0,0,A.Life_DATA!N211/ECO!X61))))</f>
        <v>66757</v>
      </c>
      <c r="P220" s="108">
        <f>IF($C$3="National Currency",IF(A.Life_DATA!O211=0,0,A.Life_DATA!O211),IF($C$3="Current Exchange rate",IF(A.Life_DATA!O211=0,0,A.Life_DATA!O211/ECO!Y26),IF($C$3="Constant Exchange rate",IF(A.Life_DATA!O211=0,0,A.Life_DATA!O211/ECO!Y61))))</f>
        <v>64376</v>
      </c>
      <c r="Q220" s="41">
        <f t="shared" si="41"/>
        <v>0.16067956406715972</v>
      </c>
      <c r="R220" s="41">
        <f t="shared" si="42"/>
        <v>-0.11226213114536099</v>
      </c>
      <c r="S220" s="41">
        <f t="shared" si="43"/>
        <v>0.93914483239412072</v>
      </c>
    </row>
    <row r="221" spans="3:19" ht="15" x14ac:dyDescent="0.25">
      <c r="C221" s="139"/>
      <c r="D221" s="140"/>
      <c r="E221" s="39" t="s">
        <v>14</v>
      </c>
      <c r="F221" s="42">
        <f>IF($C$3="National Currency",IF(A.Life_DATA!E212=0,0,A.Life_DATA!E212),IF($C$3="Current Exchange rate",IF(A.Life_DATA!E212=0,0,A.Life_DATA!E212/ECO!O27),IF($C$3="Constant Exchange rate",IF(A.Life_DATA!E212=0,0,A.Life_DATA!E212/ECO!O62))))</f>
        <v>0</v>
      </c>
      <c r="G221" s="42">
        <f>IF($C$3="National Currency",IF(A.Life_DATA!F212=0,0,A.Life_DATA!F212),IF($C$3="Current Exchange rate",IF(A.Life_DATA!F212=0,0,A.Life_DATA!F212/ECO!P27),IF($C$3="Constant Exchange rate",IF(A.Life_DATA!F212=0,0,A.Life_DATA!F212/ECO!P62))))</f>
        <v>0</v>
      </c>
      <c r="H221" s="42">
        <f>IF($C$3="National Currency",IF(A.Life_DATA!G212=0,0,A.Life_DATA!G212),IF($C$3="Current Exchange rate",IF(A.Life_DATA!G212=0,0,A.Life_DATA!G212/ECO!Q27),IF($C$3="Constant Exchange rate",IF(A.Life_DATA!G212=0,0,A.Life_DATA!G212/ECO!Q62))))</f>
        <v>0</v>
      </c>
      <c r="I221" s="42">
        <f>IF($C$3="National Currency",IF(A.Life_DATA!H212=0,0,A.Life_DATA!H212),IF($C$3="Current Exchange rate",IF(A.Life_DATA!H212=0,0,A.Life_DATA!H212/ECO!R27),IF($C$3="Constant Exchange rate",IF(A.Life_DATA!H212=0,0,A.Life_DATA!H212/ECO!R62))))</f>
        <v>0</v>
      </c>
      <c r="J221" s="42">
        <f>IF($C$3="National Currency",IF(A.Life_DATA!I212=0,0,A.Life_DATA!I212),IF($C$3="Current Exchange rate",IF(A.Life_DATA!I212=0,0,A.Life_DATA!I212/ECO!S27),IF($C$3="Constant Exchange rate",IF(A.Life_DATA!I212=0,0,A.Life_DATA!I212/ECO!S62))))</f>
        <v>0</v>
      </c>
      <c r="K221" s="42">
        <f>IF($C$3="National Currency",IF(A.Life_DATA!J212=0,0,A.Life_DATA!J212),IF($C$3="Current Exchange rate",IF(A.Life_DATA!J212=0,0,A.Life_DATA!J212/ECO!T27),IF($C$3="Constant Exchange rate",IF(A.Life_DATA!J212=0,0,A.Life_DATA!J212/ECO!T62))))</f>
        <v>0</v>
      </c>
      <c r="L221" s="42">
        <f>IF($C$3="National Currency",IF(A.Life_DATA!K212=0,0,A.Life_DATA!K212),IF($C$3="Current Exchange rate",IF(A.Life_DATA!K212=0,0,A.Life_DATA!K212/ECO!U27),IF($C$3="Constant Exchange rate",IF(A.Life_DATA!K212=0,0,A.Life_DATA!K212/ECO!U62))))</f>
        <v>0</v>
      </c>
      <c r="M221" s="42">
        <f>IF($C$3="National Currency",IF(A.Life_DATA!L212=0,0,A.Life_DATA!L212),IF($C$3="Current Exchange rate",IF(A.Life_DATA!L212=0,0,A.Life_DATA!L212/ECO!V27),IF($C$3="Constant Exchange rate",IF(A.Life_DATA!L212=0,0,A.Life_DATA!L212/ECO!V62))))</f>
        <v>0</v>
      </c>
      <c r="N221" s="42">
        <f>IF($C$3="National Currency",IF(A.Life_DATA!M212=0,0,A.Life_DATA!M212),IF($C$3="Current Exchange rate",IF(A.Life_DATA!M212=0,0,A.Life_DATA!M212/ECO!W27),IF($C$3="Constant Exchange rate",IF(A.Life_DATA!M212=0,0,A.Life_DATA!M212/ECO!W62))))</f>
        <v>0</v>
      </c>
      <c r="O221" s="42">
        <f>IF($C$3="National Currency",IF(A.Life_DATA!N212=0,0,A.Life_DATA!N212),IF($C$3="Current Exchange rate",IF(A.Life_DATA!N212=0,0,A.Life_DATA!N212/ECO!X27),IF($C$3="Constant Exchange rate",IF(A.Life_DATA!N212=0,0,A.Life_DATA!N212/ECO!X62))))</f>
        <v>0</v>
      </c>
      <c r="P221" s="108">
        <f>IF($C$3="National Currency",IF(A.Life_DATA!O212=0,0,A.Life_DATA!O212),IF($C$3="Current Exchange rate",IF(A.Life_DATA!O212=0,0,A.Life_DATA!O212/ECO!Y27),IF($C$3="Constant Exchange rate",IF(A.Life_DATA!O212=0,0,A.Life_DATA!O212/ECO!Y62))))</f>
        <v>0</v>
      </c>
      <c r="Q221" s="41">
        <f t="shared" si="41"/>
        <v>0</v>
      </c>
      <c r="R221" s="41" t="str">
        <f t="shared" si="42"/>
        <v>-</v>
      </c>
      <c r="S221" s="41" t="str">
        <f t="shared" si="43"/>
        <v>-</v>
      </c>
    </row>
    <row r="222" spans="3:19" ht="15" x14ac:dyDescent="0.25">
      <c r="C222" s="139"/>
      <c r="D222" s="140"/>
      <c r="E222" s="39" t="s">
        <v>13</v>
      </c>
      <c r="F222" s="42">
        <f>IF($C$3="National Currency",IF(A.Life_DATA!E213=0,0,A.Life_DATA!E213),IF($C$3="Current Exchange rate",IF(A.Life_DATA!E213=0,0,A.Life_DATA!E213/ECO!O28),IF($C$3="Constant Exchange rate",IF(A.Life_DATA!E213=0,0,A.Life_DATA!E213/ECO!O63))))</f>
        <v>3608</v>
      </c>
      <c r="G222" s="42">
        <f>IF($C$3="National Currency",IF(A.Life_DATA!F213=0,0,A.Life_DATA!F213),IF($C$3="Current Exchange rate",IF(A.Life_DATA!F213=0,0,A.Life_DATA!F213/ECO!P28),IF($C$3="Constant Exchange rate",IF(A.Life_DATA!F213=0,0,A.Life_DATA!F213/ECO!P63))))</f>
        <v>3992</v>
      </c>
      <c r="H222" s="42">
        <f>IF($C$3="National Currency",IF(A.Life_DATA!G213=0,0,A.Life_DATA!G213),IF($C$3="Current Exchange rate",IF(A.Life_DATA!G213=0,0,A.Life_DATA!G213/ECO!Q28),IF($C$3="Constant Exchange rate",IF(A.Life_DATA!G213=0,0,A.Life_DATA!G213/ECO!Q63))))</f>
        <v>3892</v>
      </c>
      <c r="I222" s="42">
        <f>IF($C$3="National Currency",IF(A.Life_DATA!H213=0,0,A.Life_DATA!H213),IF($C$3="Current Exchange rate",IF(A.Life_DATA!H213=0,0,A.Life_DATA!H213/ECO!R28),IF($C$3="Constant Exchange rate",IF(A.Life_DATA!H213=0,0,A.Life_DATA!H213/ECO!R63))))</f>
        <v>3883</v>
      </c>
      <c r="J222" s="42">
        <f>IF($C$3="National Currency",IF(A.Life_DATA!I213=0,0,A.Life_DATA!I213),IF($C$3="Current Exchange rate",IF(A.Life_DATA!I213=0,0,A.Life_DATA!I213/ECO!S28),IF($C$3="Constant Exchange rate",IF(A.Life_DATA!I213=0,0,A.Life_DATA!I213/ECO!S63))))</f>
        <v>4521</v>
      </c>
      <c r="K222" s="42">
        <f>IF($C$3="National Currency",IF(A.Life_DATA!J213=0,0,A.Life_DATA!J213),IF($C$3="Current Exchange rate",IF(A.Life_DATA!J213=0,0,A.Life_DATA!J213/ECO!T28),IF($C$3="Constant Exchange rate",IF(A.Life_DATA!J213=0,0,A.Life_DATA!J213/ECO!T63))))</f>
        <v>4791</v>
      </c>
      <c r="L222" s="42">
        <f>IF($C$3="National Currency",IF(A.Life_DATA!K213=0,0,A.Life_DATA!K213),IF($C$3="Current Exchange rate",IF(A.Life_DATA!K213=0,0,A.Life_DATA!K213/ECO!U28),IF($C$3="Constant Exchange rate",IF(A.Life_DATA!K213=0,0,A.Life_DATA!K213/ECO!U63))))</f>
        <v>4718</v>
      </c>
      <c r="M222" s="42">
        <f>IF($C$3="National Currency",IF(A.Life_DATA!L213=0,0,A.Life_DATA!L213),IF($C$3="Current Exchange rate",IF(A.Life_DATA!L213=0,0,A.Life_DATA!L213/ECO!V28),IF($C$3="Constant Exchange rate",IF(A.Life_DATA!L213=0,0,A.Life_DATA!L213/ECO!V63))))</f>
        <v>4380</v>
      </c>
      <c r="N222" s="42">
        <f>IF($C$3="National Currency",IF(A.Life_DATA!M213=0,0,A.Life_DATA!M213),IF($C$3="Current Exchange rate",IF(A.Life_DATA!M213=0,0,A.Life_DATA!M213/ECO!W28),IF($C$3="Constant Exchange rate",IF(A.Life_DATA!M213=0,0,A.Life_DATA!M213/ECO!W63))))</f>
        <v>5218</v>
      </c>
      <c r="O222" s="88">
        <f>IF($C$3="National Currency",IF(A.Life_DATA!N213=0,0,A.Life_DATA!N213),IF($C$3="Current Exchange rate",IF(A.Life_DATA!N213=0,0,A.Life_DATA!N213/ECO!X28),IF($C$3="Constant Exchange rate",IF(A.Life_DATA!N213=0,0,A.Life_DATA!N213/ECO!X63))))</f>
        <v>5218</v>
      </c>
      <c r="P222" s="108">
        <f>IF($C$3="National Currency",IF(A.Life_DATA!O213=0,0,A.Life_DATA!O213),IF($C$3="Current Exchange rate",IF(A.Life_DATA!O213=0,0,A.Life_DATA!O213/ECO!Y28),IF($C$3="Constant Exchange rate",IF(A.Life_DATA!O213=0,0,A.Life_DATA!O213/ECO!Y63))))</f>
        <v>0</v>
      </c>
      <c r="Q222" s="41">
        <f t="shared" si="41"/>
        <v>1.2559371531111935E-2</v>
      </c>
      <c r="R222" s="41">
        <f t="shared" si="42"/>
        <v>0</v>
      </c>
      <c r="S222" s="41">
        <f t="shared" si="43"/>
        <v>0.44623059866962311</v>
      </c>
    </row>
    <row r="223" spans="3:19" ht="15" x14ac:dyDescent="0.25">
      <c r="C223" s="139"/>
      <c r="D223" s="140"/>
      <c r="E223" s="39" t="s">
        <v>12</v>
      </c>
      <c r="F223" s="42">
        <f>IF($C$3="National Currency",IF(A.Life_DATA!E214=0,0,A.Life_DATA!E214),IF($C$3="Current Exchange rate",IF(A.Life_DATA!E214=0,0,A.Life_DATA!E214/ECO!O29),IF($C$3="Constant Exchange rate",IF(A.Life_DATA!E214=0,0,A.Life_DATA!E214/ECO!O64))))</f>
        <v>9.3910073989755265</v>
      </c>
      <c r="G223" s="42">
        <f>IF($C$3="National Currency",IF(A.Life_DATA!F214=0,0,A.Life_DATA!F214),IF($C$3="Current Exchange rate",IF(A.Life_DATA!F214=0,0,A.Life_DATA!F214/ECO!P29),IF($C$3="Constant Exchange rate",IF(A.Life_DATA!F214=0,0,A.Life_DATA!F214/ECO!P64))))</f>
        <v>7.7262379055207742</v>
      </c>
      <c r="H223" s="42">
        <f>IF($C$3="National Currency",IF(A.Life_DATA!G214=0,0,A.Life_DATA!G214),IF($C$3="Current Exchange rate",IF(A.Life_DATA!G214=0,0,A.Life_DATA!G214/ECO!Q29),IF($C$3="Constant Exchange rate",IF(A.Life_DATA!G214=0,0,A.Life_DATA!G214/ECO!Q64))))</f>
        <v>9.3483210017074558</v>
      </c>
      <c r="I223" s="42">
        <f>IF($C$3="National Currency",IF(A.Life_DATA!H214=0,0,A.Life_DATA!H214),IF($C$3="Current Exchange rate",IF(A.Life_DATA!H214=0,0,A.Life_DATA!H214/ECO!R29),IF($C$3="Constant Exchange rate",IF(A.Life_DATA!H214=0,0,A.Life_DATA!H214/ECO!R64))))</f>
        <v>11.624928856004553</v>
      </c>
      <c r="J223" s="42">
        <f>IF($C$3="National Currency",IF(A.Life_DATA!I214=0,0,A.Life_DATA!I214),IF($C$3="Current Exchange rate",IF(A.Life_DATA!I214=0,0,A.Life_DATA!I214/ECO!S29),IF($C$3="Constant Exchange rate",IF(A.Life_DATA!I214=0,0,A.Life_DATA!I214/ECO!S64))))</f>
        <v>19.450768355150824</v>
      </c>
      <c r="K223" s="42">
        <f>IF($C$3="National Currency",IF(A.Life_DATA!J214=0,0,A.Life_DATA!J214),IF($C$3="Current Exchange rate",IF(A.Life_DATA!J214=0,0,A.Life_DATA!J214/ECO!T29),IF($C$3="Constant Exchange rate",IF(A.Life_DATA!J214=0,0,A.Life_DATA!J214/ECO!T64))))</f>
        <v>26.92088787706318</v>
      </c>
      <c r="L223" s="42">
        <f>IF($C$3="National Currency",IF(A.Life_DATA!K214=0,0,A.Life_DATA!K214),IF($C$3="Current Exchange rate",IF(A.Life_DATA!K214=0,0,A.Life_DATA!K214/ECO!U29),IF($C$3="Constant Exchange rate",IF(A.Life_DATA!K214=0,0,A.Life_DATA!K214/ECO!U64))))</f>
        <v>20.446784291405805</v>
      </c>
      <c r="M223" s="42">
        <f>IF($C$3="National Currency",IF(A.Life_DATA!L214=0,0,A.Life_DATA!L214),IF($C$3="Current Exchange rate",IF(A.Life_DATA!L214=0,0,A.Life_DATA!L214/ECO!V29),IF($C$3="Constant Exchange rate",IF(A.Life_DATA!L214=0,0,A.Life_DATA!L214/ECO!V64))))</f>
        <v>14.911781445645989</v>
      </c>
      <c r="N223" s="42">
        <f>IF($C$3="National Currency",IF(A.Life_DATA!M214=0,0,A.Life_DATA!M214),IF($C$3="Current Exchange rate",IF(A.Life_DATA!M214=0,0,A.Life_DATA!M214/ECO!W29),IF($C$3="Constant Exchange rate",IF(A.Life_DATA!M214=0,0,A.Life_DATA!M214/ECO!W64))))</f>
        <v>19.180421172453045</v>
      </c>
      <c r="O223" s="42">
        <f>IF($C$3="National Currency",IF(A.Life_DATA!N214=0,0,A.Life_DATA!N214),IF($C$3="Current Exchange rate",IF(A.Life_DATA!N214=0,0,A.Life_DATA!N214/ECO!X29),IF($C$3="Constant Exchange rate",IF(A.Life_DATA!N214=0,0,A.Life_DATA!N214/ECO!X64))))</f>
        <v>30.976095617529882</v>
      </c>
      <c r="P223" s="108">
        <f>IF($C$3="National Currency",IF(A.Life_DATA!O214=0,0,A.Life_DATA!O214),IF($C$3="Current Exchange rate",IF(A.Life_DATA!O214=0,0,A.Life_DATA!O214/ECO!Y29),IF($C$3="Constant Exchange rate",IF(A.Life_DATA!O214=0,0,A.Life_DATA!O214/ECO!Y64))))</f>
        <v>0</v>
      </c>
      <c r="Q223" s="41">
        <f t="shared" si="41"/>
        <v>7.4557357884976223E-5</v>
      </c>
      <c r="R223" s="41">
        <f t="shared" si="42"/>
        <v>0.61498516320474783</v>
      </c>
      <c r="S223" s="41">
        <f t="shared" si="43"/>
        <v>2.2984848484848488</v>
      </c>
    </row>
    <row r="224" spans="3:19" ht="15" x14ac:dyDescent="0.25">
      <c r="C224" s="139"/>
      <c r="D224" s="140"/>
      <c r="E224" s="39" t="s">
        <v>11</v>
      </c>
      <c r="F224" s="42">
        <f>IF($C$3="National Currency",IF(A.Life_DATA!E215=0,0,A.Life_DATA!E215),IF($C$3="Current Exchange rate",IF(A.Life_DATA!E215=0,0,A.Life_DATA!E215/ECO!O30),IF($C$3="Constant Exchange rate",IF(A.Life_DATA!E215=0,0,A.Life_DATA!E215/ECO!O65))))</f>
        <v>0</v>
      </c>
      <c r="G224" s="42">
        <f>IF($C$3="National Currency",IF(A.Life_DATA!F215=0,0,A.Life_DATA!F215),IF($C$3="Current Exchange rate",IF(A.Life_DATA!F215=0,0,A.Life_DATA!F215/ECO!P30),IF($C$3="Constant Exchange rate",IF(A.Life_DATA!F215=0,0,A.Life_DATA!F215/ECO!P65))))</f>
        <v>46.517586769159095</v>
      </c>
      <c r="H224" s="42">
        <f>IF($C$3="National Currency",IF(A.Life_DATA!G215=0,0,A.Life_DATA!G215),IF($C$3="Current Exchange rate",IF(A.Life_DATA!G215=0,0,A.Life_DATA!G215/ECO!Q30),IF($C$3="Constant Exchange rate",IF(A.Life_DATA!G215=0,0,A.Life_DATA!G215/ECO!Q65))))</f>
        <v>71.651525739576059</v>
      </c>
      <c r="I224" s="42">
        <f>IF($C$3="National Currency",IF(A.Life_DATA!H215=0,0,A.Life_DATA!H215),IF($C$3="Current Exchange rate",IF(A.Life_DATA!H215=0,0,A.Life_DATA!H215/ECO!R30),IF($C$3="Constant Exchange rate",IF(A.Life_DATA!H215=0,0,A.Life_DATA!H215/ECO!R65))))</f>
        <v>127.06731889121826</v>
      </c>
      <c r="J224" s="42">
        <f>IF($C$3="National Currency",IF(A.Life_DATA!I215=0,0,A.Life_DATA!I215),IF($C$3="Current Exchange rate",IF(A.Life_DATA!I215=0,0,A.Life_DATA!I215/ECO!S30),IF($C$3="Constant Exchange rate",IF(A.Life_DATA!I215=0,0,A.Life_DATA!I215/ECO!S65))))</f>
        <v>0</v>
      </c>
      <c r="K224" s="42">
        <f>IF($C$3="National Currency",IF(A.Life_DATA!J215=0,0,A.Life_DATA!J215),IF($C$3="Current Exchange rate",IF(A.Life_DATA!J215=0,0,A.Life_DATA!J215/ECO!T30),IF($C$3="Constant Exchange rate",IF(A.Life_DATA!J215=0,0,A.Life_DATA!J215/ECO!T65))))</f>
        <v>0</v>
      </c>
      <c r="L224" s="42">
        <f>IF($C$3="National Currency",IF(A.Life_DATA!K215=0,0,A.Life_DATA!K215),IF($C$3="Current Exchange rate",IF(A.Life_DATA!K215=0,0,A.Life_DATA!K215/ECO!U30),IF($C$3="Constant Exchange rate",IF(A.Life_DATA!K215=0,0,A.Life_DATA!K215/ECO!U65))))</f>
        <v>0</v>
      </c>
      <c r="M224" s="42">
        <f>IF($C$3="National Currency",IF(A.Life_DATA!L215=0,0,A.Life_DATA!L215),IF($C$3="Current Exchange rate",IF(A.Life_DATA!L215=0,0,A.Life_DATA!L215/ECO!V30),IF($C$3="Constant Exchange rate",IF(A.Life_DATA!L215=0,0,A.Life_DATA!L215/ECO!V65))))</f>
        <v>0</v>
      </c>
      <c r="N224" s="42">
        <f>IF($C$3="National Currency",IF(A.Life_DATA!M215=0,0,A.Life_DATA!M215),IF($C$3="Current Exchange rate",IF(A.Life_DATA!M215=0,0,A.Life_DATA!M215/ECO!W30),IF($C$3="Constant Exchange rate",IF(A.Life_DATA!M215=0,0,A.Life_DATA!M215/ECO!W65))))</f>
        <v>0</v>
      </c>
      <c r="O224" s="42">
        <f>IF($C$3="National Currency",IF(A.Life_DATA!N215=0,0,A.Life_DATA!N215),IF($C$3="Current Exchange rate",IF(A.Life_DATA!N215=0,0,A.Life_DATA!N215/ECO!X30),IF($C$3="Constant Exchange rate",IF(A.Life_DATA!N215=0,0,A.Life_DATA!N215/ECO!X65))))</f>
        <v>127.758849</v>
      </c>
      <c r="P224" s="108">
        <f>IF($C$3="National Currency",IF(A.Life_DATA!O215=0,0,A.Life_DATA!O215),IF($C$3="Current Exchange rate",IF(A.Life_DATA!O215=0,0,A.Life_DATA!O215/ECO!Y30),IF($C$3="Constant Exchange rate",IF(A.Life_DATA!O215=0,0,A.Life_DATA!O215/ECO!Y65))))</f>
        <v>0</v>
      </c>
      <c r="Q224" s="41">
        <f t="shared" si="41"/>
        <v>3.0750687063591957E-4</v>
      </c>
      <c r="R224" s="41" t="str">
        <f t="shared" si="42"/>
        <v>-</v>
      </c>
      <c r="S224" s="41" t="str">
        <f t="shared" si="43"/>
        <v>-</v>
      </c>
    </row>
    <row r="225" spans="3:19" ht="15" x14ac:dyDescent="0.25">
      <c r="C225" s="139"/>
      <c r="D225" s="140"/>
      <c r="E225" s="39" t="s">
        <v>10</v>
      </c>
      <c r="F225" s="42">
        <f>IF($C$3="National Currency",IF(A.Life_DATA!E216=0,0,A.Life_DATA!E216),IF($C$3="Current Exchange rate",IF(A.Life_DATA!E216=0,0,A.Life_DATA!E216/ECO!O31),IF($C$3="Constant Exchange rate",IF(A.Life_DATA!E216=0,0,A.Life_DATA!E216/ECO!O66))))</f>
        <v>17586</v>
      </c>
      <c r="G225" s="42">
        <f>IF($C$3="National Currency",IF(A.Life_DATA!F216=0,0,A.Life_DATA!F216),IF($C$3="Current Exchange rate",IF(A.Life_DATA!F216=0,0,A.Life_DATA!F216/ECO!P31),IF($C$3="Constant Exchange rate",IF(A.Life_DATA!F216=0,0,A.Life_DATA!F216/ECO!P66))))</f>
        <v>16740</v>
      </c>
      <c r="H225" s="42">
        <f>IF($C$3="National Currency",IF(A.Life_DATA!G216=0,0,A.Life_DATA!G216),IF($C$3="Current Exchange rate",IF(A.Life_DATA!G216=0,0,A.Life_DATA!G216/ECO!Q31),IF($C$3="Constant Exchange rate",IF(A.Life_DATA!G216=0,0,A.Life_DATA!G216/ECO!Q66))))</f>
        <v>20476</v>
      </c>
      <c r="I225" s="42">
        <f>IF($C$3="National Currency",IF(A.Life_DATA!H216=0,0,A.Life_DATA!H216),IF($C$3="Current Exchange rate",IF(A.Life_DATA!H216=0,0,A.Life_DATA!H216/ECO!R31),IF($C$3="Constant Exchange rate",IF(A.Life_DATA!H216=0,0,A.Life_DATA!H216/ECO!R66))))</f>
        <v>21886</v>
      </c>
      <c r="J225" s="42">
        <f>IF($C$3="National Currency",IF(A.Life_DATA!I216=0,0,A.Life_DATA!I216),IF($C$3="Current Exchange rate",IF(A.Life_DATA!I216=0,0,A.Life_DATA!I216/ECO!S31),IF($C$3="Constant Exchange rate",IF(A.Life_DATA!I216=0,0,A.Life_DATA!I216/ECO!S66))))</f>
        <v>22017</v>
      </c>
      <c r="K225" s="42">
        <f>IF($C$3="National Currency",IF(A.Life_DATA!J216=0,0,A.Life_DATA!J216),IF($C$3="Current Exchange rate",IF(A.Life_DATA!J216=0,0,A.Life_DATA!J216/ECO!T31),IF($C$3="Constant Exchange rate",IF(A.Life_DATA!J216=0,0,A.Life_DATA!J216/ECO!T66))))</f>
        <v>21202</v>
      </c>
      <c r="L225" s="42">
        <f>IF($C$3="National Currency",IF(A.Life_DATA!K216=0,0,A.Life_DATA!K216),IF($C$3="Current Exchange rate",IF(A.Life_DATA!K216=0,0,A.Life_DATA!K216/ECO!U31),IF($C$3="Constant Exchange rate",IF(A.Life_DATA!K216=0,0,A.Life_DATA!K216/ECO!U66))))</f>
        <v>23761</v>
      </c>
      <c r="M225" s="42">
        <f>IF($C$3="National Currency",IF(A.Life_DATA!L216=0,0,A.Life_DATA!L216),IF($C$3="Current Exchange rate",IF(A.Life_DATA!L216=0,0,A.Life_DATA!L216/ECO!V31),IF($C$3="Constant Exchange rate",IF(A.Life_DATA!L216=0,0,A.Life_DATA!L216/ECO!V66))))</f>
        <v>23130</v>
      </c>
      <c r="N225" s="42">
        <f>IF($C$3="National Currency",IF(A.Life_DATA!M216=0,0,A.Life_DATA!M216),IF($C$3="Current Exchange rate",IF(A.Life_DATA!M216=0,0,A.Life_DATA!M216/ECO!W31),IF($C$3="Constant Exchange rate",IF(A.Life_DATA!M216=0,0,A.Life_DATA!M216/ECO!W66))))</f>
        <v>24227</v>
      </c>
      <c r="O225" s="42">
        <f>IF($C$3="National Currency",IF(A.Life_DATA!N216=0,0,A.Life_DATA!N216),IF($C$3="Current Exchange rate",IF(A.Life_DATA!N216=0,0,A.Life_DATA!N216/ECO!X31),IF($C$3="Constant Exchange rate",IF(A.Life_DATA!N216=0,0,A.Life_DATA!N216/ECO!X66))))</f>
        <v>22663</v>
      </c>
      <c r="P225" s="108">
        <f>IF($C$3="National Currency",IF(A.Life_DATA!O216=0,0,A.Life_DATA!O216),IF($C$3="Current Exchange rate",IF(A.Life_DATA!O216=0,0,A.Life_DATA!O216/ECO!Y31),IF($C$3="Constant Exchange rate",IF(A.Life_DATA!O216=0,0,A.Life_DATA!O216/ECO!Y66))))</f>
        <v>24348</v>
      </c>
      <c r="Q225" s="41">
        <f t="shared" si="41"/>
        <v>5.4548301458334565E-2</v>
      </c>
      <c r="R225" s="41">
        <f t="shared" si="42"/>
        <v>-6.4556073801956493E-2</v>
      </c>
      <c r="S225" s="41">
        <f t="shared" si="43"/>
        <v>0.28869555328101892</v>
      </c>
    </row>
    <row r="226" spans="3:19" ht="15" x14ac:dyDescent="0.25">
      <c r="C226" s="139"/>
      <c r="D226" s="140"/>
      <c r="E226" s="39" t="s">
        <v>9</v>
      </c>
      <c r="F226" s="42">
        <f>IF($C$3="National Currency",IF(A.Life_DATA!E217=0,0,A.Life_DATA!E217),IF($C$3="Current Exchange rate",IF(A.Life_DATA!E217=0,0,A.Life_DATA!E217/ECO!O32),IF($C$3="Constant Exchange rate",IF(A.Life_DATA!E217=0,0,A.Life_DATA!E217/ECO!O67))))</f>
        <v>2546.449900464499</v>
      </c>
      <c r="G226" s="42">
        <f>IF($C$3="National Currency",IF(A.Life_DATA!F217=0,0,A.Life_DATA!F217),IF($C$3="Current Exchange rate",IF(A.Life_DATA!F217=0,0,A.Life_DATA!F217/ECO!P32),IF($C$3="Constant Exchange rate",IF(A.Life_DATA!F217=0,0,A.Life_DATA!F217/ECO!P67))))</f>
        <v>2973.2360097323603</v>
      </c>
      <c r="H226" s="42">
        <f>IF($C$3="National Currency",IF(A.Life_DATA!G217=0,0,A.Life_DATA!G217),IF($C$3="Current Exchange rate",IF(A.Life_DATA!G217=0,0,A.Life_DATA!G217/ECO!Q32),IF($C$3="Constant Exchange rate",IF(A.Life_DATA!G217=0,0,A.Life_DATA!G217/ECO!Q67))))</f>
        <v>3895.4877239548773</v>
      </c>
      <c r="I226" s="42">
        <f>IF($C$3="National Currency",IF(A.Life_DATA!H217=0,0,A.Life_DATA!H217),IF($C$3="Current Exchange rate",IF(A.Life_DATA!H217=0,0,A.Life_DATA!H217/ECO!R32),IF($C$3="Constant Exchange rate",IF(A.Life_DATA!H217=0,0,A.Life_DATA!H217/ECO!R67))))</f>
        <v>6140.8980314089804</v>
      </c>
      <c r="J226" s="42">
        <f>IF($C$3="National Currency",IF(A.Life_DATA!I217=0,0,A.Life_DATA!I217),IF($C$3="Current Exchange rate",IF(A.Life_DATA!I217=0,0,A.Life_DATA!I217/ECO!S32),IF($C$3="Constant Exchange rate",IF(A.Life_DATA!I217=0,0,A.Life_DATA!I217/ECO!S67))))</f>
        <v>5977.32802477328</v>
      </c>
      <c r="K226" s="42">
        <f>IF($C$3="National Currency",IF(A.Life_DATA!J217=0,0,A.Life_DATA!J217),IF($C$3="Current Exchange rate",IF(A.Life_DATA!J217=0,0,A.Life_DATA!J217/ECO!T32),IF($C$3="Constant Exchange rate",IF(A.Life_DATA!J217=0,0,A.Life_DATA!J217/ECO!T67))))</f>
        <v>3722.9595222295952</v>
      </c>
      <c r="L226" s="42">
        <f>IF($C$3="National Currency",IF(A.Life_DATA!K217=0,0,A.Life_DATA!K217),IF($C$3="Current Exchange rate",IF(A.Life_DATA!K217=0,0,A.Life_DATA!K217/ECO!U32),IF($C$3="Constant Exchange rate",IF(A.Life_DATA!K217=0,0,A.Life_DATA!K217/ECO!U67))))</f>
        <v>4422.362309223623</v>
      </c>
      <c r="M226" s="42">
        <f>IF($C$3="National Currency",IF(A.Life_DATA!L217=0,0,A.Life_DATA!L217),IF($C$3="Current Exchange rate",IF(A.Life_DATA!L217=0,0,A.Life_DATA!L217/ECO!V32),IF($C$3="Constant Exchange rate",IF(A.Life_DATA!L217=0,0,A.Life_DATA!L217/ECO!V67))))</f>
        <v>4395.0453439504536</v>
      </c>
      <c r="N226" s="42">
        <f>IF($C$3="National Currency",IF(A.Life_DATA!M217=0,0,A.Life_DATA!M217),IF($C$3="Current Exchange rate",IF(A.Life_DATA!M217=0,0,A.Life_DATA!M217/ECO!W32),IF($C$3="Constant Exchange rate",IF(A.Life_DATA!M217=0,0,A.Life_DATA!M217/ECO!W67))))</f>
        <v>4802.6985180269849</v>
      </c>
      <c r="O226" s="42">
        <f>IF($C$3="National Currency",IF(A.Life_DATA!N217=0,0,A.Life_DATA!N217),IF($C$3="Current Exchange rate",IF(A.Life_DATA!N217=0,0,A.Life_DATA!N217/ECO!X32),IF($C$3="Constant Exchange rate",IF(A.Life_DATA!N217=0,0,A.Life_DATA!N217/ECO!X67))))</f>
        <v>4928.8874142888744</v>
      </c>
      <c r="P226" s="108">
        <f>IF($C$3="National Currency",IF(A.Life_DATA!O217=0,0,A.Life_DATA!O217),IF($C$3="Current Exchange rate",IF(A.Life_DATA!O217=0,0,A.Life_DATA!O217/ECO!Y32),IF($C$3="Constant Exchange rate",IF(A.Life_DATA!O217=0,0,A.Life_DATA!O217/ECO!Y67))))</f>
        <v>5101.4156160141565</v>
      </c>
      <c r="Q226" s="41">
        <f t="shared" si="41"/>
        <v>1.1863497177285475E-2</v>
      </c>
      <c r="R226" s="41">
        <f t="shared" si="42"/>
        <v>2.6274582047621342E-2</v>
      </c>
      <c r="S226" s="41">
        <f t="shared" si="43"/>
        <v>0.93559174809989143</v>
      </c>
    </row>
    <row r="227" spans="3:19" ht="15" x14ac:dyDescent="0.25">
      <c r="C227" s="139"/>
      <c r="D227" s="140"/>
      <c r="E227" s="39" t="s">
        <v>8</v>
      </c>
      <c r="F227" s="42">
        <f>IF($C$3="National Currency",IF(A.Life_DATA!E218=0,0,A.Life_DATA!E218),IF($C$3="Current Exchange rate",IF(A.Life_DATA!E218=0,0,A.Life_DATA!E218/ECO!O33),IF($C$3="Constant Exchange rate",IF(A.Life_DATA!E218=0,0,A.Life_DATA!E218/ECO!O68))))</f>
        <v>1415.3327716933445</v>
      </c>
      <c r="G227" s="42">
        <f>IF($C$3="National Currency",IF(A.Life_DATA!F218=0,0,A.Life_DATA!F218),IF($C$3="Current Exchange rate",IF(A.Life_DATA!F218=0,0,A.Life_DATA!F218/ECO!P33),IF($C$3="Constant Exchange rate",IF(A.Life_DATA!F218=0,0,A.Life_DATA!F218/ECO!P68))))</f>
        <v>1749.2745483478423</v>
      </c>
      <c r="H227" s="42">
        <f>IF($C$3="National Currency",IF(A.Life_DATA!G218=0,0,A.Life_DATA!G218),IF($C$3="Current Exchange rate",IF(A.Life_DATA!G218=0,0,A.Life_DATA!G218/ECO!Q33),IF($C$3="Constant Exchange rate",IF(A.Life_DATA!G218=0,0,A.Life_DATA!G218/ECO!Q68))))</f>
        <v>1960.1235607975286</v>
      </c>
      <c r="I227" s="42">
        <f>IF($C$3="National Currency",IF(A.Life_DATA!H218=0,0,A.Life_DATA!H218),IF($C$3="Current Exchange rate",IF(A.Life_DATA!H218=0,0,A.Life_DATA!H218/ECO!R33),IF($C$3="Constant Exchange rate",IF(A.Life_DATA!H218=0,0,A.Life_DATA!H218/ECO!R68))))</f>
        <v>2417.8601516427971</v>
      </c>
      <c r="J227" s="42">
        <f>IF($C$3="National Currency",IF(A.Life_DATA!I218=0,0,A.Life_DATA!I218),IF($C$3="Current Exchange rate",IF(A.Life_DATA!I218=0,0,A.Life_DATA!I218/ECO!S33),IF($C$3="Constant Exchange rate",IF(A.Life_DATA!I218=0,0,A.Life_DATA!I218/ECO!S68))))</f>
        <v>4488.9076102218478</v>
      </c>
      <c r="K227" s="42">
        <f>IF($C$3="National Currency",IF(A.Life_DATA!J218=0,0,A.Life_DATA!J218),IF($C$3="Current Exchange rate",IF(A.Life_DATA!J218=0,0,A.Life_DATA!J218/ECO!T33),IF($C$3="Constant Exchange rate",IF(A.Life_DATA!J218=0,0,A.Life_DATA!J218/ECO!T68))))</f>
        <v>6259.0096414864738</v>
      </c>
      <c r="L227" s="42">
        <f>IF($C$3="National Currency",IF(A.Life_DATA!K218=0,0,A.Life_DATA!K218),IF($C$3="Current Exchange rate",IF(A.Life_DATA!K218=0,0,A.Life_DATA!K218/ECO!U33),IF($C$3="Constant Exchange rate",IF(A.Life_DATA!K218=0,0,A.Life_DATA!K218/ECO!U68))))</f>
        <v>5148.8345970233077</v>
      </c>
      <c r="M227" s="42">
        <f>IF($C$3="National Currency",IF(A.Life_DATA!L218=0,0,A.Life_DATA!L218),IF($C$3="Current Exchange rate",IF(A.Life_DATA!L218=0,0,A.Life_DATA!L218/ECO!V33),IF($C$3="Constant Exchange rate",IF(A.Life_DATA!L218=0,0,A.Life_DATA!L218/ECO!V68))))</f>
        <v>5966.4888140035573</v>
      </c>
      <c r="N227" s="42">
        <f>IF($C$3="National Currency",IF(A.Life_DATA!M218=0,0,A.Life_DATA!M218),IF($C$3="Current Exchange rate",IF(A.Life_DATA!M218=0,0,A.Life_DATA!M218/ECO!W33),IF($C$3="Constant Exchange rate",IF(A.Life_DATA!M218=0,0,A.Life_DATA!M218/ECO!W68))))</f>
        <v>5938.4068145651972</v>
      </c>
      <c r="O227" s="88">
        <f>IF($C$3="National Currency",IF(A.Life_DATA!N218=0,0,A.Life_DATA!N218),IF($C$3="Current Exchange rate",IF(A.Life_DATA!N218=0,0,A.Life_DATA!N218/ECO!X33),IF($C$3="Constant Exchange rate",IF(A.Life_DATA!N218=0,0,A.Life_DATA!N218/ECO!X68))))</f>
        <v>5938.4068145651972</v>
      </c>
      <c r="P227" s="108">
        <f>IF($C$3="National Currency",IF(A.Life_DATA!O218=0,0,A.Life_DATA!O218),IF($C$3="Current Exchange rate",IF(A.Life_DATA!O218=0,0,A.Life_DATA!O218/ECO!Y33),IF($C$3="Constant Exchange rate",IF(A.Life_DATA!O218=0,0,A.Life_DATA!O218/ECO!Y68))))</f>
        <v>0</v>
      </c>
      <c r="Q227" s="41">
        <f t="shared" si="41"/>
        <v>1.429334179513439E-2</v>
      </c>
      <c r="R227" s="41">
        <f t="shared" si="42"/>
        <v>0</v>
      </c>
      <c r="S227" s="41">
        <f t="shared" si="43"/>
        <v>3.1957671957671963</v>
      </c>
    </row>
    <row r="228" spans="3:19" ht="15" x14ac:dyDescent="0.25">
      <c r="C228" s="139"/>
      <c r="D228" s="140"/>
      <c r="E228" s="39" t="s">
        <v>7</v>
      </c>
      <c r="F228" s="42">
        <f>IF($C$3="National Currency",IF(A.Life_DATA!E219=0,0,A.Life_DATA!E219),IF($C$3="Current Exchange rate",IF(A.Life_DATA!E219=0,0,A.Life_DATA!E219/ECO!O34),IF($C$3="Constant Exchange rate",IF(A.Life_DATA!E219=0,0,A.Life_DATA!E219/ECO!O69))))</f>
        <v>3516.4769999999999</v>
      </c>
      <c r="G228" s="42">
        <f>IF($C$3="National Currency",IF(A.Life_DATA!F219=0,0,A.Life_DATA!F219),IF($C$3="Current Exchange rate",IF(A.Life_DATA!F219=0,0,A.Life_DATA!F219/ECO!P34),IF($C$3="Constant Exchange rate",IF(A.Life_DATA!F219=0,0,A.Life_DATA!F219/ECO!P69))))</f>
        <v>3587.4470000000001</v>
      </c>
      <c r="H228" s="42">
        <f>IF($C$3="National Currency",IF(A.Life_DATA!G219=0,0,A.Life_DATA!G219),IF($C$3="Current Exchange rate",IF(A.Life_DATA!G219=0,0,A.Life_DATA!G219/ECO!Q34),IF($C$3="Constant Exchange rate",IF(A.Life_DATA!G219=0,0,A.Life_DATA!G219/ECO!Q69))))</f>
        <v>4690.66</v>
      </c>
      <c r="I228" s="42">
        <f>IF($C$3="National Currency",IF(A.Life_DATA!H219=0,0,A.Life_DATA!H219),IF($C$3="Current Exchange rate",IF(A.Life_DATA!H219=0,0,A.Life_DATA!H219/ECO!R34),IF($C$3="Constant Exchange rate",IF(A.Life_DATA!H219=0,0,A.Life_DATA!H219/ECO!R69))))</f>
        <v>6726.0079999999998</v>
      </c>
      <c r="J228" s="42">
        <f>IF($C$3="National Currency",IF(A.Life_DATA!I219=0,0,A.Life_DATA!I219),IF($C$3="Current Exchange rate",IF(A.Life_DATA!I219=0,0,A.Life_DATA!I219/ECO!S34),IF($C$3="Constant Exchange rate",IF(A.Life_DATA!I219=0,0,A.Life_DATA!I219/ECO!S69))))</f>
        <v>5068.1540000000005</v>
      </c>
      <c r="K228" s="42">
        <f>IF($C$3="National Currency",IF(A.Life_DATA!J219=0,0,A.Life_DATA!J219),IF($C$3="Current Exchange rate",IF(A.Life_DATA!J219=0,0,A.Life_DATA!J219/ECO!T34),IF($C$3="Constant Exchange rate",IF(A.Life_DATA!J219=0,0,A.Life_DATA!J219/ECO!T69))))</f>
        <v>4692.5969999999998</v>
      </c>
      <c r="L228" s="42">
        <f>IF($C$3="National Currency",IF(A.Life_DATA!K219=0,0,A.Life_DATA!K219),IF($C$3="Current Exchange rate",IF(A.Life_DATA!K219=0,0,A.Life_DATA!K219/ECO!U34),IF($C$3="Constant Exchange rate",IF(A.Life_DATA!K219=0,0,A.Life_DATA!K219/ECO!U69))))</f>
        <v>3806.616</v>
      </c>
      <c r="M228" s="42">
        <f>IF($C$3="National Currency",IF(A.Life_DATA!L219=0,0,A.Life_DATA!L219),IF($C$3="Current Exchange rate",IF(A.Life_DATA!L219=0,0,A.Life_DATA!L219/ECO!V34),IF($C$3="Constant Exchange rate",IF(A.Life_DATA!L219=0,0,A.Life_DATA!L219/ECO!V69))))</f>
        <v>5917.86</v>
      </c>
      <c r="N228" s="42">
        <f>IF($C$3="National Currency",IF(A.Life_DATA!M219=0,0,A.Life_DATA!M219),IF($C$3="Current Exchange rate",IF(A.Life_DATA!M219=0,0,A.Life_DATA!M219/ECO!W34),IF($C$3="Constant Exchange rate",IF(A.Life_DATA!M219=0,0,A.Life_DATA!M219/ECO!W69))))</f>
        <v>3943.9870000000001</v>
      </c>
      <c r="O228" s="42">
        <f>IF($C$3="National Currency",IF(A.Life_DATA!N219=0,0,A.Life_DATA!N219),IF($C$3="Current Exchange rate",IF(A.Life_DATA!N219=0,0,A.Life_DATA!N219/ECO!X34),IF($C$3="Constant Exchange rate",IF(A.Life_DATA!N219=0,0,A.Life_DATA!N219/ECO!X69))))</f>
        <v>2749.4408641138812</v>
      </c>
      <c r="P228" s="108">
        <f>IF($C$3="National Currency",IF(A.Life_DATA!O219=0,0,A.Life_DATA!O219),IF($C$3="Current Exchange rate",IF(A.Life_DATA!O219=0,0,A.Life_DATA!O219/ECO!Y34),IF($C$3="Constant Exchange rate",IF(A.Life_DATA!O219=0,0,A.Life_DATA!O219/ECO!Y69))))</f>
        <v>2912.8687628997532</v>
      </c>
      <c r="Q228" s="41">
        <f t="shared" si="41"/>
        <v>6.6177173850570483E-3</v>
      </c>
      <c r="R228" s="41">
        <f t="shared" si="42"/>
        <v>-0.30287780763124195</v>
      </c>
      <c r="S228" s="41">
        <f t="shared" si="43"/>
        <v>-0.21812630535792465</v>
      </c>
    </row>
    <row r="229" spans="3:19" ht="15" x14ac:dyDescent="0.25">
      <c r="C229" s="139"/>
      <c r="D229" s="140"/>
      <c r="E229" s="39" t="s">
        <v>6</v>
      </c>
      <c r="F229" s="42">
        <f>IF($C$3="National Currency",IF(A.Life_DATA!E220=0,0,A.Life_DATA!E220),IF($C$3="Current Exchange rate",IF(A.Life_DATA!E220=0,0,A.Life_DATA!E220/ECO!O35),IF($C$3="Constant Exchange rate",IF(A.Life_DATA!E220=0,0,A.Life_DATA!E220/ECO!O70))))</f>
        <v>32.674372958864993</v>
      </c>
      <c r="G229" s="42">
        <f>IF($C$3="National Currency",IF(A.Life_DATA!F220=0,0,A.Life_DATA!F220),IF($C$3="Current Exchange rate",IF(A.Life_DATA!F220=0,0,A.Life_DATA!F220/ECO!P35),IF($C$3="Constant Exchange rate",IF(A.Life_DATA!F220=0,0,A.Life_DATA!F220/ECO!P70))))</f>
        <v>24.562773266708305</v>
      </c>
      <c r="H229" s="42">
        <f>IF($C$3="National Currency",IF(A.Life_DATA!G220=0,0,A.Life_DATA!G220),IF($C$3="Current Exchange rate",IF(A.Life_DATA!G220=0,0,A.Life_DATA!G220/ECO!Q35),IF($C$3="Constant Exchange rate",IF(A.Life_DATA!G220=0,0,A.Life_DATA!G220/ECO!Q70))))</f>
        <v>35.672365905237804</v>
      </c>
      <c r="I229" s="88">
        <f>IF($C$3="National Currency",IF(A.Life_DATA!H220=0,0,A.Life_DATA!H220),IF($C$3="Current Exchange rate",IF(A.Life_DATA!H220=0,0,A.Life_DATA!H220/ECO!R35),IF($C$3="Constant Exchange rate",IF(A.Life_DATA!H220=0,0,A.Life_DATA!H220/ECO!R70))))</f>
        <v>44.007031599298053</v>
      </c>
      <c r="J229" s="88">
        <f>IF($C$3="National Currency",IF(A.Life_DATA!I220=0,0,A.Life_DATA!I220),IF($C$3="Current Exchange rate",IF(A.Life_DATA!I220=0,0,A.Life_DATA!I220/ECO!S35),IF($C$3="Constant Exchange rate",IF(A.Life_DATA!I220=0,0,A.Life_DATA!I220/ECO!S70))))</f>
        <v>52.341697293358308</v>
      </c>
      <c r="K229" s="42">
        <f>IF($C$3="National Currency",IF(A.Life_DATA!J220=0,0,A.Life_DATA!J220),IF($C$3="Current Exchange rate",IF(A.Life_DATA!J220=0,0,A.Life_DATA!J220/ECO!T35),IF($C$3="Constant Exchange rate",IF(A.Life_DATA!J220=0,0,A.Life_DATA!J220/ECO!T70))))</f>
        <v>60.676362987418578</v>
      </c>
      <c r="L229" s="42">
        <f>IF($C$3="National Currency",IF(A.Life_DATA!K220=0,0,A.Life_DATA!K220),IF($C$3="Current Exchange rate",IF(A.Life_DATA!K220=0,0,A.Life_DATA!K220/ECO!U35),IF($C$3="Constant Exchange rate",IF(A.Life_DATA!K220=0,0,A.Life_DATA!K220/ECO!U70))))</f>
        <v>0</v>
      </c>
      <c r="M229" s="42">
        <f>IF($C$3="National Currency",IF(A.Life_DATA!L220=0,0,A.Life_DATA!L220),IF($C$3="Current Exchange rate",IF(A.Life_DATA!L220=0,0,A.Life_DATA!L220/ECO!V35),IF($C$3="Constant Exchange rate",IF(A.Life_DATA!L220=0,0,A.Life_DATA!L220/ECO!V70))))</f>
        <v>0</v>
      </c>
      <c r="N229" s="42">
        <f>IF($C$3="National Currency",IF(A.Life_DATA!M220=0,0,A.Life_DATA!M220),IF($C$3="Current Exchange rate",IF(A.Life_DATA!M220=0,0,A.Life_DATA!M220/ECO!W35),IF($C$3="Constant Exchange rate",IF(A.Life_DATA!M220=0,0,A.Life_DATA!M220/ECO!W70))))</f>
        <v>0</v>
      </c>
      <c r="O229" s="42">
        <f>IF($C$3="National Currency",IF(A.Life_DATA!N220=0,0,A.Life_DATA!N220),IF($C$3="Current Exchange rate",IF(A.Life_DATA!N220=0,0,A.Life_DATA!N220/ECO!X35),IF($C$3="Constant Exchange rate",IF(A.Life_DATA!N220=0,0,A.Life_DATA!N220/ECO!X70))))</f>
        <v>0</v>
      </c>
      <c r="P229" s="108">
        <f>IF($C$3="National Currency",IF(A.Life_DATA!O220=0,0,A.Life_DATA!O220),IF($C$3="Current Exchange rate",IF(A.Life_DATA!O220=0,0,A.Life_DATA!O220/ECO!Y35),IF($C$3="Constant Exchange rate",IF(A.Life_DATA!O220=0,0,A.Life_DATA!O220/ECO!Y70))))</f>
        <v>0</v>
      </c>
      <c r="Q229" s="41">
        <f t="shared" si="41"/>
        <v>0</v>
      </c>
      <c r="R229" s="41" t="str">
        <f t="shared" si="42"/>
        <v>-</v>
      </c>
      <c r="S229" s="41" t="str">
        <f t="shared" si="43"/>
        <v>-</v>
      </c>
    </row>
    <row r="230" spans="3:19" ht="15" x14ac:dyDescent="0.25">
      <c r="C230" s="139"/>
      <c r="D230" s="140"/>
      <c r="E230" s="39" t="s">
        <v>5</v>
      </c>
      <c r="F230" s="42">
        <f>IF($C$3="National Currency",IF(A.Life_DATA!E221=0,0,A.Life_DATA!E221),IF($C$3="Current Exchange rate",IF(A.Life_DATA!E221=0,0,A.Life_DATA!E221/ECO!O36),IF($C$3="Constant Exchange rate",IF(A.Life_DATA!E221=0,0,A.Life_DATA!E221/ECO!O71))))</f>
        <v>0</v>
      </c>
      <c r="G230" s="42">
        <f>IF($C$3="National Currency",IF(A.Life_DATA!F221=0,0,A.Life_DATA!F221),IF($C$3="Current Exchange rate",IF(A.Life_DATA!F221=0,0,A.Life_DATA!F221/ECO!P36),IF($C$3="Constant Exchange rate",IF(A.Life_DATA!F221=0,0,A.Life_DATA!F221/ECO!P71))))</f>
        <v>0</v>
      </c>
      <c r="H230" s="42">
        <f>IF($C$3="National Currency",IF(A.Life_DATA!G221=0,0,A.Life_DATA!G221),IF($C$3="Current Exchange rate",IF(A.Life_DATA!G221=0,0,A.Life_DATA!G221/ECO!Q36),IF($C$3="Constant Exchange rate",IF(A.Life_DATA!G221=0,0,A.Life_DATA!G221/ECO!Q71))))</f>
        <v>0</v>
      </c>
      <c r="I230" s="42">
        <f>IF($C$3="National Currency",IF(A.Life_DATA!H221=0,0,A.Life_DATA!H221),IF($C$3="Current Exchange rate",IF(A.Life_DATA!H221=0,0,A.Life_DATA!H221/ECO!R36),IF($C$3="Constant Exchange rate",IF(A.Life_DATA!H221=0,0,A.Life_DATA!H221/ECO!R71))))</f>
        <v>0</v>
      </c>
      <c r="J230" s="42">
        <f>IF($C$3="National Currency",IF(A.Life_DATA!I221=0,0,A.Life_DATA!I221),IF($C$3="Current Exchange rate",IF(A.Life_DATA!I221=0,0,A.Life_DATA!I221/ECO!S36),IF($C$3="Constant Exchange rate",IF(A.Life_DATA!I221=0,0,A.Life_DATA!I221/ECO!S71))))</f>
        <v>0</v>
      </c>
      <c r="K230" s="42">
        <f>IF($C$3="National Currency",IF(A.Life_DATA!J221=0,0,A.Life_DATA!J221),IF($C$3="Current Exchange rate",IF(A.Life_DATA!J221=0,0,A.Life_DATA!J221/ECO!T36),IF($C$3="Constant Exchange rate",IF(A.Life_DATA!J221=0,0,A.Life_DATA!J221/ECO!T71))))</f>
        <v>0</v>
      </c>
      <c r="L230" s="42">
        <f>IF($C$3="National Currency",IF(A.Life_DATA!K221=0,0,A.Life_DATA!K221),IF($C$3="Current Exchange rate",IF(A.Life_DATA!K221=0,0,A.Life_DATA!K221/ECO!U36),IF($C$3="Constant Exchange rate",IF(A.Life_DATA!K221=0,0,A.Life_DATA!K221/ECO!U71))))</f>
        <v>0</v>
      </c>
      <c r="M230" s="42">
        <f>IF($C$3="National Currency",IF(A.Life_DATA!L221=0,0,A.Life_DATA!L221),IF($C$3="Current Exchange rate",IF(A.Life_DATA!L221=0,0,A.Life_DATA!L221/ECO!V36),IF($C$3="Constant Exchange rate",IF(A.Life_DATA!L221=0,0,A.Life_DATA!L221/ECO!V71))))</f>
        <v>0</v>
      </c>
      <c r="N230" s="42">
        <f>IF($C$3="National Currency",IF(A.Life_DATA!M221=0,0,A.Life_DATA!M221),IF($C$3="Current Exchange rate",IF(A.Life_DATA!M221=0,0,A.Life_DATA!M221/ECO!W36),IF($C$3="Constant Exchange rate",IF(A.Life_DATA!M221=0,0,A.Life_DATA!M221/ECO!W71))))</f>
        <v>0</v>
      </c>
      <c r="O230" s="42">
        <f>IF($C$3="National Currency",IF(A.Life_DATA!N221=0,0,A.Life_DATA!N221),IF($C$3="Current Exchange rate",IF(A.Life_DATA!N221=0,0,A.Life_DATA!N221/ECO!X36),IF($C$3="Constant Exchange rate",IF(A.Life_DATA!N221=0,0,A.Life_DATA!N221/ECO!X71))))</f>
        <v>0</v>
      </c>
      <c r="P230" s="108">
        <f>IF($C$3="National Currency",IF(A.Life_DATA!O221=0,0,A.Life_DATA!O221),IF($C$3="Current Exchange rate",IF(A.Life_DATA!O221=0,0,A.Life_DATA!O221/ECO!Y36),IF($C$3="Constant Exchange rate",IF(A.Life_DATA!O221=0,0,A.Life_DATA!O221/ECO!Y71))))</f>
        <v>0</v>
      </c>
      <c r="Q230" s="41">
        <f t="shared" si="41"/>
        <v>0</v>
      </c>
      <c r="R230" s="41" t="str">
        <f t="shared" si="42"/>
        <v>-</v>
      </c>
      <c r="S230" s="41" t="str">
        <f t="shared" si="43"/>
        <v>-</v>
      </c>
    </row>
    <row r="231" spans="3:19" ht="15" x14ac:dyDescent="0.25">
      <c r="C231" s="139"/>
      <c r="D231" s="140"/>
      <c r="E231" s="39" t="s">
        <v>4</v>
      </c>
      <c r="F231" s="42">
        <f>IF($C$3="National Currency",IF(A.Life_DATA!E222=0,0,A.Life_DATA!E222),IF($C$3="Current Exchange rate",IF(A.Life_DATA!E222=0,0,A.Life_DATA!E222/ECO!O37),IF($C$3="Constant Exchange rate",IF(A.Life_DATA!E222=0,0,A.Life_DATA!E222/ECO!O72))))</f>
        <v>120.51827741612419</v>
      </c>
      <c r="G231" s="42">
        <f>IF($C$3="National Currency",IF(A.Life_DATA!F222=0,0,A.Life_DATA!F222),IF($C$3="Current Exchange rate",IF(A.Life_DATA!F222=0,0,A.Life_DATA!F222/ECO!P37),IF($C$3="Constant Exchange rate",IF(A.Life_DATA!F222=0,0,A.Life_DATA!F222/ECO!P72))))</f>
        <v>126.18928392588884</v>
      </c>
      <c r="H231" s="42">
        <f>IF($C$3="National Currency",IF(A.Life_DATA!G222=0,0,A.Life_DATA!G222),IF($C$3="Current Exchange rate",IF(A.Life_DATA!G222=0,0,A.Life_DATA!G222/ECO!Q37),IF($C$3="Constant Exchange rate",IF(A.Life_DATA!G222=0,0,A.Life_DATA!G222/ECO!Q72))))</f>
        <v>132.7741612418628</v>
      </c>
      <c r="I231" s="42">
        <f>IF($C$3="National Currency",IF(A.Life_DATA!H222=0,0,A.Life_DATA!H222),IF($C$3="Current Exchange rate",IF(A.Life_DATA!H222=0,0,A.Life_DATA!H222/ECO!R37),IF($C$3="Constant Exchange rate",IF(A.Life_DATA!H222=0,0,A.Life_DATA!H222/ECO!R72))))</f>
        <v>138</v>
      </c>
      <c r="J231" s="42">
        <f>IF($C$3="National Currency",IF(A.Life_DATA!I222=0,0,A.Life_DATA!I222),IF($C$3="Current Exchange rate",IF(A.Life_DATA!I222=0,0,A.Life_DATA!I222/ECO!S37),IF($C$3="Constant Exchange rate",IF(A.Life_DATA!I222=0,0,A.Life_DATA!I222/ECO!S72))))</f>
        <v>157</v>
      </c>
      <c r="K231" s="42">
        <f>IF($C$3="National Currency",IF(A.Life_DATA!J222=0,0,A.Life_DATA!J222),IF($C$3="Current Exchange rate",IF(A.Life_DATA!J222=0,0,A.Life_DATA!J222/ECO!T37),IF($C$3="Constant Exchange rate",IF(A.Life_DATA!J222=0,0,A.Life_DATA!J222/ECO!T72))))</f>
        <v>167</v>
      </c>
      <c r="L231" s="42">
        <f>IF($C$3="National Currency",IF(A.Life_DATA!K222=0,0,A.Life_DATA!K222),IF($C$3="Current Exchange rate",IF(A.Life_DATA!K222=0,0,A.Life_DATA!K222/ECO!U37),IF($C$3="Constant Exchange rate",IF(A.Life_DATA!K222=0,0,A.Life_DATA!K222/ECO!U72))))</f>
        <v>215</v>
      </c>
      <c r="M231" s="42">
        <f>IF($C$3="National Currency",IF(A.Life_DATA!L222=0,0,A.Life_DATA!L222),IF($C$3="Current Exchange rate",IF(A.Life_DATA!L222=0,0,A.Life_DATA!L222/ECO!V37),IF($C$3="Constant Exchange rate",IF(A.Life_DATA!L222=0,0,A.Life_DATA!L222/ECO!V72))))</f>
        <v>270</v>
      </c>
      <c r="N231" s="42">
        <f>IF($C$3="National Currency",IF(A.Life_DATA!M222=0,0,A.Life_DATA!M222),IF($C$3="Current Exchange rate",IF(A.Life_DATA!M222=0,0,A.Life_DATA!M222/ECO!W37),IF($C$3="Constant Exchange rate",IF(A.Life_DATA!M222=0,0,A.Life_DATA!M222/ECO!W72))))</f>
        <v>306</v>
      </c>
      <c r="O231" s="42">
        <f>IF($C$3="National Currency",IF(A.Life_DATA!N222=0,0,A.Life_DATA!N222),IF($C$3="Current Exchange rate",IF(A.Life_DATA!N222=0,0,A.Life_DATA!N222/ECO!X37),IF($C$3="Constant Exchange rate",IF(A.Life_DATA!N222=0,0,A.Life_DATA!N222/ECO!X72))))</f>
        <v>335.1</v>
      </c>
      <c r="P231" s="108">
        <f>IF($C$3="National Currency",IF(A.Life_DATA!O222=0,0,A.Life_DATA!O222),IF($C$3="Current Exchange rate",IF(A.Life_DATA!O222=0,0,A.Life_DATA!O222/ECO!Y37),IF($C$3="Constant Exchange rate",IF(A.Life_DATA!O222=0,0,A.Life_DATA!O222/ECO!Y72))))</f>
        <v>0</v>
      </c>
      <c r="Q231" s="41">
        <f t="shared" si="41"/>
        <v>8.0656293600529121E-4</v>
      </c>
      <c r="R231" s="41">
        <f t="shared" si="42"/>
        <v>9.5098039215686381E-2</v>
      </c>
      <c r="S231" s="41">
        <f t="shared" si="43"/>
        <v>1.7804911187285759</v>
      </c>
    </row>
    <row r="232" spans="3:19" ht="15" x14ac:dyDescent="0.25">
      <c r="C232" s="139"/>
      <c r="D232" s="140"/>
      <c r="E232" s="39" t="s">
        <v>3</v>
      </c>
      <c r="F232" s="42">
        <f>IF($C$3="National Currency",IF(A.Life_DATA!E223=0,0,A.Life_DATA!E223),IF($C$3="Current Exchange rate",IF(A.Life_DATA!E223=0,0,A.Life_DATA!E223/ECO!O38),IF($C$3="Constant Exchange rate",IF(A.Life_DATA!E223=0,0,A.Life_DATA!E223/ECO!O73))))</f>
        <v>214.20035849432384</v>
      </c>
      <c r="G232" s="42">
        <f>IF($C$3="National Currency",IF(A.Life_DATA!F223=0,0,A.Life_DATA!F223),IF($C$3="Current Exchange rate",IF(A.Life_DATA!F223=0,0,A.Life_DATA!F223/ECO!P38),IF($C$3="Constant Exchange rate",IF(A.Life_DATA!F223=0,0,A.Life_DATA!F223/ECO!P73))))</f>
        <v>236.40709022107148</v>
      </c>
      <c r="H232" s="42">
        <f>IF($C$3="National Currency",IF(A.Life_DATA!G223=0,0,A.Life_DATA!G223),IF($C$3="Current Exchange rate",IF(A.Life_DATA!G223=0,0,A.Life_DATA!G223/ECO!Q38),IF($C$3="Constant Exchange rate",IF(A.Life_DATA!G223=0,0,A.Life_DATA!G223/ECO!Q73))))</f>
        <v>305.2844718847507</v>
      </c>
      <c r="I232" s="42">
        <f>IF($C$3="National Currency",IF(A.Life_DATA!H223=0,0,A.Life_DATA!H223),IF($C$3="Current Exchange rate",IF(A.Life_DATA!H223=0,0,A.Life_DATA!H223/ECO!R38),IF($C$3="Constant Exchange rate",IF(A.Life_DATA!H223=0,0,A.Life_DATA!H223/ECO!R73))))</f>
        <v>0</v>
      </c>
      <c r="J232" s="42">
        <f>IF($C$3="National Currency",IF(A.Life_DATA!I223=0,0,A.Life_DATA!I223),IF($C$3="Current Exchange rate",IF(A.Life_DATA!I223=0,0,A.Life_DATA!I223/ECO!S38),IF($C$3="Constant Exchange rate",IF(A.Life_DATA!I223=0,0,A.Life_DATA!I223/ECO!S73))))</f>
        <v>0</v>
      </c>
      <c r="K232" s="42">
        <f>IF($C$3="National Currency",IF(A.Life_DATA!J223=0,0,A.Life_DATA!J223),IF($C$3="Current Exchange rate",IF(A.Life_DATA!J223=0,0,A.Life_DATA!J223/ECO!T38),IF($C$3="Constant Exchange rate",IF(A.Life_DATA!J223=0,0,A.Life_DATA!J223/ECO!T73))))</f>
        <v>0</v>
      </c>
      <c r="L232" s="42">
        <f>IF($C$3="National Currency",IF(A.Life_DATA!K223=0,0,A.Life_DATA!K223),IF($C$3="Current Exchange rate",IF(A.Life_DATA!K223=0,0,A.Life_DATA!K223/ECO!U38),IF($C$3="Constant Exchange rate",IF(A.Life_DATA!K223=0,0,A.Life_DATA!K223/ECO!U73))))</f>
        <v>0</v>
      </c>
      <c r="M232" s="42">
        <f>IF($C$3="National Currency",IF(A.Life_DATA!L223=0,0,A.Life_DATA!L223),IF($C$3="Current Exchange rate",IF(A.Life_DATA!L223=0,0,A.Life_DATA!L223/ECO!V38),IF($C$3="Constant Exchange rate",IF(A.Life_DATA!L223=0,0,A.Life_DATA!L223/ECO!V73))))</f>
        <v>0</v>
      </c>
      <c r="N232" s="42">
        <f>IF($C$3="National Currency",IF(A.Life_DATA!M223=0,0,A.Life_DATA!M223),IF($C$3="Current Exchange rate",IF(A.Life_DATA!M223=0,0,A.Life_DATA!M223/ECO!W38),IF($C$3="Constant Exchange rate",IF(A.Life_DATA!M223=0,0,A.Life_DATA!M223/ECO!W73))))</f>
        <v>0</v>
      </c>
      <c r="O232" s="42">
        <f>IF($C$3="National Currency",IF(A.Life_DATA!N223=0,0,A.Life_DATA!N223),IF($C$3="Current Exchange rate",IF(A.Life_DATA!N223=0,0,A.Life_DATA!N223/ECO!X38),IF($C$3="Constant Exchange rate",IF(A.Life_DATA!N223=0,0,A.Life_DATA!N223/ECO!X73))))</f>
        <v>0</v>
      </c>
      <c r="P232" s="108">
        <f>IF($C$3="National Currency",IF(A.Life_DATA!O223=0,0,A.Life_DATA!O223),IF($C$3="Current Exchange rate",IF(A.Life_DATA!O223=0,0,A.Life_DATA!O223/ECO!Y38),IF($C$3="Constant Exchange rate",IF(A.Life_DATA!O223=0,0,A.Life_DATA!O223/ECO!Y73))))</f>
        <v>0</v>
      </c>
      <c r="Q232" s="41">
        <f t="shared" si="41"/>
        <v>0</v>
      </c>
      <c r="R232" s="41" t="str">
        <f t="shared" si="42"/>
        <v>-</v>
      </c>
      <c r="S232" s="41" t="str">
        <f t="shared" si="43"/>
        <v>-</v>
      </c>
    </row>
    <row r="233" spans="3:19" ht="15" x14ac:dyDescent="0.25">
      <c r="C233" s="139"/>
      <c r="D233" s="140"/>
      <c r="E233" s="39" t="s">
        <v>2</v>
      </c>
      <c r="F233" s="42">
        <f>IF($C$3="National Currency",IF(A.Life_DATA!E224=0,0,A.Life_DATA!E224),IF($C$3="Current Exchange rate",IF(A.Life_DATA!E224=0,0,A.Life_DATA!E224/ECO!O39),IF($C$3="Constant Exchange rate",IF(A.Life_DATA!E224=0,0,A.Life_DATA!E224/ECO!O74))))</f>
        <v>313.6966807909605</v>
      </c>
      <c r="G233" s="42">
        <f>IF($C$3="National Currency",IF(A.Life_DATA!F224=0,0,A.Life_DATA!F224),IF($C$3="Current Exchange rate",IF(A.Life_DATA!F224=0,0,A.Life_DATA!F224/ECO!P39),IF($C$3="Constant Exchange rate",IF(A.Life_DATA!F224=0,0,A.Life_DATA!F224/ECO!P74))))</f>
        <v>378.5310734463277</v>
      </c>
      <c r="H233" s="42">
        <f>IF($C$3="National Currency",IF(A.Life_DATA!G224=0,0,A.Life_DATA!G224),IF($C$3="Current Exchange rate",IF(A.Life_DATA!G224=0,0,A.Life_DATA!G224/ECO!Q39),IF($C$3="Constant Exchange rate",IF(A.Life_DATA!G224=0,0,A.Life_DATA!G224/ECO!Q74))))</f>
        <v>519.42090395480227</v>
      </c>
      <c r="I233" s="42">
        <f>IF($C$3="National Currency",IF(A.Life_DATA!H224=0,0,A.Life_DATA!H224),IF($C$3="Current Exchange rate",IF(A.Life_DATA!H224=0,0,A.Life_DATA!H224/ECO!R39),IF($C$3="Constant Exchange rate",IF(A.Life_DATA!H224=0,0,A.Life_DATA!H224/ECO!R74))))</f>
        <v>356.63841807909608</v>
      </c>
      <c r="J233" s="42">
        <f>IF($C$3="National Currency",IF(A.Life_DATA!I224=0,0,A.Life_DATA!I224),IF($C$3="Current Exchange rate",IF(A.Life_DATA!I224=0,0,A.Life_DATA!I224/ECO!S39),IF($C$3="Constant Exchange rate",IF(A.Life_DATA!I224=0,0,A.Life_DATA!I224/ECO!S74))))</f>
        <v>433.96892655367236</v>
      </c>
      <c r="K233" s="42">
        <f>IF($C$3="National Currency",IF(A.Life_DATA!J224=0,0,A.Life_DATA!J224),IF($C$3="Current Exchange rate",IF(A.Life_DATA!J224=0,0,A.Life_DATA!J224/ECO!T39),IF($C$3="Constant Exchange rate",IF(A.Life_DATA!J224=0,0,A.Life_DATA!J224/ECO!T74))))</f>
        <v>500.3531073446328</v>
      </c>
      <c r="L233" s="42">
        <f>IF($C$3="National Currency",IF(A.Life_DATA!K224=0,0,A.Life_DATA!K224),IF($C$3="Current Exchange rate",IF(A.Life_DATA!K224=0,0,A.Life_DATA!K224/ECO!U39),IF($C$3="Constant Exchange rate",IF(A.Life_DATA!K224=0,0,A.Life_DATA!K224/ECO!U74))))</f>
        <v>513.41807909604518</v>
      </c>
      <c r="M233" s="42">
        <f>IF($C$3="National Currency",IF(A.Life_DATA!L224=0,0,A.Life_DATA!L224),IF($C$3="Current Exchange rate",IF(A.Life_DATA!L224=0,0,A.Life_DATA!L224/ECO!V39),IF($C$3="Constant Exchange rate",IF(A.Life_DATA!L224=0,0,A.Life_DATA!L224/ECO!V74))))</f>
        <v>553.31920903954801</v>
      </c>
      <c r="N233" s="42">
        <f>IF($C$3="National Currency",IF(A.Life_DATA!M224=0,0,A.Life_DATA!M224),IF($C$3="Current Exchange rate",IF(A.Life_DATA!M224=0,0,A.Life_DATA!M224/ECO!W39),IF($C$3="Constant Exchange rate",IF(A.Life_DATA!M224=0,0,A.Life_DATA!M224/ECO!W74))))</f>
        <v>611.22881355932202</v>
      </c>
      <c r="O233" s="42">
        <f>IF($C$3="National Currency",IF(A.Life_DATA!N224=0,0,A.Life_DATA!N224),IF($C$3="Current Exchange rate",IF(A.Life_DATA!N224=0,0,A.Life_DATA!N224/ECO!X39),IF($C$3="Constant Exchange rate",IF(A.Life_DATA!N224=0,0,A.Life_DATA!N224/ECO!X74))))</f>
        <v>703.74293785310738</v>
      </c>
      <c r="P233" s="108">
        <f>IF($C$3="National Currency",IF(A.Life_DATA!O224=0,0,A.Life_DATA!O224),IF($C$3="Current Exchange rate",IF(A.Life_DATA!O224=0,0,A.Life_DATA!O224/ECO!Y39),IF($C$3="Constant Exchange rate",IF(A.Life_DATA!O224=0,0,A.Life_DATA!O224/ECO!Y74))))</f>
        <v>0</v>
      </c>
      <c r="Q233" s="41">
        <f t="shared" si="41"/>
        <v>1.6938614447860084E-3</v>
      </c>
      <c r="R233" s="41">
        <f t="shared" si="42"/>
        <v>0.15135759676487592</v>
      </c>
      <c r="S233" s="41">
        <f t="shared" si="43"/>
        <v>1.2433866245529828</v>
      </c>
    </row>
    <row r="234" spans="3:19" ht="15" x14ac:dyDescent="0.25">
      <c r="C234" s="139"/>
      <c r="D234" s="140"/>
      <c r="E234" s="39" t="s">
        <v>57</v>
      </c>
      <c r="F234" s="43">
        <f>IF($C$3="National Currency",IF(A.Life_DATA!E225=0,0,A.Life_DATA!E225),IF($C$3="Current Exchange rate",IF(A.Life_DATA!E225=0,0,A.Life_DATA!E225/ECO!O40),IF($C$3="Constant Exchange rate",IF(A.Life_DATA!E225=0,0,A.Life_DATA!E225/ECO!O75))))</f>
        <v>246223.80023109511</v>
      </c>
      <c r="G234" s="43">
        <f>IF($C$3="National Currency",IF(A.Life_DATA!F225=0,0,A.Life_DATA!F225),IF($C$3="Current Exchange rate",IF(A.Life_DATA!F225=0,0,A.Life_DATA!F225/ECO!P40),IF($C$3="Constant Exchange rate",IF(A.Life_DATA!F225=0,0,A.Life_DATA!F225/ECO!P75))))</f>
        <v>191376.06637565797</v>
      </c>
      <c r="H234" s="43">
        <f>IF($C$3="National Currency",IF(A.Life_DATA!G225=0,0,A.Life_DATA!G225),IF($C$3="Current Exchange rate",IF(A.Life_DATA!G225=0,0,A.Life_DATA!G225/ECO!Q40),IF($C$3="Constant Exchange rate",IF(A.Life_DATA!G225=0,0,A.Life_DATA!G225/ECO!Q75))))</f>
        <v>180987.40659904992</v>
      </c>
      <c r="I234" s="43">
        <f>IF($C$3="National Currency",IF(A.Life_DATA!H225=0,0,A.Life_DATA!H225),IF($C$3="Current Exchange rate",IF(A.Life_DATA!H225=0,0,A.Life_DATA!H225/ECO!R40),IF($C$3="Constant Exchange rate",IF(A.Life_DATA!H225=0,0,A.Life_DATA!H225/ECO!R75))))</f>
        <v>0</v>
      </c>
      <c r="J234" s="43">
        <f>IF($C$3="National Currency",IF(A.Life_DATA!I225=0,0,A.Life_DATA!I225),IF($C$3="Current Exchange rate",IF(A.Life_DATA!I225=0,0,A.Life_DATA!I225/ECO!S40),IF($C$3="Constant Exchange rate",IF(A.Life_DATA!I225=0,0,A.Life_DATA!I225/ECO!S75))))</f>
        <v>0</v>
      </c>
      <c r="K234" s="43">
        <f>IF($C$3="National Currency",IF(A.Life_DATA!J225=0,0,A.Life_DATA!J225),IF($C$3="Current Exchange rate",IF(A.Life_DATA!J225=0,0,A.Life_DATA!J225/ECO!T40),IF($C$3="Constant Exchange rate",IF(A.Life_DATA!J225=0,0,A.Life_DATA!J225/ECO!T75))))</f>
        <v>0</v>
      </c>
      <c r="L234" s="43">
        <f>IF($C$3="National Currency",IF(A.Life_DATA!K225=0,0,A.Life_DATA!K225),IF($C$3="Current Exchange rate",IF(A.Life_DATA!K225=0,0,A.Life_DATA!K225/ECO!U40),IF($C$3="Constant Exchange rate",IF(A.Life_DATA!K225=0,0,A.Life_DATA!K225/ECO!U75))))</f>
        <v>0</v>
      </c>
      <c r="M234" s="43">
        <f>IF($C$3="National Currency",IF(A.Life_DATA!L225=0,0,A.Life_DATA!L225),IF($C$3="Current Exchange rate",IF(A.Life_DATA!L225=0,0,A.Life_DATA!L225/ECO!V40),IF($C$3="Constant Exchange rate",IF(A.Life_DATA!L225=0,0,A.Life_DATA!L225/ECO!V75))))</f>
        <v>0</v>
      </c>
      <c r="N234" s="43">
        <f>IF($C$3="National Currency",IF(A.Life_DATA!M225=0,0,A.Life_DATA!M225),IF($C$3="Current Exchange rate",IF(A.Life_DATA!M225=0,0,A.Life_DATA!M225/ECO!W40),IF($C$3="Constant Exchange rate",IF(A.Life_DATA!M225=0,0,A.Life_DATA!M225/ECO!W75))))</f>
        <v>0</v>
      </c>
      <c r="O234" s="43">
        <f>IF($C$3="National Currency",IF(A.Life_DATA!N225=0,0,A.Life_DATA!N225),IF($C$3="Current Exchange rate",IF(A.Life_DATA!N225=0,0,A.Life_DATA!N225/ECO!X40),IF($C$3="Constant Exchange rate",IF(A.Life_DATA!N225=0,0,A.Life_DATA!N225/ECO!X75))))</f>
        <v>0</v>
      </c>
      <c r="P234" s="109">
        <f>IF($C$3="National Currency",IF(A.Life_DATA!O225=0,0,A.Life_DATA!O225),IF($C$3="Current Exchange rate",IF(A.Life_DATA!O225=0,0,A.Life_DATA!O225/ECO!Y40),IF($C$3="Constant Exchange rate",IF(A.Life_DATA!O225=0,0,A.Life_DATA!O225/ECO!Y75))))</f>
        <v>0</v>
      </c>
      <c r="Q234" s="41">
        <f t="shared" si="41"/>
        <v>0</v>
      </c>
      <c r="R234" s="41" t="str">
        <f t="shared" si="42"/>
        <v>-</v>
      </c>
      <c r="S234" s="41" t="str">
        <f t="shared" si="43"/>
        <v>-</v>
      </c>
    </row>
    <row r="235" spans="3:19" ht="15.75" thickBot="1" x14ac:dyDescent="0.3">
      <c r="C235" s="150"/>
      <c r="D235" s="151"/>
      <c r="E235" s="44" t="s">
        <v>97</v>
      </c>
      <c r="F235" s="52">
        <f t="shared" ref="F235:O235" si="44">SUM(F203:F234)</f>
        <v>510842.96785514499</v>
      </c>
      <c r="G235" s="52">
        <f t="shared" si="44"/>
        <v>468485.71465558279</v>
      </c>
      <c r="H235" s="52">
        <f t="shared" si="44"/>
        <v>501462.82599739899</v>
      </c>
      <c r="I235" s="52">
        <f t="shared" si="44"/>
        <v>355133.2860501089</v>
      </c>
      <c r="J235" s="52">
        <f t="shared" si="44"/>
        <v>370501.66906127904</v>
      </c>
      <c r="K235" s="52">
        <f t="shared" si="44"/>
        <v>348456.81305149163</v>
      </c>
      <c r="L235" s="52">
        <f t="shared" si="44"/>
        <v>367349.43335293757</v>
      </c>
      <c r="M235" s="52">
        <f t="shared" si="44"/>
        <v>422788.97674279526</v>
      </c>
      <c r="N235" s="52">
        <f t="shared" si="44"/>
        <v>423620.77893663186</v>
      </c>
      <c r="O235" s="52">
        <f t="shared" si="44"/>
        <v>415466.64871518681</v>
      </c>
      <c r="P235" s="96" t="s">
        <v>179</v>
      </c>
      <c r="Q235" s="41">
        <f t="shared" si="41"/>
        <v>1</v>
      </c>
      <c r="R235" s="135"/>
      <c r="S235" s="135"/>
    </row>
    <row r="236" spans="3:19" ht="16.5" thickTop="1" thickBot="1" x14ac:dyDescent="0.3">
      <c r="C236" s="148"/>
      <c r="D236" s="149"/>
      <c r="E236" s="45" t="s">
        <v>98</v>
      </c>
      <c r="F236" s="52">
        <v>247187.1875</v>
      </c>
      <c r="G236" s="52">
        <v>258293.53125</v>
      </c>
      <c r="H236" s="52">
        <v>299267.125</v>
      </c>
      <c r="I236" s="52">
        <v>332758.09375</v>
      </c>
      <c r="J236" s="52">
        <v>345654.21875</v>
      </c>
      <c r="K236" s="52">
        <v>323131.59375</v>
      </c>
      <c r="L236" s="52">
        <v>338423.125</v>
      </c>
      <c r="M236" s="52">
        <v>393077</v>
      </c>
      <c r="N236" s="52">
        <v>391754.875</v>
      </c>
      <c r="O236" s="52">
        <f>O203+O204+O206+O208+O209+O210+O212+O213+O214+O215+O220+O222+O225+O226+O227+O228+O231+O233+O211</f>
        <v>415304.10486769961</v>
      </c>
      <c r="P236" s="123" t="s">
        <v>179</v>
      </c>
      <c r="Q236" s="41">
        <f t="shared" si="41"/>
        <v>0.99960876800101806</v>
      </c>
      <c r="R236" s="41">
        <f t="shared" ref="R236" si="45">IF(OR(O236=0, N236=0),"-",O236/N236-1)</f>
        <v>6.0112155254480548E-2</v>
      </c>
      <c r="S236" s="41">
        <f t="shared" ref="S236" si="46">IF(OR(O236=0, F236=0),"-",O236/F236-1)</f>
        <v>0.68011986813717695</v>
      </c>
    </row>
    <row r="237" spans="3:19" ht="15.75" thickTop="1" x14ac:dyDescent="0.25">
      <c r="E237" s="45" t="s">
        <v>99</v>
      </c>
      <c r="F237" s="49"/>
      <c r="G237" s="49">
        <f t="shared" ref="G237:O237" si="47">G236/F236-1</f>
        <v>4.4930903831736924E-2</v>
      </c>
      <c r="H237" s="49">
        <f t="shared" si="47"/>
        <v>0.15863190050370268</v>
      </c>
      <c r="I237" s="49">
        <f t="shared" si="47"/>
        <v>0.11190994918001773</v>
      </c>
      <c r="J237" s="49">
        <f t="shared" si="47"/>
        <v>3.8755255671373057E-2</v>
      </c>
      <c r="K237" s="49">
        <f t="shared" si="47"/>
        <v>-6.515941012220039E-2</v>
      </c>
      <c r="L237" s="49">
        <f t="shared" si="47"/>
        <v>4.7322922133794076E-2</v>
      </c>
      <c r="M237" s="49">
        <f t="shared" si="47"/>
        <v>0.16149568679740778</v>
      </c>
      <c r="N237" s="49">
        <f t="shared" si="47"/>
        <v>-3.3635267390358381E-3</v>
      </c>
      <c r="O237" s="50">
        <f t="shared" si="47"/>
        <v>6.0112155254480548E-2</v>
      </c>
      <c r="P237" s="50"/>
      <c r="S237" s="61"/>
    </row>
    <row r="240" spans="3:19" ht="18.75" x14ac:dyDescent="0.15">
      <c r="C240" s="141" t="s">
        <v>133</v>
      </c>
      <c r="D240" s="142"/>
      <c r="E240" s="155" t="s">
        <v>116</v>
      </c>
      <c r="F240" s="156"/>
      <c r="G240" s="156"/>
      <c r="H240" s="156"/>
      <c r="I240" s="156"/>
      <c r="J240" s="156"/>
      <c r="K240" s="156"/>
      <c r="L240" s="156"/>
      <c r="M240" s="156"/>
      <c r="N240" s="156"/>
      <c r="O240" s="156"/>
      <c r="P240" s="157"/>
    </row>
    <row r="241" spans="3:19" ht="15" x14ac:dyDescent="0.15">
      <c r="C241" s="143" t="s">
        <v>119</v>
      </c>
      <c r="D241" s="144"/>
      <c r="E241" s="35">
        <v>7</v>
      </c>
      <c r="F241" s="36">
        <v>2004</v>
      </c>
      <c r="G241" s="36">
        <f t="shared" ref="G241:P241" si="48">F241+1</f>
        <v>2005</v>
      </c>
      <c r="H241" s="36">
        <f t="shared" si="48"/>
        <v>2006</v>
      </c>
      <c r="I241" s="36">
        <f t="shared" si="48"/>
        <v>2007</v>
      </c>
      <c r="J241" s="36">
        <f t="shared" si="48"/>
        <v>2008</v>
      </c>
      <c r="K241" s="36">
        <f t="shared" si="48"/>
        <v>2009</v>
      </c>
      <c r="L241" s="36">
        <f t="shared" si="48"/>
        <v>2010</v>
      </c>
      <c r="M241" s="36">
        <f t="shared" si="48"/>
        <v>2011</v>
      </c>
      <c r="N241" s="36">
        <f t="shared" si="48"/>
        <v>2012</v>
      </c>
      <c r="O241" s="36">
        <f t="shared" si="48"/>
        <v>2013</v>
      </c>
      <c r="P241" s="37">
        <f t="shared" si="48"/>
        <v>2014</v>
      </c>
      <c r="Q241" s="59" t="s">
        <v>100</v>
      </c>
      <c r="R241" s="59" t="s">
        <v>111</v>
      </c>
      <c r="S241" s="60" t="s">
        <v>112</v>
      </c>
    </row>
    <row r="242" spans="3:19" ht="15" x14ac:dyDescent="0.25">
      <c r="C242" s="139"/>
      <c r="D242" s="140"/>
      <c r="E242" s="39" t="s">
        <v>32</v>
      </c>
      <c r="F242" s="40">
        <f>IF($C$3="National Currency",IF(A.Life_DATA!E232=0,0,A.Life_DATA!E232),IF($C$3="Current Exchange rate",IF(A.Life_DATA!E232=0,0,A.Life_DATA!E232/ECO!O9),IF($C$3="Constant Exchange rate",IF(A.Life_DATA!E232=0,0,A.Life_DATA!E232/ECO!O44))))</f>
        <v>0</v>
      </c>
      <c r="G242" s="40">
        <f>IF($C$3="National Currency",IF(A.Life_DATA!F232=0,0,A.Life_DATA!F232),IF($C$3="Current Exchange rate",IF(A.Life_DATA!F232=0,0,A.Life_DATA!F232/ECO!P9),IF($C$3="Constant Exchange rate",IF(A.Life_DATA!F232=0,0,A.Life_DATA!F232/ECO!P44))))</f>
        <v>0</v>
      </c>
      <c r="H242" s="40">
        <f>IF($C$3="National Currency",IF(A.Life_DATA!G232=0,0,A.Life_DATA!G232),IF($C$3="Current Exchange rate",IF(A.Life_DATA!G232=0,0,A.Life_DATA!G232/ECO!Q9),IF($C$3="Constant Exchange rate",IF(A.Life_DATA!G232=0,0,A.Life_DATA!G232/ECO!Q44))))</f>
        <v>0</v>
      </c>
      <c r="I242" s="40">
        <f>IF($C$3="National Currency",IF(A.Life_DATA!H232=0,0,A.Life_DATA!H232),IF($C$3="Current Exchange rate",IF(A.Life_DATA!H232=0,0,A.Life_DATA!H232/ECO!R9),IF($C$3="Constant Exchange rate",IF(A.Life_DATA!H232=0,0,A.Life_DATA!H232/ECO!R44))))</f>
        <v>0</v>
      </c>
      <c r="J242" s="40">
        <f>IF($C$3="National Currency",IF(A.Life_DATA!I232=0,0,A.Life_DATA!I232),IF($C$3="Current Exchange rate",IF(A.Life_DATA!I232=0,0,A.Life_DATA!I232/ECO!S9),IF($C$3="Constant Exchange rate",IF(A.Life_DATA!I232=0,0,A.Life_DATA!I232/ECO!S44))))</f>
        <v>0</v>
      </c>
      <c r="K242" s="40">
        <f>IF($C$3="National Currency",IF(A.Life_DATA!J232=0,0,A.Life_DATA!J232),IF($C$3="Current Exchange rate",IF(A.Life_DATA!J232=0,0,A.Life_DATA!J232/ECO!T9),IF($C$3="Constant Exchange rate",IF(A.Life_DATA!J232=0,0,A.Life_DATA!J232/ECO!T44))))</f>
        <v>0</v>
      </c>
      <c r="L242" s="40">
        <f>IF($C$3="National Currency",IF(A.Life_DATA!K232=0,0,A.Life_DATA!K232),IF($C$3="Current Exchange rate",IF(A.Life_DATA!K232=0,0,A.Life_DATA!K232/ECO!U9),IF($C$3="Constant Exchange rate",IF(A.Life_DATA!K232=0,0,A.Life_DATA!K232/ECO!U44))))</f>
        <v>313</v>
      </c>
      <c r="M242" s="40">
        <f>IF($C$3="National Currency",IF(A.Life_DATA!L232=0,0,A.Life_DATA!L232),IF($C$3="Current Exchange rate",IF(A.Life_DATA!L232=0,0,A.Life_DATA!L232/ECO!V9),IF($C$3="Constant Exchange rate",IF(A.Life_DATA!L232=0,0,A.Life_DATA!L232/ECO!V44))))</f>
        <v>330</v>
      </c>
      <c r="N242" s="40">
        <f>IF($C$3="National Currency",IF(A.Life_DATA!M232=0,0,A.Life_DATA!M232),IF($C$3="Current Exchange rate",IF(A.Life_DATA!M232=0,0,A.Life_DATA!M232/ECO!W9),IF($C$3="Constant Exchange rate",IF(A.Life_DATA!M232=0,0,A.Life_DATA!M232/ECO!W44))))</f>
        <v>330</v>
      </c>
      <c r="O242" s="40">
        <f>IF($C$3="National Currency",IF(A.Life_DATA!N232=0,0,A.Life_DATA!N232),IF($C$3="Current Exchange rate",IF(A.Life_DATA!N232=0,0,A.Life_DATA!N232/ECO!X9),IF($C$3="Constant Exchange rate",IF(A.Life_DATA!N232=0,0,A.Life_DATA!N232/ECO!X44))))</f>
        <v>204</v>
      </c>
      <c r="P242" s="107">
        <f>IF($C$3="National Currency",IF(A.Life_DATA!O232=0,0,A.Life_DATA!O232),IF($C$3="Current Exchange rate",IF(A.Life_DATA!O232=0,0,A.Life_DATA!O232/ECO!Y9),IF($C$3="Constant Exchange rate",IF(A.Life_DATA!O232=0,0,A.Life_DATA!O232/ECO!Y44))))</f>
        <v>0</v>
      </c>
      <c r="Q242" s="41">
        <f>O242/$O$274</f>
        <v>3.2426544845312296E-3</v>
      </c>
      <c r="R242" s="41">
        <f>IF(OR(O242=0, N242=0),"-",O242/N242-1)</f>
        <v>-0.38181818181818183</v>
      </c>
      <c r="S242" s="41" t="str">
        <f>IF(OR(O242=0, F242=0),"-",O242/F242-1)</f>
        <v>-</v>
      </c>
    </row>
    <row r="243" spans="3:19" ht="15" x14ac:dyDescent="0.25">
      <c r="C243" s="139"/>
      <c r="D243" s="140"/>
      <c r="E243" s="39" t="s">
        <v>31</v>
      </c>
      <c r="F243" s="42">
        <f>IF($C$3="National Currency",IF(A.Life_DATA!E233=0,0,A.Life_DATA!E233),IF($C$3="Current Exchange rate",IF(A.Life_DATA!E233=0,0,A.Life_DATA!E233/ECO!O10),IF($C$3="Constant Exchange rate",IF(A.Life_DATA!E233=0,0,A.Life_DATA!E233/ECO!O45))))</f>
        <v>85.610338999999996</v>
      </c>
      <c r="G243" s="42">
        <f>IF($C$3="National Currency",IF(A.Life_DATA!F233=0,0,A.Life_DATA!F233),IF($C$3="Current Exchange rate",IF(A.Life_DATA!F233=0,0,A.Life_DATA!F233/ECO!P10),IF($C$3="Constant Exchange rate",IF(A.Life_DATA!F233=0,0,A.Life_DATA!F233/ECO!P45))))</f>
        <v>-16.132467999999999</v>
      </c>
      <c r="H243" s="42">
        <f>IF($C$3="National Currency",IF(A.Life_DATA!G233=0,0,A.Life_DATA!G233),IF($C$3="Current Exchange rate",IF(A.Life_DATA!G233=0,0,A.Life_DATA!G233/ECO!Q10),IF($C$3="Constant Exchange rate",IF(A.Life_DATA!G233=0,0,A.Life_DATA!G233/ECO!Q45))))</f>
        <v>36.840510999999999</v>
      </c>
      <c r="I243" s="42">
        <f>IF($C$3="National Currency",IF(A.Life_DATA!H233=0,0,A.Life_DATA!H233),IF($C$3="Current Exchange rate",IF(A.Life_DATA!H233=0,0,A.Life_DATA!H233/ECO!R10),IF($C$3="Constant Exchange rate",IF(A.Life_DATA!H233=0,0,A.Life_DATA!H233/ECO!R45))))</f>
        <v>64.744899000000004</v>
      </c>
      <c r="J243" s="42">
        <f>IF($C$3="National Currency",IF(A.Life_DATA!I233=0,0,A.Life_DATA!I233),IF($C$3="Current Exchange rate",IF(A.Life_DATA!I233=0,0,A.Life_DATA!I233/ECO!S10),IF($C$3="Constant Exchange rate",IF(A.Life_DATA!I233=0,0,A.Life_DATA!I233/ECO!S45))))</f>
        <v>-8.8013019999999997</v>
      </c>
      <c r="K243" s="42">
        <f>IF($C$3="National Currency",IF(A.Life_DATA!J233=0,0,A.Life_DATA!J233),IF($C$3="Current Exchange rate",IF(A.Life_DATA!J233=0,0,A.Life_DATA!J233/ECO!T10),IF($C$3="Constant Exchange rate",IF(A.Life_DATA!J233=0,0,A.Life_DATA!J233/ECO!T45))))</f>
        <v>31.677320000000002</v>
      </c>
      <c r="L243" s="42">
        <f>IF($C$3="National Currency",IF(A.Life_DATA!K233=0,0,A.Life_DATA!K233),IF($C$3="Current Exchange rate",IF(A.Life_DATA!K233=0,0,A.Life_DATA!K233/ECO!U10),IF($C$3="Constant Exchange rate",IF(A.Life_DATA!K233=0,0,A.Life_DATA!K233/ECO!U45))))</f>
        <v>44.359816000000002</v>
      </c>
      <c r="M243" s="42">
        <f>IF($C$3="National Currency",IF(A.Life_DATA!L233=0,0,A.Life_DATA!L233),IF($C$3="Current Exchange rate",IF(A.Life_DATA!L233=0,0,A.Life_DATA!L233/ECO!V10),IF($C$3="Constant Exchange rate",IF(A.Life_DATA!L233=0,0,A.Life_DATA!L233/ECO!V45))))</f>
        <v>131.38468700000001</v>
      </c>
      <c r="N243" s="42">
        <f>IF($C$3="National Currency",IF(A.Life_DATA!M233=0,0,A.Life_DATA!M233),IF($C$3="Current Exchange rate",IF(A.Life_DATA!M233=0,0,A.Life_DATA!M233/ECO!W10),IF($C$3="Constant Exchange rate",IF(A.Life_DATA!M233=0,0,A.Life_DATA!M233/ECO!W45))))</f>
        <v>-40.122177000000001</v>
      </c>
      <c r="O243" s="42">
        <f>IF($C$3="National Currency",IF(A.Life_DATA!N233=0,0,A.Life_DATA!N233),IF($C$3="Current Exchange rate",IF(A.Life_DATA!N233=0,0,A.Life_DATA!N233/ECO!X10),IF($C$3="Constant Exchange rate",IF(A.Life_DATA!N233=0,0,A.Life_DATA!N233/ECO!X45))))</f>
        <v>26.518816000000001</v>
      </c>
      <c r="P243" s="108">
        <f>IF($C$3="National Currency",IF(A.Life_DATA!O233=0,0,A.Life_DATA!O233),IF($C$3="Current Exchange rate",IF(A.Life_DATA!O233=0,0,A.Life_DATA!O233/ECO!Y10),IF($C$3="Constant Exchange rate",IF(A.Life_DATA!O233=0,0,A.Life_DATA!O233/ECO!Y45))))</f>
        <v>77.223579000000001</v>
      </c>
      <c r="Q243" s="41">
        <f t="shared" ref="Q243:Q275" si="49">O243/$O$274</f>
        <v>4.215262628767575E-4</v>
      </c>
      <c r="R243" s="41">
        <f t="shared" ref="R243:R275" si="50">IF(OR(O243=0, N243=0),"-",O243/N243-1)</f>
        <v>-1.6609515729916651</v>
      </c>
      <c r="S243" s="41">
        <f t="shared" ref="S243:S275" si="51">IF(OR(O243=0, F243=0),"-",O243/F243-1)</f>
        <v>-0.69023816153794226</v>
      </c>
    </row>
    <row r="244" spans="3:19" ht="15" x14ac:dyDescent="0.25">
      <c r="C244" s="139"/>
      <c r="D244" s="140"/>
      <c r="E244" s="39" t="s">
        <v>30</v>
      </c>
      <c r="F244" s="42">
        <f>IF($C$3="National Currency",IF(A.Life_DATA!E234=0,0,A.Life_DATA!E234),IF($C$3="Current Exchange rate",IF(A.Life_DATA!E234=0,0,A.Life_DATA!E234/ECO!O11),IF($C$3="Constant Exchange rate",IF(A.Life_DATA!E234=0,0,A.Life_DATA!E234/ECO!O46))))</f>
        <v>0</v>
      </c>
      <c r="G244" s="42">
        <f>IF($C$3="National Currency",IF(A.Life_DATA!F234=0,0,A.Life_DATA!F234),IF($C$3="Current Exchange rate",IF(A.Life_DATA!F234=0,0,A.Life_DATA!F234/ECO!P11),IF($C$3="Constant Exchange rate",IF(A.Life_DATA!F234=0,0,A.Life_DATA!F234/ECO!P46))))</f>
        <v>0</v>
      </c>
      <c r="H244" s="42">
        <f>IF($C$3="National Currency",IF(A.Life_DATA!G234=0,0,A.Life_DATA!G234),IF($C$3="Current Exchange rate",IF(A.Life_DATA!G234=0,0,A.Life_DATA!G234/ECO!Q11),IF($C$3="Constant Exchange rate",IF(A.Life_DATA!G234=0,0,A.Life_DATA!G234/ECO!Q46))))</f>
        <v>0</v>
      </c>
      <c r="I244" s="42">
        <f>IF($C$3="National Currency",IF(A.Life_DATA!H234=0,0,A.Life_DATA!H234),IF($C$3="Current Exchange rate",IF(A.Life_DATA!H234=0,0,A.Life_DATA!H234/ECO!R11),IF($C$3="Constant Exchange rate",IF(A.Life_DATA!H234=0,0,A.Life_DATA!H234/ECO!R46))))</f>
        <v>0.21499772982922596</v>
      </c>
      <c r="J244" s="42">
        <f>IF($C$3="National Currency",IF(A.Life_DATA!I234=0,0,A.Life_DATA!I234),IF($C$3="Current Exchange rate",IF(A.Life_DATA!I234=0,0,A.Life_DATA!I234/ECO!S11),IF($C$3="Constant Exchange rate",IF(A.Life_DATA!I234=0,0,A.Life_DATA!I234/ECO!S46))))</f>
        <v>2.8719705491359035</v>
      </c>
      <c r="K244" s="42">
        <f>IF($C$3="National Currency",IF(A.Life_DATA!J234=0,0,A.Life_DATA!J234),IF($C$3="Current Exchange rate",IF(A.Life_DATA!J234=0,0,A.Life_DATA!J234/ECO!T11),IF($C$3="Constant Exchange rate",IF(A.Life_DATA!J234=0,0,A.Life_DATA!J234/ECO!T46))))</f>
        <v>1.1228141936803353</v>
      </c>
      <c r="L244" s="42">
        <f>IF($C$3="National Currency",IF(A.Life_DATA!K234=0,0,A.Life_DATA!K234),IF($C$3="Current Exchange rate",IF(A.Life_DATA!K234=0,0,A.Life_DATA!K234/ECO!U11),IF($C$3="Constant Exchange rate",IF(A.Life_DATA!K234=0,0,A.Life_DATA!K234/ECO!U46))))</f>
        <v>0.83853154719296452</v>
      </c>
      <c r="M244" s="42">
        <f>IF($C$3="National Currency",IF(A.Life_DATA!L234=0,0,A.Life_DATA!L234),IF($C$3="Current Exchange rate",IF(A.Life_DATA!L234=0,0,A.Life_DATA!L234/ECO!V11),IF($C$3="Constant Exchange rate",IF(A.Life_DATA!L234=0,0,A.Life_DATA!L234/ECO!V46))))</f>
        <v>1.9851950710706616</v>
      </c>
      <c r="N244" s="42">
        <f>IF($C$3="National Currency",IF(A.Life_DATA!M234=0,0,A.Life_DATA!M234),IF($C$3="Current Exchange rate",IF(A.Life_DATA!M234=0,0,A.Life_DATA!M234/ECO!W11),IF($C$3="Constant Exchange rate",IF(A.Life_DATA!M234=0,0,A.Life_DATA!M234/ECO!W46))))</f>
        <v>1.0225994477962983</v>
      </c>
      <c r="O244" s="88">
        <f>IF($C$3="National Currency",IF(A.Life_DATA!N234=0,0,A.Life_DATA!N234),IF($C$3="Current Exchange rate",IF(A.Life_DATA!N234=0,0,A.Life_DATA!N234/ECO!X11),IF($C$3="Constant Exchange rate",IF(A.Life_DATA!N234=0,0,A.Life_DATA!N234/ECO!X46))))</f>
        <v>1.0225994477962983</v>
      </c>
      <c r="P244" s="108">
        <f>IF($C$3="National Currency",IF(A.Life_DATA!O234=0,0,A.Life_DATA!O234),IF($C$3="Current Exchange rate",IF(A.Life_DATA!O234=0,0,A.Life_DATA!O234/ECO!Y11),IF($C$3="Constant Exchange rate",IF(A.Life_DATA!O234=0,0,A.Life_DATA!O234/ECO!Y46))))</f>
        <v>0</v>
      </c>
      <c r="Q244" s="41">
        <f t="shared" si="49"/>
        <v>1.6254591594489343E-5</v>
      </c>
      <c r="R244" s="41">
        <f t="shared" si="50"/>
        <v>0</v>
      </c>
      <c r="S244" s="41" t="str">
        <f t="shared" si="51"/>
        <v>-</v>
      </c>
    </row>
    <row r="245" spans="3:19" ht="15" x14ac:dyDescent="0.25">
      <c r="C245" s="139"/>
      <c r="D245" s="140"/>
      <c r="E245" s="39" t="s">
        <v>29</v>
      </c>
      <c r="F245" s="42">
        <f>IF($C$3="National Currency",IF(A.Life_DATA!E235=0,0,A.Life_DATA!E235),IF($C$3="Current Exchange rate",IF(A.Life_DATA!E235=0,0,A.Life_DATA!E235/ECO!O12),IF($C$3="Constant Exchange rate",IF(A.Life_DATA!E235=0,0,A.Life_DATA!E235/ECO!O47))))</f>
        <v>242.63805721889554</v>
      </c>
      <c r="G245" s="42">
        <f>IF($C$3="National Currency",IF(A.Life_DATA!F235=0,0,A.Life_DATA!F235),IF($C$3="Current Exchange rate",IF(A.Life_DATA!F235=0,0,A.Life_DATA!F235/ECO!P12),IF($C$3="Constant Exchange rate",IF(A.Life_DATA!F235=0,0,A.Life_DATA!F235/ECO!P47))))</f>
        <v>4843.7333666001332</v>
      </c>
      <c r="H245" s="42">
        <f>IF($C$3="National Currency",IF(A.Life_DATA!G235=0,0,A.Life_DATA!G235),IF($C$3="Current Exchange rate",IF(A.Life_DATA!G235=0,0,A.Life_DATA!G235/ECO!Q12),IF($C$3="Constant Exchange rate",IF(A.Life_DATA!G235=0,0,A.Life_DATA!G235/ECO!Q47))))</f>
        <v>1400.1322355289421</v>
      </c>
      <c r="I245" s="42">
        <f>IF($C$3="National Currency",IF(A.Life_DATA!H235=0,0,A.Life_DATA!H235),IF($C$3="Current Exchange rate",IF(A.Life_DATA!H235=0,0,A.Life_DATA!H235/ECO!R12),IF($C$3="Constant Exchange rate",IF(A.Life_DATA!H235=0,0,A.Life_DATA!H235/ECO!R47))))</f>
        <v>1775.0257817697941</v>
      </c>
      <c r="J245" s="42">
        <f>IF($C$3="National Currency",IF(A.Life_DATA!I235=0,0,A.Life_DATA!I235),IF($C$3="Current Exchange rate",IF(A.Life_DATA!I235=0,0,A.Life_DATA!I235/ECO!S12),IF($C$3="Constant Exchange rate",IF(A.Life_DATA!I235=0,0,A.Life_DATA!I235/ECO!S47))))</f>
        <v>-3799.9746506986035</v>
      </c>
      <c r="K245" s="42">
        <f>IF($C$3="National Currency",IF(A.Life_DATA!J235=0,0,A.Life_DATA!J235),IF($C$3="Current Exchange rate",IF(A.Life_DATA!J235=0,0,A.Life_DATA!J235/ECO!T12),IF($C$3="Constant Exchange rate",IF(A.Life_DATA!J235=0,0,A.Life_DATA!J235/ECO!T47))))</f>
        <v>3953.616622588157</v>
      </c>
      <c r="L245" s="42">
        <f>IF($C$3="National Currency",IF(A.Life_DATA!K235=0,0,A.Life_DATA!K235),IF($C$3="Current Exchange rate",IF(A.Life_DATA!K235=0,0,A.Life_DATA!K235/ECO!U12),IF($C$3="Constant Exchange rate",IF(A.Life_DATA!K235=0,0,A.Life_DATA!K235/ECO!U47))))</f>
        <v>5284.3114504324694</v>
      </c>
      <c r="M245" s="42">
        <f>IF($C$3="National Currency",IF(A.Life_DATA!L235=0,0,A.Life_DATA!L235),IF($C$3="Current Exchange rate",IF(A.Life_DATA!L235=0,0,A.Life_DATA!L235/ECO!V12),IF($C$3="Constant Exchange rate",IF(A.Life_DATA!L235=0,0,A.Life_DATA!L235/ECO!V47))))</f>
        <v>3906.2850199600798</v>
      </c>
      <c r="N245" s="42">
        <f>IF($C$3="National Currency",IF(A.Life_DATA!M235=0,0,A.Life_DATA!M235),IF($C$3="Current Exchange rate",IF(A.Life_DATA!M235=0,0,A.Life_DATA!M235/ECO!W12),IF($C$3="Constant Exchange rate",IF(A.Life_DATA!M235=0,0,A.Life_DATA!M235/ECO!W47))))</f>
        <v>9601.9061585163017</v>
      </c>
      <c r="O245" s="42">
        <f>IF($C$3="National Currency",IF(A.Life_DATA!N235=0,0,A.Life_DATA!N235),IF($C$3="Current Exchange rate",IF(A.Life_DATA!N235=0,0,A.Life_DATA!N235/ECO!X12),IF($C$3="Constant Exchange rate",IF(A.Life_DATA!N235=0,0,A.Life_DATA!N235/ECO!X47))))</f>
        <v>7726.794551729874</v>
      </c>
      <c r="P245" s="108">
        <f>IF($C$3="National Currency",IF(A.Life_DATA!O235=0,0,A.Life_DATA!O235),IF($C$3="Current Exchange rate",IF(A.Life_DATA!O235=0,0,A.Life_DATA!O235/ECO!Y12),IF($C$3="Constant Exchange rate",IF(A.Life_DATA!O235=0,0,A.Life_DATA!O235/ECO!Y47))))</f>
        <v>8893.0050024950106</v>
      </c>
      <c r="Q245" s="41">
        <f t="shared" si="49"/>
        <v>0.12282022060891347</v>
      </c>
      <c r="R245" s="41">
        <f t="shared" si="50"/>
        <v>-0.19528535020344051</v>
      </c>
      <c r="S245" s="41">
        <f t="shared" si="51"/>
        <v>30.844940733098429</v>
      </c>
    </row>
    <row r="246" spans="3:19" ht="15" x14ac:dyDescent="0.25">
      <c r="C246" s="139"/>
      <c r="D246" s="140"/>
      <c r="E246" s="39" t="s">
        <v>28</v>
      </c>
      <c r="F246" s="42">
        <f>IF($C$3="National Currency",IF(A.Life_DATA!E236=0,0,A.Life_DATA!E236),IF($C$3="Current Exchange rate",IF(A.Life_DATA!E236=0,0,A.Life_DATA!E236/ECO!O13),IF($C$3="Constant Exchange rate",IF(A.Life_DATA!E236=0,0,A.Life_DATA!E236/ECO!O48))))</f>
        <v>0</v>
      </c>
      <c r="G246" s="42">
        <f>IF($C$3="National Currency",IF(A.Life_DATA!F236=0,0,A.Life_DATA!F236),IF($C$3="Current Exchange rate",IF(A.Life_DATA!F236=0,0,A.Life_DATA!F236/ECO!P13),IF($C$3="Constant Exchange rate",IF(A.Life_DATA!F236=0,0,A.Life_DATA!F236/ECO!P48))))</f>
        <v>0</v>
      </c>
      <c r="H246" s="42">
        <f>IF($C$3="National Currency",IF(A.Life_DATA!G236=0,0,A.Life_DATA!G236),IF($C$3="Current Exchange rate",IF(A.Life_DATA!G236=0,0,A.Life_DATA!G236/ECO!Q13),IF($C$3="Constant Exchange rate",IF(A.Life_DATA!G236=0,0,A.Life_DATA!G236/ECO!Q48))))</f>
        <v>0</v>
      </c>
      <c r="I246" s="42">
        <f>IF($C$3="National Currency",IF(A.Life_DATA!H236=0,0,A.Life_DATA!H236),IF($C$3="Current Exchange rate",IF(A.Life_DATA!H236=0,0,A.Life_DATA!H236/ECO!R13),IF($C$3="Constant Exchange rate",IF(A.Life_DATA!H236=0,0,A.Life_DATA!H236/ECO!R48))))</f>
        <v>0</v>
      </c>
      <c r="J246" s="42">
        <f>IF($C$3="National Currency",IF(A.Life_DATA!I236=0,0,A.Life_DATA!I236),IF($C$3="Current Exchange rate",IF(A.Life_DATA!I236=0,0,A.Life_DATA!I236/ECO!S13),IF($C$3="Constant Exchange rate",IF(A.Life_DATA!I236=0,0,A.Life_DATA!I236/ECO!S48))))</f>
        <v>0</v>
      </c>
      <c r="K246" s="42">
        <f>IF($C$3="National Currency",IF(A.Life_DATA!J236=0,0,A.Life_DATA!J236),IF($C$3="Current Exchange rate",IF(A.Life_DATA!J236=0,0,A.Life_DATA!J236/ECO!T13),IF($C$3="Constant Exchange rate",IF(A.Life_DATA!J236=0,0,A.Life_DATA!J236/ECO!T48))))</f>
        <v>0</v>
      </c>
      <c r="L246" s="42">
        <f>IF($C$3="National Currency",IF(A.Life_DATA!K236=0,0,A.Life_DATA!K236),IF($C$3="Current Exchange rate",IF(A.Life_DATA!K236=0,0,A.Life_DATA!K236/ECO!U13),IF($C$3="Constant Exchange rate",IF(A.Life_DATA!K236=0,0,A.Life_DATA!K236/ECO!U48))))</f>
        <v>0</v>
      </c>
      <c r="M246" s="42">
        <f>IF($C$3="National Currency",IF(A.Life_DATA!L236=0,0,A.Life_DATA!L236),IF($C$3="Current Exchange rate",IF(A.Life_DATA!L236=0,0,A.Life_DATA!L236/ECO!V13),IF($C$3="Constant Exchange rate",IF(A.Life_DATA!L236=0,0,A.Life_DATA!L236/ECO!V48))))</f>
        <v>0</v>
      </c>
      <c r="N246" s="42">
        <f>IF($C$3="National Currency",IF(A.Life_DATA!M236=0,0,A.Life_DATA!M236),IF($C$3="Current Exchange rate",IF(A.Life_DATA!M236=0,0,A.Life_DATA!M236/ECO!W13),IF($C$3="Constant Exchange rate",IF(A.Life_DATA!M236=0,0,A.Life_DATA!M236/ECO!W48))))</f>
        <v>0</v>
      </c>
      <c r="O246" s="42">
        <f>IF($C$3="National Currency",IF(A.Life_DATA!N236=0,0,A.Life_DATA!N236),IF($C$3="Current Exchange rate",IF(A.Life_DATA!N236=0,0,A.Life_DATA!N236/ECO!X13),IF($C$3="Constant Exchange rate",IF(A.Life_DATA!N236=0,0,A.Life_DATA!N236/ECO!X48))))</f>
        <v>0</v>
      </c>
      <c r="P246" s="108">
        <f>IF($C$3="National Currency",IF(A.Life_DATA!O236=0,0,A.Life_DATA!O236),IF($C$3="Current Exchange rate",IF(A.Life_DATA!O236=0,0,A.Life_DATA!O236/ECO!Y13),IF($C$3="Constant Exchange rate",IF(A.Life_DATA!O236=0,0,A.Life_DATA!O236/ECO!Y48))))</f>
        <v>0</v>
      </c>
      <c r="Q246" s="41">
        <f t="shared" si="49"/>
        <v>0</v>
      </c>
      <c r="R246" s="41" t="str">
        <f t="shared" si="50"/>
        <v>-</v>
      </c>
      <c r="S246" s="41" t="str">
        <f t="shared" si="51"/>
        <v>-</v>
      </c>
    </row>
    <row r="247" spans="3:19" ht="15" x14ac:dyDescent="0.25">
      <c r="C247" s="139"/>
      <c r="D247" s="140"/>
      <c r="E247" s="39" t="s">
        <v>27</v>
      </c>
      <c r="F247" s="42">
        <f>IF($C$3="National Currency",IF(A.Life_DATA!E237=0,0,A.Life_DATA!E237),IF($C$3="Current Exchange rate",IF(A.Life_DATA!E237=0,0,A.Life_DATA!E237/ECO!O14),IF($C$3="Constant Exchange rate",IF(A.Life_DATA!E237=0,0,A.Life_DATA!E237/ECO!O49))))</f>
        <v>7.4634937804218495</v>
      </c>
      <c r="G247" s="42">
        <f>IF($C$3="National Currency",IF(A.Life_DATA!F237=0,0,A.Life_DATA!F237),IF($C$3="Current Exchange rate",IF(A.Life_DATA!F237=0,0,A.Life_DATA!F237/ECO!P14),IF($C$3="Constant Exchange rate",IF(A.Life_DATA!F237=0,0,A.Life_DATA!F237/ECO!P49))))</f>
        <v>4.398774112132684</v>
      </c>
      <c r="H247" s="42">
        <f>IF($C$3="National Currency",IF(A.Life_DATA!G237=0,0,A.Life_DATA!G237),IF($C$3="Current Exchange rate",IF(A.Life_DATA!G237=0,0,A.Life_DATA!G237/ECO!Q14),IF($C$3="Constant Exchange rate",IF(A.Life_DATA!G237=0,0,A.Life_DATA!G237/ECO!Q49))))</f>
        <v>15.575987020010817</v>
      </c>
      <c r="I247" s="42">
        <f>IF($C$3="National Currency",IF(A.Life_DATA!H237=0,0,A.Life_DATA!H237),IF($C$3="Current Exchange rate",IF(A.Life_DATA!H237=0,0,A.Life_DATA!H237/ECO!R14),IF($C$3="Constant Exchange rate",IF(A.Life_DATA!H237=0,0,A.Life_DATA!H237/ECO!R49))))</f>
        <v>14.890932035334416</v>
      </c>
      <c r="J247" s="42">
        <f>IF($C$3="National Currency",IF(A.Life_DATA!I237=0,0,A.Life_DATA!I237),IF($C$3="Current Exchange rate",IF(A.Life_DATA!I237=0,0,A.Life_DATA!I237/ECO!S14),IF($C$3="Constant Exchange rate",IF(A.Life_DATA!I237=0,0,A.Life_DATA!I237/ECO!S49))))</f>
        <v>22.570758968811973</v>
      </c>
      <c r="K247" s="42">
        <f>IF($C$3="National Currency",IF(A.Life_DATA!J237=0,0,A.Life_DATA!J237),IF($C$3="Current Exchange rate",IF(A.Life_DATA!J237=0,0,A.Life_DATA!J237/ECO!T14),IF($C$3="Constant Exchange rate",IF(A.Life_DATA!J237=0,0,A.Life_DATA!J237/ECO!T49))))</f>
        <v>14.169821525148729</v>
      </c>
      <c r="L247" s="42">
        <f>IF($C$3="National Currency",IF(A.Life_DATA!K237=0,0,A.Life_DATA!K237),IF($C$3="Current Exchange rate",IF(A.Life_DATA!K237=0,0,A.Life_DATA!K237/ECO!U14),IF($C$3="Constant Exchange rate",IF(A.Life_DATA!K237=0,0,A.Life_DATA!K237/ECO!U49))))</f>
        <v>23.976924463674059</v>
      </c>
      <c r="M247" s="42">
        <f>IF($C$3="National Currency",IF(A.Life_DATA!L237=0,0,A.Life_DATA!L237),IF($C$3="Current Exchange rate",IF(A.Life_DATA!L237=0,0,A.Life_DATA!L237/ECO!V14),IF($C$3="Constant Exchange rate",IF(A.Life_DATA!L237=0,0,A.Life_DATA!L237/ECO!V49))))</f>
        <v>13.881377321074455</v>
      </c>
      <c r="N247" s="42">
        <f>IF($C$3="National Currency",IF(A.Life_DATA!M237=0,0,A.Life_DATA!M237),IF($C$3="Current Exchange rate",IF(A.Life_DATA!M237=0,0,A.Life_DATA!M237/ECO!W14),IF($C$3="Constant Exchange rate",IF(A.Life_DATA!M237=0,0,A.Life_DATA!M237/ECO!W49))))</f>
        <v>60.248783126014061</v>
      </c>
      <c r="O247" s="42">
        <f>IF($C$3="National Currency",IF(A.Life_DATA!N237=0,0,A.Life_DATA!N237),IF($C$3="Current Exchange rate",IF(A.Life_DATA!N237=0,0,A.Life_DATA!N237/ECO!X14),IF($C$3="Constant Exchange rate",IF(A.Life_DATA!N237=0,0,A.Life_DATA!N237/ECO!X49))))</f>
        <v>2.9926086172705966</v>
      </c>
      <c r="P247" s="108">
        <f>IF($C$3="National Currency",IF(A.Life_DATA!O237=0,0,A.Life_DATA!O237),IF($C$3="Current Exchange rate",IF(A.Life_DATA!O237=0,0,A.Life_DATA!O237/ECO!Y14),IF($C$3="Constant Exchange rate",IF(A.Life_DATA!O237=0,0,A.Life_DATA!O237/ECO!Y49))))</f>
        <v>26.284478096268252</v>
      </c>
      <c r="Q247" s="41">
        <f t="shared" si="49"/>
        <v>4.7568606633525988E-5</v>
      </c>
      <c r="R247" s="41">
        <f t="shared" si="50"/>
        <v>-0.95032914422501502</v>
      </c>
      <c r="S247" s="41">
        <f t="shared" si="51"/>
        <v>-0.59903381642512077</v>
      </c>
    </row>
    <row r="248" spans="3:19" ht="15" x14ac:dyDescent="0.25">
      <c r="C248" s="139"/>
      <c r="D248" s="140"/>
      <c r="E248" s="39" t="s">
        <v>26</v>
      </c>
      <c r="F248" s="42">
        <f>IF($C$3="National Currency",IF(A.Life_DATA!E238=0,0,A.Life_DATA!E238),IF($C$3="Current Exchange rate",IF(A.Life_DATA!E238=0,0,A.Life_DATA!E238/ECO!O15),IF($C$3="Constant Exchange rate",IF(A.Life_DATA!E238=0,0,A.Life_DATA!E238/ECO!O50))))</f>
        <v>17204</v>
      </c>
      <c r="G248" s="42">
        <f>IF($C$3="National Currency",IF(A.Life_DATA!F238=0,0,A.Life_DATA!F238),IF($C$3="Current Exchange rate",IF(A.Life_DATA!F238=0,0,A.Life_DATA!F238/ECO!P15),IF($C$3="Constant Exchange rate",IF(A.Life_DATA!F238=0,0,A.Life_DATA!F238/ECO!P50))))</f>
        <v>30617</v>
      </c>
      <c r="H248" s="42">
        <f>IF($C$3="National Currency",IF(A.Life_DATA!G238=0,0,A.Life_DATA!G238),IF($C$3="Current Exchange rate",IF(A.Life_DATA!G238=0,0,A.Life_DATA!G238/ECO!Q15),IF($C$3="Constant Exchange rate",IF(A.Life_DATA!G238=0,0,A.Life_DATA!G238/ECO!Q50))))</f>
        <v>28916</v>
      </c>
      <c r="I248" s="42">
        <f>IF($C$3="National Currency",IF(A.Life_DATA!H238=0,0,A.Life_DATA!H238),IF($C$3="Current Exchange rate",IF(A.Life_DATA!H238=0,0,A.Life_DATA!H238/ECO!R15),IF($C$3="Constant Exchange rate",IF(A.Life_DATA!H238=0,0,A.Life_DATA!H238/ECO!R50))))</f>
        <v>24708</v>
      </c>
      <c r="J248" s="42">
        <f>IF($C$3="National Currency",IF(A.Life_DATA!I238=0,0,A.Life_DATA!I238),IF($C$3="Current Exchange rate",IF(A.Life_DATA!I238=0,0,A.Life_DATA!I238/ECO!S15),IF($C$3="Constant Exchange rate",IF(A.Life_DATA!I238=0,0,A.Life_DATA!I238/ECO!S50))))</f>
        <v>-1097</v>
      </c>
      <c r="K248" s="42">
        <f>IF($C$3="National Currency",IF(A.Life_DATA!J238=0,0,A.Life_DATA!J238),IF($C$3="Current Exchange rate",IF(A.Life_DATA!J238=0,0,A.Life_DATA!J238/ECO!T15),IF($C$3="Constant Exchange rate",IF(A.Life_DATA!J238=0,0,A.Life_DATA!J238/ECO!T50))))</f>
        <v>33451</v>
      </c>
      <c r="L248" s="42">
        <f>IF($C$3="National Currency",IF(A.Life_DATA!K238=0,0,A.Life_DATA!K238),IF($C$3="Current Exchange rate",IF(A.Life_DATA!K238=0,0,A.Life_DATA!K238/ECO!U15),IF($C$3="Constant Exchange rate",IF(A.Life_DATA!K238=0,0,A.Life_DATA!K238/ECO!U50))))</f>
        <v>35446</v>
      </c>
      <c r="M248" s="42">
        <f>IF($C$3="National Currency",IF(A.Life_DATA!L238=0,0,A.Life_DATA!L238),IF($C$3="Current Exchange rate",IF(A.Life_DATA!L238=0,0,A.Life_DATA!L238/ECO!V15),IF($C$3="Constant Exchange rate",IF(A.Life_DATA!L238=0,0,A.Life_DATA!L238/ECO!V50))))</f>
        <v>8038</v>
      </c>
      <c r="N248" s="42">
        <f>IF($C$3="National Currency",IF(A.Life_DATA!M238=0,0,A.Life_DATA!M238),IF($C$3="Current Exchange rate",IF(A.Life_DATA!M238=0,0,A.Life_DATA!M238/ECO!W15),IF($C$3="Constant Exchange rate",IF(A.Life_DATA!M238=0,0,A.Life_DATA!M238/ECO!W50))))</f>
        <v>35761</v>
      </c>
      <c r="O248" s="42">
        <f>IF($C$3="National Currency",IF(A.Life_DATA!N238=0,0,A.Life_DATA!N238),IF($C$3="Current Exchange rate",IF(A.Life_DATA!N238=0,0,A.Life_DATA!N238/ECO!X15),IF($C$3="Constant Exchange rate",IF(A.Life_DATA!N238=0,0,A.Life_DATA!N238/ECO!X50))))</f>
        <v>37241</v>
      </c>
      <c r="P248" s="108">
        <f>IF($C$3="National Currency",IF(A.Life_DATA!O238=0,0,A.Life_DATA!O238),IF($C$3="Current Exchange rate",IF(A.Life_DATA!O238=0,0,A.Life_DATA!O238/ECO!Y15),IF($C$3="Constant Exchange rate",IF(A.Life_DATA!O238=0,0,A.Life_DATA!O238/ECO!Y50))))</f>
        <v>36519</v>
      </c>
      <c r="Q248" s="41">
        <f t="shared" si="49"/>
        <v>0.59195929244327217</v>
      </c>
      <c r="R248" s="41">
        <f t="shared" si="50"/>
        <v>4.1385867285590461E-2</v>
      </c>
      <c r="S248" s="41">
        <f t="shared" si="51"/>
        <v>1.1646710067426178</v>
      </c>
    </row>
    <row r="249" spans="3:19" ht="15" x14ac:dyDescent="0.25">
      <c r="C249" s="139"/>
      <c r="D249" s="140"/>
      <c r="E249" s="39" t="s">
        <v>25</v>
      </c>
      <c r="F249" s="42">
        <f>IF($C$3="National Currency",IF(A.Life_DATA!E239=0,0,A.Life_DATA!E239),IF($C$3="Current Exchange rate",IF(A.Life_DATA!E239=0,0,A.Life_DATA!E239/ECO!O16),IF($C$3="Constant Exchange rate",IF(A.Life_DATA!E239=0,0,A.Life_DATA!E239/ECO!O51))))</f>
        <v>31.563536727868591</v>
      </c>
      <c r="G249" s="42">
        <f>IF($C$3="National Currency",IF(A.Life_DATA!F239=0,0,A.Life_DATA!F239),IF($C$3="Current Exchange rate",IF(A.Life_DATA!F239=0,0,A.Life_DATA!F239/ECO!P16),IF($C$3="Constant Exchange rate",IF(A.Life_DATA!F239=0,0,A.Life_DATA!F239/ECO!P51))))</f>
        <v>36.264489006487317</v>
      </c>
      <c r="H249" s="42">
        <f>IF($C$3="National Currency",IF(A.Life_DATA!G239=0,0,A.Life_DATA!G239),IF($C$3="Current Exchange rate",IF(A.Life_DATA!G239=0,0,A.Life_DATA!G239/ECO!Q16),IF($C$3="Constant Exchange rate",IF(A.Life_DATA!G239=0,0,A.Life_DATA!G239/ECO!Q51))))</f>
        <v>59.9035633218272</v>
      </c>
      <c r="I249" s="42">
        <f>IF($C$3="National Currency",IF(A.Life_DATA!H239=0,0,A.Life_DATA!H239),IF($C$3="Current Exchange rate",IF(A.Life_DATA!H239=0,0,A.Life_DATA!H239/ECO!R16),IF($C$3="Constant Exchange rate",IF(A.Life_DATA!H239=0,0,A.Life_DATA!H239/ECO!R51))))</f>
        <v>59.366311632842198</v>
      </c>
      <c r="J249" s="42">
        <f>IF($C$3="National Currency",IF(A.Life_DATA!I239=0,0,A.Life_DATA!I239),IF($C$3="Current Exchange rate",IF(A.Life_DATA!I239=0,0,A.Life_DATA!I239/ECO!S16),IF($C$3="Constant Exchange rate",IF(A.Life_DATA!I239=0,0,A.Life_DATA!I239/ECO!S51))))</f>
        <v>25.519455226787372</v>
      </c>
      <c r="K249" s="42">
        <f>IF($C$3="National Currency",IF(A.Life_DATA!J239=0,0,A.Life_DATA!J239),IF($C$3="Current Exchange rate",IF(A.Life_DATA!J239=0,0,A.Life_DATA!J239/ECO!T16),IF($C$3="Constant Exchange rate",IF(A.Life_DATA!J239=0,0,A.Life_DATA!J239/ECO!T51))))</f>
        <v>42.32441943239359</v>
      </c>
      <c r="L249" s="42">
        <f>IF($C$3="National Currency",IF(A.Life_DATA!K239=0,0,A.Life_DATA!K239),IF($C$3="Current Exchange rate",IF(A.Life_DATA!K239=0,0,A.Life_DATA!K239/ECO!U16),IF($C$3="Constant Exchange rate",IF(A.Life_DATA!K239=0,0,A.Life_DATA!K239/ECO!U51))))</f>
        <v>-175.87901091964059</v>
      </c>
      <c r="M249" s="42">
        <f>IF($C$3="National Currency",IF(A.Life_DATA!L239=0,0,A.Life_DATA!L239),IF($C$3="Current Exchange rate",IF(A.Life_DATA!L239=0,0,A.Life_DATA!L239/ECO!V16),IF($C$3="Constant Exchange rate",IF(A.Life_DATA!L239=0,0,A.Life_DATA!L239/ECO!V51))))</f>
        <v>485.40690099794506</v>
      </c>
      <c r="N249" s="42">
        <f>IF($C$3="National Currency",IF(A.Life_DATA!M239=0,0,A.Life_DATA!M239),IF($C$3="Current Exchange rate",IF(A.Life_DATA!M239=0,0,A.Life_DATA!M239/ECO!W16),IF($C$3="Constant Exchange rate",IF(A.Life_DATA!M239=0,0,A.Life_DATA!M239/ECO!W51))))</f>
        <v>4.6668367963681767</v>
      </c>
      <c r="O249" s="88">
        <f>IF($C$3="National Currency",IF(A.Life_DATA!N239=0,0,A.Life_DATA!N239),IF($C$3="Current Exchange rate",IF(A.Life_DATA!N239=0,0,A.Life_DATA!N239/ECO!X16),IF($C$3="Constant Exchange rate",IF(A.Life_DATA!N239=0,0,A.Life_DATA!N239/ECO!X51))))</f>
        <v>4.6668367963681767</v>
      </c>
      <c r="P249" s="108">
        <f>IF($C$3="National Currency",IF(A.Life_DATA!O239=0,0,A.Life_DATA!O239),IF($C$3="Current Exchange rate",IF(A.Life_DATA!O239=0,0,A.Life_DATA!O239/ECO!Y16),IF($C$3="Constant Exchange rate",IF(A.Life_DATA!O239=0,0,A.Life_DATA!O239/ECO!Y51))))</f>
        <v>0</v>
      </c>
      <c r="Q249" s="41">
        <f t="shared" si="49"/>
        <v>7.4181074834895225E-5</v>
      </c>
      <c r="R249" s="41">
        <f t="shared" si="50"/>
        <v>0</v>
      </c>
      <c r="S249" s="41">
        <f t="shared" si="51"/>
        <v>-0.85214468085106387</v>
      </c>
    </row>
    <row r="250" spans="3:19" ht="15" x14ac:dyDescent="0.25">
      <c r="C250" s="139"/>
      <c r="D250" s="140"/>
      <c r="E250" s="39" t="s">
        <v>24</v>
      </c>
      <c r="F250" s="42">
        <f>IF($C$3="National Currency",IF(A.Life_DATA!E240=0,0,A.Life_DATA!E240),IF($C$3="Current Exchange rate",IF(A.Life_DATA!E240=0,0,A.Life_DATA!E240/ECO!O17),IF($C$3="Constant Exchange rate",IF(A.Life_DATA!E240=0,0,A.Life_DATA!E240/ECO!O52))))</f>
        <v>0.28121125356307441</v>
      </c>
      <c r="G250" s="42">
        <f>IF($C$3="National Currency",IF(A.Life_DATA!F240=0,0,A.Life_DATA!F240),IF($C$3="Current Exchange rate",IF(A.Life_DATA!F240=0,0,A.Life_DATA!F240/ECO!P17),IF($C$3="Constant Exchange rate",IF(A.Life_DATA!F240=0,0,A.Life_DATA!F240/ECO!P52))))</f>
        <v>-0.12782329707412474</v>
      </c>
      <c r="H250" s="42">
        <f>IF($C$3="National Currency",IF(A.Life_DATA!G240=0,0,A.Life_DATA!G240),IF($C$3="Current Exchange rate",IF(A.Life_DATA!G240=0,0,A.Life_DATA!G240/ECO!Q17),IF($C$3="Constant Exchange rate",IF(A.Life_DATA!G240=0,0,A.Life_DATA!G240/ECO!Q52))))</f>
        <v>0.33873173724643058</v>
      </c>
      <c r="I250" s="42">
        <f>IF($C$3="National Currency",IF(A.Life_DATA!H240=0,0,A.Life_DATA!H240),IF($C$3="Current Exchange rate",IF(A.Life_DATA!H240=0,0,A.Life_DATA!H240/ECO!R17),IF($C$3="Constant Exchange rate",IF(A.Life_DATA!H240=0,0,A.Life_DATA!H240/ECO!R52))))</f>
        <v>0.93950123349481673</v>
      </c>
      <c r="J250" s="42">
        <f>IF($C$3="National Currency",IF(A.Life_DATA!I240=0,0,A.Life_DATA!I240),IF($C$3="Current Exchange rate",IF(A.Life_DATA!I240=0,0,A.Life_DATA!I240/ECO!S17),IF($C$3="Constant Exchange rate",IF(A.Life_DATA!I240=0,0,A.Life_DATA!I240/ECO!S52))))</f>
        <v>-0.17805785282425576</v>
      </c>
      <c r="K250" s="42">
        <f>IF($C$3="National Currency",IF(A.Life_DATA!J240=0,0,A.Life_DATA!J240),IF($C$3="Current Exchange rate",IF(A.Life_DATA!J240=0,0,A.Life_DATA!J240/ECO!T17),IF($C$3="Constant Exchange rate",IF(A.Life_DATA!J240=0,0,A.Life_DATA!J240/ECO!T52))))</f>
        <v>0.27859087597305482</v>
      </c>
      <c r="L250" s="42">
        <f>IF($C$3="National Currency",IF(A.Life_DATA!K240=0,0,A.Life_DATA!K240),IF($C$3="Current Exchange rate",IF(A.Life_DATA!K240=0,0,A.Life_DATA!K240/ECO!U17),IF($C$3="Constant Exchange rate",IF(A.Life_DATA!K240=0,0,A.Life_DATA!K240/ECO!U52))))</f>
        <v>-0.22720591054925673</v>
      </c>
      <c r="M250" s="42">
        <f>IF($C$3="National Currency",IF(A.Life_DATA!L240=0,0,A.Life_DATA!L240),IF($C$3="Current Exchange rate",IF(A.Life_DATA!L240=0,0,A.Life_DATA!L240/ECO!V17),IF($C$3="Constant Exchange rate",IF(A.Life_DATA!L240=0,0,A.Life_DATA!L240/ECO!V52))))</f>
        <v>0.14199999999999999</v>
      </c>
      <c r="N250" s="42">
        <f>IF($C$3="National Currency",IF(A.Life_DATA!M240=0,0,A.Life_DATA!M240),IF($C$3="Current Exchange rate",IF(A.Life_DATA!M240=0,0,A.Life_DATA!M240/ECO!W17),IF($C$3="Constant Exchange rate",IF(A.Life_DATA!M240=0,0,A.Life_DATA!M240/ECO!W52))))</f>
        <v>4.5999999999999996</v>
      </c>
      <c r="O250" s="42">
        <f>IF($C$3="National Currency",IF(A.Life_DATA!N240=0,0,A.Life_DATA!N240),IF($C$3="Current Exchange rate",IF(A.Life_DATA!N240=0,0,A.Life_DATA!N240/ECO!X17),IF($C$3="Constant Exchange rate",IF(A.Life_DATA!N240=0,0,A.Life_DATA!N240/ECO!X52))))</f>
        <v>6</v>
      </c>
      <c r="P250" s="108">
        <f>IF($C$3="National Currency",IF(A.Life_DATA!O240=0,0,A.Life_DATA!O240),IF($C$3="Current Exchange rate",IF(A.Life_DATA!O240=0,0,A.Life_DATA!O240/ECO!Y17),IF($C$3="Constant Exchange rate",IF(A.Life_DATA!O240=0,0,A.Life_DATA!O240/ECO!Y52))))</f>
        <v>0</v>
      </c>
      <c r="Q250" s="41">
        <f t="shared" si="49"/>
        <v>9.5372190721506751E-5</v>
      </c>
      <c r="R250" s="41">
        <f t="shared" si="50"/>
        <v>0.30434782608695654</v>
      </c>
      <c r="S250" s="41">
        <f t="shared" si="51"/>
        <v>20.336272727272725</v>
      </c>
    </row>
    <row r="251" spans="3:19" ht="15" x14ac:dyDescent="0.25">
      <c r="C251" s="139"/>
      <c r="D251" s="140"/>
      <c r="E251" s="39" t="s">
        <v>23</v>
      </c>
      <c r="F251" s="42">
        <f>IF($C$3="National Currency",IF(A.Life_DATA!E241=0,0,A.Life_DATA!E241),IF($C$3="Current Exchange rate",IF(A.Life_DATA!E241=0,0,A.Life_DATA!E241/ECO!O18),IF($C$3="Constant Exchange rate",IF(A.Life_DATA!E241=0,0,A.Life_DATA!E241/ECO!O53))))</f>
        <v>156.14039813999997</v>
      </c>
      <c r="G251" s="42">
        <f>IF($C$3="National Currency",IF(A.Life_DATA!F241=0,0,A.Life_DATA!F241),IF($C$3="Current Exchange rate",IF(A.Life_DATA!F241=0,0,A.Life_DATA!F241/ECO!P18),IF($C$3="Constant Exchange rate",IF(A.Life_DATA!F241=0,0,A.Life_DATA!F241/ECO!P53))))</f>
        <v>168.85219804000002</v>
      </c>
      <c r="H251" s="42">
        <f>IF($C$3="National Currency",IF(A.Life_DATA!G241=0,0,A.Life_DATA!G241),IF($C$3="Current Exchange rate",IF(A.Life_DATA!G241=0,0,A.Life_DATA!G241/ECO!Q18),IF($C$3="Constant Exchange rate",IF(A.Life_DATA!G241=0,0,A.Life_DATA!G241/ECO!Q53))))</f>
        <v>184.71352253000001</v>
      </c>
      <c r="I251" s="42">
        <f>IF($C$3="National Currency",IF(A.Life_DATA!H241=0,0,A.Life_DATA!H241),IF($C$3="Current Exchange rate",IF(A.Life_DATA!H241=0,0,A.Life_DATA!H241/ECO!R18),IF($C$3="Constant Exchange rate",IF(A.Life_DATA!H241=0,0,A.Life_DATA!H241/ECO!R53))))</f>
        <v>223.61330268999995</v>
      </c>
      <c r="J251" s="42">
        <f>IF($C$3="National Currency",IF(A.Life_DATA!I241=0,0,A.Life_DATA!I241),IF($C$3="Current Exchange rate",IF(A.Life_DATA!I241=0,0,A.Life_DATA!I241/ECO!S18),IF($C$3="Constant Exchange rate",IF(A.Life_DATA!I241=0,0,A.Life_DATA!I241/ECO!S53))))</f>
        <v>46.799186890000001</v>
      </c>
      <c r="K251" s="42">
        <f>IF($C$3="National Currency",IF(A.Life_DATA!J241=0,0,A.Life_DATA!J241),IF($C$3="Current Exchange rate",IF(A.Life_DATA!J241=0,0,A.Life_DATA!J241/ECO!T18),IF($C$3="Constant Exchange rate",IF(A.Life_DATA!J241=0,0,A.Life_DATA!J241/ECO!T53))))</f>
        <v>166.40039901230003</v>
      </c>
      <c r="L251" s="42">
        <f>IF($C$3="National Currency",IF(A.Life_DATA!K241=0,0,A.Life_DATA!K241),IF($C$3="Current Exchange rate",IF(A.Life_DATA!K241=0,0,A.Life_DATA!K241/ECO!U18),IF($C$3="Constant Exchange rate",IF(A.Life_DATA!K241=0,0,A.Life_DATA!K241/ECO!U53))))</f>
        <v>180.02255718000006</v>
      </c>
      <c r="M251" s="42">
        <f>IF($C$3="National Currency",IF(A.Life_DATA!L241=0,0,A.Life_DATA!L241),IF($C$3="Current Exchange rate",IF(A.Life_DATA!L241=0,0,A.Life_DATA!L241/ECO!V18),IF($C$3="Constant Exchange rate",IF(A.Life_DATA!L241=0,0,A.Life_DATA!L241/ECO!V53))))</f>
        <v>133.47791390000003</v>
      </c>
      <c r="N251" s="42">
        <f>IF($C$3="National Currency",IF(A.Life_DATA!M241=0,0,A.Life_DATA!M241),IF($C$3="Current Exchange rate",IF(A.Life_DATA!M241=0,0,A.Life_DATA!M241/ECO!W18),IF($C$3="Constant Exchange rate",IF(A.Life_DATA!M241=0,0,A.Life_DATA!M241/ECO!W53))))</f>
        <v>456.33000091000014</v>
      </c>
      <c r="O251" s="42">
        <f>IF($C$3="National Currency",IF(A.Life_DATA!N241=0,0,A.Life_DATA!N241),IF($C$3="Current Exchange rate",IF(A.Life_DATA!N241=0,0,A.Life_DATA!N241/ECO!X18),IF($C$3="Constant Exchange rate",IF(A.Life_DATA!N241=0,0,A.Life_DATA!N241/ECO!X53))))</f>
        <v>-47.665748968000052</v>
      </c>
      <c r="P251" s="108">
        <f>IF($C$3="National Currency",IF(A.Life_DATA!O241=0,0,A.Life_DATA!O241),IF($C$3="Current Exchange rate",IF(A.Life_DATA!O241=0,0,A.Life_DATA!O241/ECO!Y18),IF($C$3="Constant Exchange rate",IF(A.Life_DATA!O241=0,0,A.Life_DATA!O241/ECO!Y53))))</f>
        <v>14.615369838699914</v>
      </c>
      <c r="Q251" s="41">
        <f t="shared" si="49"/>
        <v>-7.5766448357659415E-4</v>
      </c>
      <c r="R251" s="41">
        <f t="shared" si="50"/>
        <v>-1.1044545589221537</v>
      </c>
      <c r="S251" s="41">
        <f t="shared" si="51"/>
        <v>-1.305274929075444</v>
      </c>
    </row>
    <row r="252" spans="3:19" ht="15" x14ac:dyDescent="0.25">
      <c r="C252" s="139"/>
      <c r="D252" s="140"/>
      <c r="E252" s="39" t="s">
        <v>22</v>
      </c>
      <c r="F252" s="42">
        <f>IF($C$3="National Currency",IF(A.Life_DATA!E242=0,0,A.Life_DATA!E242),IF($C$3="Current Exchange rate",IF(A.Life_DATA!E242=0,0,A.Life_DATA!E242/ECO!O19),IF($C$3="Constant Exchange rate",IF(A.Life_DATA!E242=0,0,A.Life_DATA!E242/ECO!O54))))</f>
        <v>1318</v>
      </c>
      <c r="G252" s="42">
        <f>IF($C$3="National Currency",IF(A.Life_DATA!F242=0,0,A.Life_DATA!F242),IF($C$3="Current Exchange rate",IF(A.Life_DATA!F242=0,0,A.Life_DATA!F242/ECO!P19),IF($C$3="Constant Exchange rate",IF(A.Life_DATA!F242=0,0,A.Life_DATA!F242/ECO!P54))))</f>
        <v>1677</v>
      </c>
      <c r="H252" s="42">
        <f>IF($C$3="National Currency",IF(A.Life_DATA!G242=0,0,A.Life_DATA!G242),IF($C$3="Current Exchange rate",IF(A.Life_DATA!G242=0,0,A.Life_DATA!G242/ECO!Q19),IF($C$3="Constant Exchange rate",IF(A.Life_DATA!G242=0,0,A.Life_DATA!G242/ECO!Q54))))</f>
        <v>2730</v>
      </c>
      <c r="I252" s="42">
        <f>IF($C$3="National Currency",IF(A.Life_DATA!H242=0,0,A.Life_DATA!H242),IF($C$3="Current Exchange rate",IF(A.Life_DATA!H242=0,0,A.Life_DATA!H242/ECO!R19),IF($C$3="Constant Exchange rate",IF(A.Life_DATA!H242=0,0,A.Life_DATA!H242/ECO!R54))))</f>
        <v>3244</v>
      </c>
      <c r="J252" s="42">
        <f>IF($C$3="National Currency",IF(A.Life_DATA!I242=0,0,A.Life_DATA!I242),IF($C$3="Current Exchange rate",IF(A.Life_DATA!I242=0,0,A.Life_DATA!I242/ECO!S19),IF($C$3="Constant Exchange rate",IF(A.Life_DATA!I242=0,0,A.Life_DATA!I242/ECO!S54))))</f>
        <v>2395</v>
      </c>
      <c r="K252" s="42">
        <f>IF($C$3="National Currency",IF(A.Life_DATA!J242=0,0,A.Life_DATA!J242),IF($C$3="Current Exchange rate",IF(A.Life_DATA!J242=0,0,A.Life_DATA!J242/ECO!T19),IF($C$3="Constant Exchange rate",IF(A.Life_DATA!J242=0,0,A.Life_DATA!J242/ECO!T54))))</f>
        <v>1388</v>
      </c>
      <c r="L252" s="42">
        <f>IF($C$3="National Currency",IF(A.Life_DATA!K242=0,0,A.Life_DATA!K242),IF($C$3="Current Exchange rate",IF(A.Life_DATA!K242=0,0,A.Life_DATA!K242/ECO!U19),IF($C$3="Constant Exchange rate",IF(A.Life_DATA!K242=0,0,A.Life_DATA!K242/ECO!U54))))</f>
        <v>4222</v>
      </c>
      <c r="M252" s="42">
        <f>IF($C$3="National Currency",IF(A.Life_DATA!L242=0,0,A.Life_DATA!L242),IF($C$3="Current Exchange rate",IF(A.Life_DATA!L242=0,0,A.Life_DATA!L242/ECO!V19),IF($C$3="Constant Exchange rate",IF(A.Life_DATA!L242=0,0,A.Life_DATA!L242/ECO!V54))))</f>
        <v>2847</v>
      </c>
      <c r="N252" s="42">
        <f>IF($C$3="National Currency",IF(A.Life_DATA!M242=0,0,A.Life_DATA!M242),IF($C$3="Current Exchange rate",IF(A.Life_DATA!M242=0,0,A.Life_DATA!M242/ECO!W19),IF($C$3="Constant Exchange rate",IF(A.Life_DATA!M242=0,0,A.Life_DATA!M242/ECO!W54))))</f>
        <v>1726</v>
      </c>
      <c r="O252" s="42">
        <f>IF($C$3="National Currency",IF(A.Life_DATA!N242=0,0,A.Life_DATA!N242),IF($C$3="Current Exchange rate",IF(A.Life_DATA!N242=0,0,A.Life_DATA!N242/ECO!X19),IF($C$3="Constant Exchange rate",IF(A.Life_DATA!N242=0,0,A.Life_DATA!N242/ECO!X54))))</f>
        <v>2164</v>
      </c>
      <c r="P252" s="108">
        <f>IF($C$3="National Currency",IF(A.Life_DATA!O242=0,0,A.Life_DATA!O242),IF($C$3="Current Exchange rate",IF(A.Life_DATA!O242=0,0,A.Life_DATA!O242/ECO!Y19),IF($C$3="Constant Exchange rate",IF(A.Life_DATA!O242=0,0,A.Life_DATA!O242/ECO!Y54))))</f>
        <v>1951</v>
      </c>
      <c r="Q252" s="41">
        <f t="shared" si="49"/>
        <v>3.4397570120223438E-2</v>
      </c>
      <c r="R252" s="41">
        <f t="shared" si="50"/>
        <v>0.25376593279258408</v>
      </c>
      <c r="S252" s="41">
        <f t="shared" si="51"/>
        <v>0.64188163884673743</v>
      </c>
    </row>
    <row r="253" spans="3:19" ht="15" x14ac:dyDescent="0.25">
      <c r="C253" s="139"/>
      <c r="D253" s="140"/>
      <c r="E253" s="39" t="s">
        <v>21</v>
      </c>
      <c r="F253" s="42">
        <f>IF($C$3="National Currency",IF(A.Life_DATA!E243=0,0,A.Life_DATA!E243),IF($C$3="Current Exchange rate",IF(A.Life_DATA!E243=0,0,A.Life_DATA!E243/ECO!O20),IF($C$3="Constant Exchange rate",IF(A.Life_DATA!E243=0,0,A.Life_DATA!E243/ECO!O55))))</f>
        <v>-15</v>
      </c>
      <c r="G253" s="42">
        <f>IF($C$3="National Currency",IF(A.Life_DATA!F243=0,0,A.Life_DATA!F243),IF($C$3="Current Exchange rate",IF(A.Life_DATA!F243=0,0,A.Life_DATA!F243/ECO!P20),IF($C$3="Constant Exchange rate",IF(A.Life_DATA!F243=0,0,A.Life_DATA!F243/ECO!P55))))</f>
        <v>953</v>
      </c>
      <c r="H253" s="42">
        <f>IF($C$3="National Currency",IF(A.Life_DATA!G243=0,0,A.Life_DATA!G243),IF($C$3="Current Exchange rate",IF(A.Life_DATA!G243=0,0,A.Life_DATA!G243/ECO!Q20),IF($C$3="Constant Exchange rate",IF(A.Life_DATA!G243=0,0,A.Life_DATA!G243/ECO!Q55))))</f>
        <v>839</v>
      </c>
      <c r="I253" s="42">
        <f>IF($C$3="National Currency",IF(A.Life_DATA!H243=0,0,A.Life_DATA!H243),IF($C$3="Current Exchange rate",IF(A.Life_DATA!H243=0,0,A.Life_DATA!H243/ECO!R20),IF($C$3="Constant Exchange rate",IF(A.Life_DATA!H243=0,0,A.Life_DATA!H243/ECO!R55))))</f>
        <v>1017</v>
      </c>
      <c r="J253" s="42">
        <f>IF($C$3="National Currency",IF(A.Life_DATA!I243=0,0,A.Life_DATA!I243),IF($C$3="Current Exchange rate",IF(A.Life_DATA!I243=0,0,A.Life_DATA!I243/ECO!S20),IF($C$3="Constant Exchange rate",IF(A.Life_DATA!I243=0,0,A.Life_DATA!I243/ECO!S55))))</f>
        <v>803</v>
      </c>
      <c r="K253" s="42">
        <f>IF($C$3="National Currency",IF(A.Life_DATA!J243=0,0,A.Life_DATA!J243),IF($C$3="Current Exchange rate",IF(A.Life_DATA!J243=0,0,A.Life_DATA!J243/ECO!T20),IF($C$3="Constant Exchange rate",IF(A.Life_DATA!J243=0,0,A.Life_DATA!J243/ECO!T55))))</f>
        <v>179</v>
      </c>
      <c r="L253" s="42">
        <f>IF($C$3="National Currency",IF(A.Life_DATA!K243=0,0,A.Life_DATA!K243),IF($C$3="Current Exchange rate",IF(A.Life_DATA!K243=0,0,A.Life_DATA!K243/ECO!U20),IF($C$3="Constant Exchange rate",IF(A.Life_DATA!K243=0,0,A.Life_DATA!K243/ECO!U55))))</f>
        <v>1031</v>
      </c>
      <c r="M253" s="42">
        <f>IF($C$3="National Currency",IF(A.Life_DATA!L243=0,0,A.Life_DATA!L243),IF($C$3="Current Exchange rate",IF(A.Life_DATA!L243=0,0,A.Life_DATA!L243/ECO!V20),IF($C$3="Constant Exchange rate",IF(A.Life_DATA!L243=0,0,A.Life_DATA!L243/ECO!V55))))</f>
        <v>1402</v>
      </c>
      <c r="N253" s="42">
        <f>IF($C$3="National Currency",IF(A.Life_DATA!M243=0,0,A.Life_DATA!M243),IF($C$3="Current Exchange rate",IF(A.Life_DATA!M243=0,0,A.Life_DATA!M243/ECO!W20),IF($C$3="Constant Exchange rate",IF(A.Life_DATA!M243=0,0,A.Life_DATA!M243/ECO!W55))))</f>
        <v>134</v>
      </c>
      <c r="O253" s="42">
        <f>IF($C$3="National Currency",IF(A.Life_DATA!N243=0,0,A.Life_DATA!N243),IF($C$3="Current Exchange rate",IF(A.Life_DATA!N243=0,0,A.Life_DATA!N243/ECO!X20),IF($C$3="Constant Exchange rate",IF(A.Life_DATA!N243=0,0,A.Life_DATA!N243/ECO!X55))))</f>
        <v>71</v>
      </c>
      <c r="P253" s="108">
        <f>IF($C$3="National Currency",IF(A.Life_DATA!O243=0,0,A.Life_DATA!O243),IF($C$3="Current Exchange rate",IF(A.Life_DATA!O243=0,0,A.Life_DATA!O243/ECO!Y20),IF($C$3="Constant Exchange rate",IF(A.Life_DATA!O243=0,0,A.Life_DATA!O243/ECO!Y55))))</f>
        <v>0</v>
      </c>
      <c r="Q253" s="41">
        <f t="shared" si="49"/>
        <v>1.1285709235378299E-3</v>
      </c>
      <c r="R253" s="41">
        <f t="shared" si="50"/>
        <v>-0.47014925373134331</v>
      </c>
      <c r="S253" s="41">
        <f t="shared" si="51"/>
        <v>-5.7333333333333334</v>
      </c>
    </row>
    <row r="254" spans="3:19" ht="15" x14ac:dyDescent="0.25">
      <c r="C254" s="139"/>
      <c r="D254" s="140"/>
      <c r="E254" s="39" t="s">
        <v>20</v>
      </c>
      <c r="F254" s="42">
        <f>IF($C$3="National Currency",IF(A.Life_DATA!E244=0,0,A.Life_DATA!E244),IF($C$3="Current Exchange rate",IF(A.Life_DATA!E244=0,0,A.Life_DATA!E244/ECO!O21),IF($C$3="Constant Exchange rate",IF(A.Life_DATA!E244=0,0,A.Life_DATA!E244/ECO!O56))))</f>
        <v>11</v>
      </c>
      <c r="G254" s="42">
        <f>IF($C$3="National Currency",IF(A.Life_DATA!F244=0,0,A.Life_DATA!F244),IF($C$3="Current Exchange rate",IF(A.Life_DATA!F244=0,0,A.Life_DATA!F244/ECO!P21),IF($C$3="Constant Exchange rate",IF(A.Life_DATA!F244=0,0,A.Life_DATA!F244/ECO!P56))))</f>
        <v>23</v>
      </c>
      <c r="H254" s="42">
        <f>IF($C$3="National Currency",IF(A.Life_DATA!G244=0,0,A.Life_DATA!G244),IF($C$3="Current Exchange rate",IF(A.Life_DATA!G244=0,0,A.Life_DATA!G244/ECO!Q21),IF($C$3="Constant Exchange rate",IF(A.Life_DATA!G244=0,0,A.Life_DATA!G244/ECO!Q56))))</f>
        <v>4</v>
      </c>
      <c r="I254" s="42">
        <f>IF($C$3="National Currency",IF(A.Life_DATA!H244=0,0,A.Life_DATA!H244),IF($C$3="Current Exchange rate",IF(A.Life_DATA!H244=0,0,A.Life_DATA!H244/ECO!R21),IF($C$3="Constant Exchange rate",IF(A.Life_DATA!H244=0,0,A.Life_DATA!H244/ECO!R56))))</f>
        <v>28</v>
      </c>
      <c r="J254" s="42">
        <f>IF($C$3="National Currency",IF(A.Life_DATA!I244=0,0,A.Life_DATA!I244),IF($C$3="Current Exchange rate",IF(A.Life_DATA!I244=0,0,A.Life_DATA!I244/ECO!S21),IF($C$3="Constant Exchange rate",IF(A.Life_DATA!I244=0,0,A.Life_DATA!I244/ECO!S56))))</f>
        <v>47</v>
      </c>
      <c r="K254" s="42">
        <f>IF($C$3="National Currency",IF(A.Life_DATA!J244=0,0,A.Life_DATA!J244),IF($C$3="Current Exchange rate",IF(A.Life_DATA!J244=0,0,A.Life_DATA!J244/ECO!T21),IF($C$3="Constant Exchange rate",IF(A.Life_DATA!J244=0,0,A.Life_DATA!J244/ECO!T56))))</f>
        <v>33</v>
      </c>
      <c r="L254" s="42">
        <f>IF($C$3="National Currency",IF(A.Life_DATA!K244=0,0,A.Life_DATA!K244),IF($C$3="Current Exchange rate",IF(A.Life_DATA!K244=0,0,A.Life_DATA!K244/ECO!U21),IF($C$3="Constant Exchange rate",IF(A.Life_DATA!K244=0,0,A.Life_DATA!K244/ECO!U56))))</f>
        <v>36</v>
      </c>
      <c r="M254" s="42">
        <f>IF($C$3="National Currency",IF(A.Life_DATA!L244=0,0,A.Life_DATA!L244),IF($C$3="Current Exchange rate",IF(A.Life_DATA!L244=0,0,A.Life_DATA!L244/ECO!V21),IF($C$3="Constant Exchange rate",IF(A.Life_DATA!L244=0,0,A.Life_DATA!L244/ECO!V56))))</f>
        <v>48</v>
      </c>
      <c r="N254" s="42">
        <f>IF($C$3="National Currency",IF(A.Life_DATA!M244=0,0,A.Life_DATA!M244),IF($C$3="Current Exchange rate",IF(A.Life_DATA!M244=0,0,A.Life_DATA!M244/ECO!W21),IF($C$3="Constant Exchange rate",IF(A.Life_DATA!M244=0,0,A.Life_DATA!M244/ECO!W56))))</f>
        <v>63</v>
      </c>
      <c r="O254" s="42">
        <f>IF($C$3="National Currency",IF(A.Life_DATA!N244=0,0,A.Life_DATA!N244),IF($C$3="Current Exchange rate",IF(A.Life_DATA!N244=0,0,A.Life_DATA!N244/ECO!X21),IF($C$3="Constant Exchange rate",IF(A.Life_DATA!N244=0,0,A.Life_DATA!N244/ECO!X56))))</f>
        <v>13</v>
      </c>
      <c r="P254" s="108">
        <f>IF($C$3="National Currency",IF(A.Life_DATA!O244=0,0,A.Life_DATA!O244),IF($C$3="Current Exchange rate",IF(A.Life_DATA!O244=0,0,A.Life_DATA!O244/ECO!Y21),IF($C$3="Constant Exchange rate",IF(A.Life_DATA!O244=0,0,A.Life_DATA!O244/ECO!Y56))))</f>
        <v>0</v>
      </c>
      <c r="Q254" s="41">
        <f t="shared" si="49"/>
        <v>2.0663974656326463E-4</v>
      </c>
      <c r="R254" s="41">
        <f t="shared" si="50"/>
        <v>-0.79365079365079372</v>
      </c>
      <c r="S254" s="41">
        <f t="shared" si="51"/>
        <v>0.18181818181818188</v>
      </c>
    </row>
    <row r="255" spans="3:19" ht="15" x14ac:dyDescent="0.25">
      <c r="C255" s="139"/>
      <c r="D255" s="140"/>
      <c r="E255" s="39" t="s">
        <v>19</v>
      </c>
      <c r="F255" s="42">
        <f>IF($C$3="National Currency",IF(A.Life_DATA!E245=0,0,A.Life_DATA!E245),IF($C$3="Current Exchange rate",IF(A.Life_DATA!E245=0,0,A.Life_DATA!E245/ECO!O22),IF($C$3="Constant Exchange rate",IF(A.Life_DATA!E245=0,0,A.Life_DATA!E245/ECO!O57))))</f>
        <v>1.7777487594672239</v>
      </c>
      <c r="G255" s="42">
        <f>IF($C$3="National Currency",IF(A.Life_DATA!F245=0,0,A.Life_DATA!F245),IF($C$3="Current Exchange rate",IF(A.Life_DATA!F245=0,0,A.Life_DATA!F245/ECO!P22),IF($C$3="Constant Exchange rate",IF(A.Life_DATA!F245=0,0,A.Life_DATA!F245/ECO!P57))))</f>
        <v>3.1022460172368764</v>
      </c>
      <c r="H255" s="42">
        <f>IF($C$3="National Currency",IF(A.Life_DATA!G245=0,0,A.Life_DATA!G245),IF($C$3="Current Exchange rate",IF(A.Life_DATA!G245=0,0,A.Life_DATA!G245/ECO!Q22),IF($C$3="Constant Exchange rate",IF(A.Life_DATA!G245=0,0,A.Life_DATA!G245/ECO!Q57))))</f>
        <v>0.54048054322277361</v>
      </c>
      <c r="I255" s="42">
        <f>IF($C$3="National Currency",IF(A.Life_DATA!H245=0,0,A.Life_DATA!H245),IF($C$3="Current Exchange rate",IF(A.Life_DATA!H245=0,0,A.Life_DATA!H245/ECO!R22),IF($C$3="Constant Exchange rate",IF(A.Life_DATA!H245=0,0,A.Life_DATA!H245/ECO!R57))))</f>
        <v>0</v>
      </c>
      <c r="J255" s="42">
        <f>IF($C$3="National Currency",IF(A.Life_DATA!I245=0,0,A.Life_DATA!I245),IF($C$3="Current Exchange rate",IF(A.Life_DATA!I245=0,0,A.Life_DATA!I245/ECO!S22),IF($C$3="Constant Exchange rate",IF(A.Life_DATA!I245=0,0,A.Life_DATA!I245/ECO!S57))))</f>
        <v>0</v>
      </c>
      <c r="K255" s="42">
        <f>IF($C$3="National Currency",IF(A.Life_DATA!J245=0,0,A.Life_DATA!J245),IF($C$3="Current Exchange rate",IF(A.Life_DATA!J245=0,0,A.Life_DATA!J245/ECO!T22),IF($C$3="Constant Exchange rate",IF(A.Life_DATA!J245=0,0,A.Life_DATA!J245/ECO!T57))))</f>
        <v>0</v>
      </c>
      <c r="L255" s="42">
        <f>IF($C$3="National Currency",IF(A.Life_DATA!K245=0,0,A.Life_DATA!K245),IF($C$3="Current Exchange rate",IF(A.Life_DATA!K245=0,0,A.Life_DATA!K245/ECO!U22),IF($C$3="Constant Exchange rate",IF(A.Life_DATA!K245=0,0,A.Life_DATA!K245/ECO!U57))))</f>
        <v>0</v>
      </c>
      <c r="M255" s="42">
        <f>IF($C$3="National Currency",IF(A.Life_DATA!L245=0,0,A.Life_DATA!L245),IF($C$3="Current Exchange rate",IF(A.Life_DATA!L245=0,0,A.Life_DATA!L245/ECO!V22),IF($C$3="Constant Exchange rate",IF(A.Life_DATA!L245=0,0,A.Life_DATA!L245/ECO!V57))))</f>
        <v>0</v>
      </c>
      <c r="N255" s="42">
        <f>IF($C$3="National Currency",IF(A.Life_DATA!M245=0,0,A.Life_DATA!M245),IF($C$3="Current Exchange rate",IF(A.Life_DATA!M245=0,0,A.Life_DATA!M245/ECO!W22),IF($C$3="Constant Exchange rate",IF(A.Life_DATA!M245=0,0,A.Life_DATA!M245/ECO!W57))))</f>
        <v>0</v>
      </c>
      <c r="O255" s="42">
        <f>IF($C$3="National Currency",IF(A.Life_DATA!N245=0,0,A.Life_DATA!N245),IF($C$3="Current Exchange rate",IF(A.Life_DATA!N245=0,0,A.Life_DATA!N245/ECO!X22),IF($C$3="Constant Exchange rate",IF(A.Life_DATA!N245=0,0,A.Life_DATA!N245/ECO!X57))))</f>
        <v>0</v>
      </c>
      <c r="P255" s="108">
        <f>IF($C$3="National Currency",IF(A.Life_DATA!O245=0,0,A.Life_DATA!O245),IF($C$3="Current Exchange rate",IF(A.Life_DATA!O245=0,0,A.Life_DATA!O245/ECO!Y22),IF($C$3="Constant Exchange rate",IF(A.Life_DATA!O245=0,0,A.Life_DATA!O245/ECO!Y57))))</f>
        <v>0</v>
      </c>
      <c r="Q255" s="41">
        <f t="shared" si="49"/>
        <v>0</v>
      </c>
      <c r="R255" s="41" t="str">
        <f t="shared" si="50"/>
        <v>-</v>
      </c>
      <c r="S255" s="41" t="str">
        <f t="shared" si="51"/>
        <v>-</v>
      </c>
    </row>
    <row r="256" spans="3:19" ht="15" x14ac:dyDescent="0.25">
      <c r="C256" s="139"/>
      <c r="D256" s="140"/>
      <c r="E256" s="39" t="s">
        <v>18</v>
      </c>
      <c r="F256" s="42">
        <f>IF($C$3="National Currency",IF(A.Life_DATA!E246=0,0,A.Life_DATA!E246),IF($C$3="Current Exchange rate",IF(A.Life_DATA!E246=0,0,A.Life_DATA!E246/ECO!O23),IF($C$3="Constant Exchange rate",IF(A.Life_DATA!E246=0,0,A.Life_DATA!E246/ECO!O58))))</f>
        <v>0</v>
      </c>
      <c r="G256" s="42">
        <f>IF($C$3="National Currency",IF(A.Life_DATA!F246=0,0,A.Life_DATA!F246),IF($C$3="Current Exchange rate",IF(A.Life_DATA!F246=0,0,A.Life_DATA!F246/ECO!P23),IF($C$3="Constant Exchange rate",IF(A.Life_DATA!F246=0,0,A.Life_DATA!F246/ECO!P58))))</f>
        <v>0</v>
      </c>
      <c r="H256" s="42">
        <f>IF($C$3="National Currency",IF(A.Life_DATA!G246=0,0,A.Life_DATA!G246),IF($C$3="Current Exchange rate",IF(A.Life_DATA!G246=0,0,A.Life_DATA!G246/ECO!Q23),IF($C$3="Constant Exchange rate",IF(A.Life_DATA!G246=0,0,A.Life_DATA!G246/ECO!Q58))))</f>
        <v>0</v>
      </c>
      <c r="I256" s="42">
        <f>IF($C$3="National Currency",IF(A.Life_DATA!H246=0,0,A.Life_DATA!H246),IF($C$3="Current Exchange rate",IF(A.Life_DATA!H246=0,0,A.Life_DATA!H246/ECO!R23),IF($C$3="Constant Exchange rate",IF(A.Life_DATA!H246=0,0,A.Life_DATA!H246/ECO!R58))))</f>
        <v>0</v>
      </c>
      <c r="J256" s="42">
        <f>IF($C$3="National Currency",IF(A.Life_DATA!I246=0,0,A.Life_DATA!I246),IF($C$3="Current Exchange rate",IF(A.Life_DATA!I246=0,0,A.Life_DATA!I246/ECO!S23),IF($C$3="Constant Exchange rate",IF(A.Life_DATA!I246=0,0,A.Life_DATA!I246/ECO!S58))))</f>
        <v>0</v>
      </c>
      <c r="K256" s="42">
        <f>IF($C$3="National Currency",IF(A.Life_DATA!J246=0,0,A.Life_DATA!J246),IF($C$3="Current Exchange rate",IF(A.Life_DATA!J246=0,0,A.Life_DATA!J246/ECO!T23),IF($C$3="Constant Exchange rate",IF(A.Life_DATA!J246=0,0,A.Life_DATA!J246/ECO!T58))))</f>
        <v>0</v>
      </c>
      <c r="L256" s="42">
        <f>IF($C$3="National Currency",IF(A.Life_DATA!K246=0,0,A.Life_DATA!K246),IF($C$3="Current Exchange rate",IF(A.Life_DATA!K246=0,0,A.Life_DATA!K246/ECO!U23),IF($C$3="Constant Exchange rate",IF(A.Life_DATA!K246=0,0,A.Life_DATA!K246/ECO!U58))))</f>
        <v>0</v>
      </c>
      <c r="M256" s="42">
        <f>IF($C$3="National Currency",IF(A.Life_DATA!L246=0,0,A.Life_DATA!L246),IF($C$3="Current Exchange rate",IF(A.Life_DATA!L246=0,0,A.Life_DATA!L246/ECO!V23),IF($C$3="Constant Exchange rate",IF(A.Life_DATA!L246=0,0,A.Life_DATA!L246/ECO!V58))))</f>
        <v>0</v>
      </c>
      <c r="N256" s="42">
        <f>IF($C$3="National Currency",IF(A.Life_DATA!M246=0,0,A.Life_DATA!M246),IF($C$3="Current Exchange rate",IF(A.Life_DATA!M246=0,0,A.Life_DATA!M246/ECO!W23),IF($C$3="Constant Exchange rate",IF(A.Life_DATA!M246=0,0,A.Life_DATA!M246/ECO!W58))))</f>
        <v>0</v>
      </c>
      <c r="O256" s="42">
        <f>IF($C$3="National Currency",IF(A.Life_DATA!N246=0,0,A.Life_DATA!N246),IF($C$3="Current Exchange rate",IF(A.Life_DATA!N246=0,0,A.Life_DATA!N246/ECO!X23),IF($C$3="Constant Exchange rate",IF(A.Life_DATA!N246=0,0,A.Life_DATA!N246/ECO!X58))))</f>
        <v>0</v>
      </c>
      <c r="P256" s="108">
        <f>IF($C$3="National Currency",IF(A.Life_DATA!O246=0,0,A.Life_DATA!O246),IF($C$3="Current Exchange rate",IF(A.Life_DATA!O246=0,0,A.Life_DATA!O246/ECO!Y23),IF($C$3="Constant Exchange rate",IF(A.Life_DATA!O246=0,0,A.Life_DATA!O246/ECO!Y58))))</f>
        <v>0</v>
      </c>
      <c r="Q256" s="41">
        <f t="shared" si="49"/>
        <v>0</v>
      </c>
      <c r="R256" s="41" t="str">
        <f t="shared" si="50"/>
        <v>-</v>
      </c>
      <c r="S256" s="41" t="str">
        <f t="shared" si="51"/>
        <v>-</v>
      </c>
    </row>
    <row r="257" spans="3:19" ht="15" x14ac:dyDescent="0.25">
      <c r="C257" s="139"/>
      <c r="D257" s="140"/>
      <c r="E257" s="39" t="s">
        <v>17</v>
      </c>
      <c r="F257" s="42">
        <f>IF($C$3="National Currency",IF(A.Life_DATA!E247=0,0,A.Life_DATA!E247),IF($C$3="Current Exchange rate",IF(A.Life_DATA!E247=0,0,A.Life_DATA!E247/ECO!O24),IF($C$3="Constant Exchange rate",IF(A.Life_DATA!E247=0,0,A.Life_DATA!E247/ECO!O59))))</f>
        <v>0</v>
      </c>
      <c r="G257" s="42">
        <f>IF($C$3="National Currency",IF(A.Life_DATA!F247=0,0,A.Life_DATA!F247),IF($C$3="Current Exchange rate",IF(A.Life_DATA!F247=0,0,A.Life_DATA!F247/ECO!P24),IF($C$3="Constant Exchange rate",IF(A.Life_DATA!F247=0,0,A.Life_DATA!F247/ECO!P59))))</f>
        <v>0</v>
      </c>
      <c r="H257" s="42">
        <f>IF($C$3="National Currency",IF(A.Life_DATA!G247=0,0,A.Life_DATA!G247),IF($C$3="Current Exchange rate",IF(A.Life_DATA!G247=0,0,A.Life_DATA!G247/ECO!Q24),IF($C$3="Constant Exchange rate",IF(A.Life_DATA!G247=0,0,A.Life_DATA!G247/ECO!Q59))))</f>
        <v>0</v>
      </c>
      <c r="I257" s="42">
        <f>IF($C$3="National Currency",IF(A.Life_DATA!H247=0,0,A.Life_DATA!H247),IF($C$3="Current Exchange rate",IF(A.Life_DATA!H247=0,0,A.Life_DATA!H247/ECO!R24),IF($C$3="Constant Exchange rate",IF(A.Life_DATA!H247=0,0,A.Life_DATA!H247/ECO!R59))))</f>
        <v>0</v>
      </c>
      <c r="J257" s="42">
        <f>IF($C$3="National Currency",IF(A.Life_DATA!I247=0,0,A.Life_DATA!I247),IF($C$3="Current Exchange rate",IF(A.Life_DATA!I247=0,0,A.Life_DATA!I247/ECO!S24),IF($C$3="Constant Exchange rate",IF(A.Life_DATA!I247=0,0,A.Life_DATA!I247/ECO!S59))))</f>
        <v>0</v>
      </c>
      <c r="K257" s="42">
        <f>IF($C$3="National Currency",IF(A.Life_DATA!J247=0,0,A.Life_DATA!J247),IF($C$3="Current Exchange rate",IF(A.Life_DATA!J247=0,0,A.Life_DATA!J247/ECO!T24),IF($C$3="Constant Exchange rate",IF(A.Life_DATA!J247=0,0,A.Life_DATA!J247/ECO!T59))))</f>
        <v>0</v>
      </c>
      <c r="L257" s="42">
        <f>IF($C$3="National Currency",IF(A.Life_DATA!K247=0,0,A.Life_DATA!K247),IF($C$3="Current Exchange rate",IF(A.Life_DATA!K247=0,0,A.Life_DATA!K247/ECO!U24),IF($C$3="Constant Exchange rate",IF(A.Life_DATA!K247=0,0,A.Life_DATA!K247/ECO!U59))))</f>
        <v>0</v>
      </c>
      <c r="M257" s="42">
        <f>IF($C$3="National Currency",IF(A.Life_DATA!L247=0,0,A.Life_DATA!L247),IF($C$3="Current Exchange rate",IF(A.Life_DATA!L247=0,0,A.Life_DATA!L247/ECO!V24),IF($C$3="Constant Exchange rate",IF(A.Life_DATA!L247=0,0,A.Life_DATA!L247/ECO!V59))))</f>
        <v>0</v>
      </c>
      <c r="N257" s="42">
        <f>IF($C$3="National Currency",IF(A.Life_DATA!M247=0,0,A.Life_DATA!M247),IF($C$3="Current Exchange rate",IF(A.Life_DATA!M247=0,0,A.Life_DATA!M247/ECO!W24),IF($C$3="Constant Exchange rate",IF(A.Life_DATA!M247=0,0,A.Life_DATA!M247/ECO!W59))))</f>
        <v>0</v>
      </c>
      <c r="O257" s="42">
        <f>IF($C$3="National Currency",IF(A.Life_DATA!N247=0,0,A.Life_DATA!N247),IF($C$3="Current Exchange rate",IF(A.Life_DATA!N247=0,0,A.Life_DATA!N247/ECO!X24),IF($C$3="Constant Exchange rate",IF(A.Life_DATA!N247=0,0,A.Life_DATA!N247/ECO!X59))))</f>
        <v>0</v>
      </c>
      <c r="P257" s="108">
        <f>IF($C$3="National Currency",IF(A.Life_DATA!O247=0,0,A.Life_DATA!O247),IF($C$3="Current Exchange rate",IF(A.Life_DATA!O247=0,0,A.Life_DATA!O247/ECO!Y24),IF($C$3="Constant Exchange rate",IF(A.Life_DATA!O247=0,0,A.Life_DATA!O247/ECO!Y59))))</f>
        <v>0</v>
      </c>
      <c r="Q257" s="41">
        <f t="shared" si="49"/>
        <v>0</v>
      </c>
      <c r="R257" s="41" t="str">
        <f t="shared" si="50"/>
        <v>-</v>
      </c>
      <c r="S257" s="41" t="str">
        <f t="shared" si="51"/>
        <v>-</v>
      </c>
    </row>
    <row r="258" spans="3:19" ht="15" x14ac:dyDescent="0.25">
      <c r="C258" s="139"/>
      <c r="D258" s="140"/>
      <c r="E258" s="39" t="s">
        <v>16</v>
      </c>
      <c r="F258" s="42">
        <f>IF($C$3="National Currency",IF(A.Life_DATA!E248=0,0,A.Life_DATA!E248),IF($C$3="Current Exchange rate",IF(A.Life_DATA!E248=0,0,A.Life_DATA!E248/ECO!O25),IF($C$3="Constant Exchange rate",IF(A.Life_DATA!E248=0,0,A.Life_DATA!E248/ECO!O60))))</f>
        <v>0</v>
      </c>
      <c r="G258" s="42">
        <f>IF($C$3="National Currency",IF(A.Life_DATA!F248=0,0,A.Life_DATA!F248),IF($C$3="Current Exchange rate",IF(A.Life_DATA!F248=0,0,A.Life_DATA!F248/ECO!P25),IF($C$3="Constant Exchange rate",IF(A.Life_DATA!F248=0,0,A.Life_DATA!F248/ECO!P60))))</f>
        <v>0</v>
      </c>
      <c r="H258" s="42">
        <f>IF($C$3="National Currency",IF(A.Life_DATA!G248=0,0,A.Life_DATA!G248),IF($C$3="Current Exchange rate",IF(A.Life_DATA!G248=0,0,A.Life_DATA!G248/ECO!Q25),IF($C$3="Constant Exchange rate",IF(A.Life_DATA!G248=0,0,A.Life_DATA!G248/ECO!Q60))))</f>
        <v>0</v>
      </c>
      <c r="I258" s="42">
        <f>IF($C$3="National Currency",IF(A.Life_DATA!H248=0,0,A.Life_DATA!H248),IF($C$3="Current Exchange rate",IF(A.Life_DATA!H248=0,0,A.Life_DATA!H248/ECO!R25),IF($C$3="Constant Exchange rate",IF(A.Life_DATA!H248=0,0,A.Life_DATA!H248/ECO!R60))))</f>
        <v>0.40238836967808927</v>
      </c>
      <c r="J258" s="42">
        <f>IF($C$3="National Currency",IF(A.Life_DATA!I248=0,0,A.Life_DATA!I248),IF($C$3="Current Exchange rate",IF(A.Life_DATA!I248=0,0,A.Life_DATA!I248/ECO!S25),IF($C$3="Constant Exchange rate",IF(A.Life_DATA!I248=0,0,A.Life_DATA!I248/ECO!S60))))</f>
        <v>-0.13629283489096572</v>
      </c>
      <c r="K258" s="42">
        <f>IF($C$3="National Currency",IF(A.Life_DATA!J248=0,0,A.Life_DATA!J248),IF($C$3="Current Exchange rate",IF(A.Life_DATA!J248=0,0,A.Life_DATA!J248/ECO!T25),IF($C$3="Constant Exchange rate",IF(A.Life_DATA!J248=0,0,A.Life_DATA!J248/ECO!T60))))</f>
        <v>0.62305295950155759</v>
      </c>
      <c r="L258" s="42">
        <f>IF($C$3="National Currency",IF(A.Life_DATA!K248=0,0,A.Life_DATA!K248),IF($C$3="Current Exchange rate",IF(A.Life_DATA!K248=0,0,A.Life_DATA!K248/ECO!U25),IF($C$3="Constant Exchange rate",IF(A.Life_DATA!K248=0,0,A.Life_DATA!K248/ECO!U60))))</f>
        <v>1.0708722741433021</v>
      </c>
      <c r="M258" s="42">
        <f>IF($C$3="National Currency",IF(A.Life_DATA!L248=0,0,A.Life_DATA!L248),IF($C$3="Current Exchange rate",IF(A.Life_DATA!L248=0,0,A.Life_DATA!L248/ECO!V25),IF($C$3="Constant Exchange rate",IF(A.Life_DATA!L248=0,0,A.Life_DATA!L248/ECO!V60))))</f>
        <v>1.1487538940809967</v>
      </c>
      <c r="N258" s="42">
        <f>IF($C$3="National Currency",IF(A.Life_DATA!M248=0,0,A.Life_DATA!M248),IF($C$3="Current Exchange rate",IF(A.Life_DATA!M248=0,0,A.Life_DATA!M248/ECO!W25),IF($C$3="Constant Exchange rate",IF(A.Life_DATA!M248=0,0,A.Life_DATA!M248/ECO!W60))))</f>
        <v>-0.44781931464174451</v>
      </c>
      <c r="O258" s="42">
        <f>IF($C$3="National Currency",IF(A.Life_DATA!N248=0,0,A.Life_DATA!N248),IF($C$3="Current Exchange rate",IF(A.Life_DATA!N248=0,0,A.Life_DATA!N248/ECO!X25),IF($C$3="Constant Exchange rate",IF(A.Life_DATA!N248=0,0,A.Life_DATA!N248/ECO!X60))))</f>
        <v>7.1391484942886801E-2</v>
      </c>
      <c r="P258" s="108">
        <f>IF($C$3="National Currency",IF(A.Life_DATA!O248=0,0,A.Life_DATA!O248),IF($C$3="Current Exchange rate",IF(A.Life_DATA!O248=0,0,A.Life_DATA!O248/ECO!Y25),IF($C$3="Constant Exchange rate",IF(A.Life_DATA!O248=0,0,A.Life_DATA!O248/ECO!Y60))))</f>
        <v>0</v>
      </c>
      <c r="Q258" s="41">
        <f t="shared" si="49"/>
        <v>1.1347937196440962E-6</v>
      </c>
      <c r="R258" s="41">
        <f t="shared" si="50"/>
        <v>-1.1594202898550725</v>
      </c>
      <c r="S258" s="41" t="str">
        <f t="shared" si="51"/>
        <v>-</v>
      </c>
    </row>
    <row r="259" spans="3:19" ht="15" x14ac:dyDescent="0.25">
      <c r="C259" s="139"/>
      <c r="D259" s="140"/>
      <c r="E259" s="39" t="s">
        <v>15</v>
      </c>
      <c r="F259" s="42">
        <f>IF($C$3="National Currency",IF(A.Life_DATA!E249=0,0,A.Life_DATA!E249),IF($C$3="Current Exchange rate",IF(A.Life_DATA!E249=0,0,A.Life_DATA!E249/ECO!O26),IF($C$3="Constant Exchange rate",IF(A.Life_DATA!E249=0,0,A.Life_DATA!E249/ECO!O61))))</f>
        <v>131</v>
      </c>
      <c r="G259" s="42">
        <f>IF($C$3="National Currency",IF(A.Life_DATA!F249=0,0,A.Life_DATA!F249),IF($C$3="Current Exchange rate",IF(A.Life_DATA!F249=0,0,A.Life_DATA!F249/ECO!P26),IF($C$3="Constant Exchange rate",IF(A.Life_DATA!F249=0,0,A.Life_DATA!F249/ECO!P61))))</f>
        <v>575</v>
      </c>
      <c r="H259" s="42">
        <f>IF($C$3="National Currency",IF(A.Life_DATA!G249=0,0,A.Life_DATA!G249),IF($C$3="Current Exchange rate",IF(A.Life_DATA!G249=0,0,A.Life_DATA!G249/ECO!Q26),IF($C$3="Constant Exchange rate",IF(A.Life_DATA!G249=0,0,A.Life_DATA!G249/ECO!Q61))))</f>
        <v>472</v>
      </c>
      <c r="I259" s="42">
        <f>IF($C$3="National Currency",IF(A.Life_DATA!H249=0,0,A.Life_DATA!H249),IF($C$3="Current Exchange rate",IF(A.Life_DATA!H249=0,0,A.Life_DATA!H249/ECO!R26),IF($C$3="Constant Exchange rate",IF(A.Life_DATA!H249=0,0,A.Life_DATA!H249/ECO!R61))))</f>
        <v>972</v>
      </c>
      <c r="J259" s="42">
        <f>IF($C$3="National Currency",IF(A.Life_DATA!I249=0,0,A.Life_DATA!I249),IF($C$3="Current Exchange rate",IF(A.Life_DATA!I249=0,0,A.Life_DATA!I249/ECO!S26),IF($C$3="Constant Exchange rate",IF(A.Life_DATA!I249=0,0,A.Life_DATA!I249/ECO!S61))))</f>
        <v>-533</v>
      </c>
      <c r="K259" s="42">
        <f>IF($C$3="National Currency",IF(A.Life_DATA!J249=0,0,A.Life_DATA!J249),IF($C$3="Current Exchange rate",IF(A.Life_DATA!J249=0,0,A.Life_DATA!J249/ECO!T26),IF($C$3="Constant Exchange rate",IF(A.Life_DATA!J249=0,0,A.Life_DATA!J249/ECO!T61))))</f>
        <v>488</v>
      </c>
      <c r="L259" s="42">
        <f>IF($C$3="National Currency",IF(A.Life_DATA!K249=0,0,A.Life_DATA!K249),IF($C$3="Current Exchange rate",IF(A.Life_DATA!K249=0,0,A.Life_DATA!K249/ECO!U26),IF($C$3="Constant Exchange rate",IF(A.Life_DATA!K249=0,0,A.Life_DATA!K249/ECO!U61))))</f>
        <v>1446</v>
      </c>
      <c r="M259" s="42">
        <f>IF($C$3="National Currency",IF(A.Life_DATA!L249=0,0,A.Life_DATA!L249),IF($C$3="Current Exchange rate",IF(A.Life_DATA!L249=0,0,A.Life_DATA!L249/ECO!V26),IF($C$3="Constant Exchange rate",IF(A.Life_DATA!L249=0,0,A.Life_DATA!L249/ECO!V61))))</f>
        <v>-1223</v>
      </c>
      <c r="N259" s="42">
        <f>IF($C$3="National Currency",IF(A.Life_DATA!M249=0,0,A.Life_DATA!M249),IF($C$3="Current Exchange rate",IF(A.Life_DATA!M249=0,0,A.Life_DATA!M249/ECO!W26),IF($C$3="Constant Exchange rate",IF(A.Life_DATA!M249=0,0,A.Life_DATA!M249/ECO!W61))))</f>
        <v>97</v>
      </c>
      <c r="O259" s="42">
        <f>IF($C$3="National Currency",IF(A.Life_DATA!N249=0,0,A.Life_DATA!N249),IF($C$3="Current Exchange rate",IF(A.Life_DATA!N249=0,0,A.Life_DATA!N249/ECO!X26),IF($C$3="Constant Exchange rate",IF(A.Life_DATA!N249=0,0,A.Life_DATA!N249/ECO!X61))))</f>
        <v>242</v>
      </c>
      <c r="P259" s="108">
        <f>IF($C$3="National Currency",IF(A.Life_DATA!O249=0,0,A.Life_DATA!O249),IF($C$3="Current Exchange rate",IF(A.Life_DATA!O249=0,0,A.Life_DATA!O249/ECO!Y26),IF($C$3="Constant Exchange rate",IF(A.Life_DATA!O249=0,0,A.Life_DATA!O249/ECO!Y61))))</f>
        <v>275</v>
      </c>
      <c r="Q259" s="41">
        <f t="shared" si="49"/>
        <v>3.8466783591007722E-3</v>
      </c>
      <c r="R259" s="41">
        <f t="shared" si="50"/>
        <v>1.4948453608247423</v>
      </c>
      <c r="S259" s="41">
        <f t="shared" si="51"/>
        <v>0.84732824427480913</v>
      </c>
    </row>
    <row r="260" spans="3:19" ht="15" x14ac:dyDescent="0.25">
      <c r="C260" s="139"/>
      <c r="D260" s="140"/>
      <c r="E260" s="39" t="s">
        <v>14</v>
      </c>
      <c r="F260" s="42">
        <f>IF($C$3="National Currency",IF(A.Life_DATA!E250=0,0,A.Life_DATA!E250),IF($C$3="Current Exchange rate",IF(A.Life_DATA!E250=0,0,A.Life_DATA!E250/ECO!O27),IF($C$3="Constant Exchange rate",IF(A.Life_DATA!E250=0,0,A.Life_DATA!E250/ECO!O62))))</f>
        <v>0</v>
      </c>
      <c r="G260" s="42">
        <f>IF($C$3="National Currency",IF(A.Life_DATA!F250=0,0,A.Life_DATA!F250),IF($C$3="Current Exchange rate",IF(A.Life_DATA!F250=0,0,A.Life_DATA!F250/ECO!P27),IF($C$3="Constant Exchange rate",IF(A.Life_DATA!F250=0,0,A.Life_DATA!F250/ECO!P62))))</f>
        <v>0</v>
      </c>
      <c r="H260" s="42">
        <f>IF($C$3="National Currency",IF(A.Life_DATA!G250=0,0,A.Life_DATA!G250),IF($C$3="Current Exchange rate",IF(A.Life_DATA!G250=0,0,A.Life_DATA!G250/ECO!Q27),IF($C$3="Constant Exchange rate",IF(A.Life_DATA!G250=0,0,A.Life_DATA!G250/ECO!Q62))))</f>
        <v>0</v>
      </c>
      <c r="I260" s="42">
        <f>IF($C$3="National Currency",IF(A.Life_DATA!H250=0,0,A.Life_DATA!H250),IF($C$3="Current Exchange rate",IF(A.Life_DATA!H250=0,0,A.Life_DATA!H250/ECO!R27),IF($C$3="Constant Exchange rate",IF(A.Life_DATA!H250=0,0,A.Life_DATA!H250/ECO!R62))))</f>
        <v>0</v>
      </c>
      <c r="J260" s="42">
        <f>IF($C$3="National Currency",IF(A.Life_DATA!I250=0,0,A.Life_DATA!I250),IF($C$3="Current Exchange rate",IF(A.Life_DATA!I250=0,0,A.Life_DATA!I250/ECO!S27),IF($C$3="Constant Exchange rate",IF(A.Life_DATA!I250=0,0,A.Life_DATA!I250/ECO!S62))))</f>
        <v>0</v>
      </c>
      <c r="K260" s="42">
        <f>IF($C$3="National Currency",IF(A.Life_DATA!J250=0,0,A.Life_DATA!J250),IF($C$3="Current Exchange rate",IF(A.Life_DATA!J250=0,0,A.Life_DATA!J250/ECO!T27),IF($C$3="Constant Exchange rate",IF(A.Life_DATA!J250=0,0,A.Life_DATA!J250/ECO!T62))))</f>
        <v>0</v>
      </c>
      <c r="L260" s="42">
        <f>IF($C$3="National Currency",IF(A.Life_DATA!K250=0,0,A.Life_DATA!K250),IF($C$3="Current Exchange rate",IF(A.Life_DATA!K250=0,0,A.Life_DATA!K250/ECO!U27),IF($C$3="Constant Exchange rate",IF(A.Life_DATA!K250=0,0,A.Life_DATA!K250/ECO!U62))))</f>
        <v>0</v>
      </c>
      <c r="M260" s="42">
        <f>IF($C$3="National Currency",IF(A.Life_DATA!L250=0,0,A.Life_DATA!L250),IF($C$3="Current Exchange rate",IF(A.Life_DATA!L250=0,0,A.Life_DATA!L250/ECO!V27),IF($C$3="Constant Exchange rate",IF(A.Life_DATA!L250=0,0,A.Life_DATA!L250/ECO!V62))))</f>
        <v>0</v>
      </c>
      <c r="N260" s="42">
        <f>IF($C$3="National Currency",IF(A.Life_DATA!M250=0,0,A.Life_DATA!M250),IF($C$3="Current Exchange rate",IF(A.Life_DATA!M250=0,0,A.Life_DATA!M250/ECO!W27),IF($C$3="Constant Exchange rate",IF(A.Life_DATA!M250=0,0,A.Life_DATA!M250/ECO!W62))))</f>
        <v>0</v>
      </c>
      <c r="O260" s="42">
        <f>IF($C$3="National Currency",IF(A.Life_DATA!N250=0,0,A.Life_DATA!N250),IF($C$3="Current Exchange rate",IF(A.Life_DATA!N250=0,0,A.Life_DATA!N250/ECO!X27),IF($C$3="Constant Exchange rate",IF(A.Life_DATA!N250=0,0,A.Life_DATA!N250/ECO!X62))))</f>
        <v>0</v>
      </c>
      <c r="P260" s="108">
        <f>IF($C$3="National Currency",IF(A.Life_DATA!O250=0,0,A.Life_DATA!O250),IF($C$3="Current Exchange rate",IF(A.Life_DATA!O250=0,0,A.Life_DATA!O250/ECO!Y27),IF($C$3="Constant Exchange rate",IF(A.Life_DATA!O250=0,0,A.Life_DATA!O250/ECO!Y62))))</f>
        <v>0</v>
      </c>
      <c r="Q260" s="41">
        <f t="shared" si="49"/>
        <v>0</v>
      </c>
      <c r="R260" s="41" t="str">
        <f t="shared" si="50"/>
        <v>-</v>
      </c>
      <c r="S260" s="41" t="str">
        <f t="shared" si="51"/>
        <v>-</v>
      </c>
    </row>
    <row r="261" spans="3:19" ht="15" x14ac:dyDescent="0.25">
      <c r="C261" s="139"/>
      <c r="D261" s="140"/>
      <c r="E261" s="39" t="s">
        <v>13</v>
      </c>
      <c r="F261" s="42">
        <f>IF($C$3="National Currency",IF(A.Life_DATA!E251=0,0,A.Life_DATA!E251),IF($C$3="Current Exchange rate",IF(A.Life_DATA!E251=0,0,A.Life_DATA!E251/ECO!O28),IF($C$3="Constant Exchange rate",IF(A.Life_DATA!E251=0,0,A.Life_DATA!E251/ECO!O63))))</f>
        <v>4128</v>
      </c>
      <c r="G261" s="42">
        <f>IF($C$3="National Currency",IF(A.Life_DATA!F251=0,0,A.Life_DATA!F251),IF($C$3="Current Exchange rate",IF(A.Life_DATA!F251=0,0,A.Life_DATA!F251/ECO!P28),IF($C$3="Constant Exchange rate",IF(A.Life_DATA!F251=0,0,A.Life_DATA!F251/ECO!P63))))</f>
        <v>7693</v>
      </c>
      <c r="H261" s="42">
        <f>IF($C$3="National Currency",IF(A.Life_DATA!G251=0,0,A.Life_DATA!G251),IF($C$3="Current Exchange rate",IF(A.Life_DATA!G251=0,0,A.Life_DATA!G251/ECO!Q28),IF($C$3="Constant Exchange rate",IF(A.Life_DATA!G251=0,0,A.Life_DATA!G251/ECO!Q63))))</f>
        <v>7005</v>
      </c>
      <c r="I261" s="42">
        <f>IF($C$3="National Currency",IF(A.Life_DATA!H251=0,0,A.Life_DATA!H251),IF($C$3="Current Exchange rate",IF(A.Life_DATA!H251=0,0,A.Life_DATA!H251/ECO!R28),IF($C$3="Constant Exchange rate",IF(A.Life_DATA!H251=0,0,A.Life_DATA!H251/ECO!R63))))</f>
        <v>6413</v>
      </c>
      <c r="J261" s="42">
        <f>IF($C$3="National Currency",IF(A.Life_DATA!I251=0,0,A.Life_DATA!I251),IF($C$3="Current Exchange rate",IF(A.Life_DATA!I251=0,0,A.Life_DATA!I251/ECO!S28),IF($C$3="Constant Exchange rate",IF(A.Life_DATA!I251=0,0,A.Life_DATA!I251/ECO!S63))))</f>
        <v>5374</v>
      </c>
      <c r="K261" s="42">
        <f>IF($C$3="National Currency",IF(A.Life_DATA!J251=0,0,A.Life_DATA!J251),IF($C$3="Current Exchange rate",IF(A.Life_DATA!J251=0,0,A.Life_DATA!J251/ECO!T28),IF($C$3="Constant Exchange rate",IF(A.Life_DATA!J251=0,0,A.Life_DATA!J251/ECO!T63))))</f>
        <v>12543</v>
      </c>
      <c r="L261" s="42">
        <f>IF($C$3="National Currency",IF(A.Life_DATA!K251=0,0,A.Life_DATA!K251),IF($C$3="Current Exchange rate",IF(A.Life_DATA!K251=0,0,A.Life_DATA!K251/ECO!U28),IF($C$3="Constant Exchange rate",IF(A.Life_DATA!K251=0,0,A.Life_DATA!K251/ECO!U63))))</f>
        <v>15801</v>
      </c>
      <c r="M261" s="42">
        <f>IF($C$3="National Currency",IF(A.Life_DATA!L251=0,0,A.Life_DATA!L251),IF($C$3="Current Exchange rate",IF(A.Life_DATA!L251=0,0,A.Life_DATA!L251/ECO!V28),IF($C$3="Constant Exchange rate",IF(A.Life_DATA!L251=0,0,A.Life_DATA!L251/ECO!V63))))</f>
        <v>4087</v>
      </c>
      <c r="N261" s="42">
        <f>IF($C$3="National Currency",IF(A.Life_DATA!M251=0,0,A.Life_DATA!M251),IF($C$3="Current Exchange rate",IF(A.Life_DATA!M251=0,0,A.Life_DATA!M251/ECO!W28),IF($C$3="Constant Exchange rate",IF(A.Life_DATA!M251=0,0,A.Life_DATA!M251/ECO!W63))))</f>
        <v>14382</v>
      </c>
      <c r="O261" s="89">
        <f>IF($C$3="National Currency",IF(A.Life_DATA!N251=0,0,A.Life_DATA!N251),IF($C$3="Current Exchange rate",IF(A.Life_DATA!N251=0,0,A.Life_DATA!N251/ECO!X28),IF($C$3="Constant Exchange rate",IF(A.Life_DATA!N251=0,0,A.Life_DATA!N251/ECO!X63))))</f>
        <v>14382</v>
      </c>
      <c r="P261" s="108">
        <f>IF($C$3="National Currency",IF(A.Life_DATA!O251=0,0,A.Life_DATA!O251),IF($C$3="Current Exchange rate",IF(A.Life_DATA!O251=0,0,A.Life_DATA!O251/ECO!Y28),IF($C$3="Constant Exchange rate",IF(A.Life_DATA!O251=0,0,A.Life_DATA!O251/ECO!Y63))))</f>
        <v>0</v>
      </c>
      <c r="Q261" s="41">
        <f t="shared" si="49"/>
        <v>0.22860714115945169</v>
      </c>
      <c r="R261" s="41">
        <f t="shared" si="50"/>
        <v>0</v>
      </c>
      <c r="S261" s="41">
        <f t="shared" si="51"/>
        <v>2.4840116279069768</v>
      </c>
    </row>
    <row r="262" spans="3:19" ht="15" x14ac:dyDescent="0.25">
      <c r="C262" s="139"/>
      <c r="D262" s="140"/>
      <c r="E262" s="39" t="s">
        <v>12</v>
      </c>
      <c r="F262" s="42">
        <f>IF($C$3="National Currency",IF(A.Life_DATA!E252=0,0,A.Life_DATA!E252),IF($C$3="Current Exchange rate",IF(A.Life_DATA!E252=0,0,A.Life_DATA!E252/ECO!O29),IF($C$3="Constant Exchange rate",IF(A.Life_DATA!E252=0,0,A.Life_DATA!E252/ECO!O64))))</f>
        <v>-0.52646556630620378</v>
      </c>
      <c r="G262" s="42">
        <f>IF($C$3="National Currency",IF(A.Life_DATA!F252=0,0,A.Life_DATA!F252),IF($C$3="Current Exchange rate",IF(A.Life_DATA!F252=0,0,A.Life_DATA!F252/ECO!P29),IF($C$3="Constant Exchange rate",IF(A.Life_DATA!F252=0,0,A.Life_DATA!F252/ECO!P64))))</f>
        <v>0.34149117814456459</v>
      </c>
      <c r="H262" s="42">
        <f>IF($C$3="National Currency",IF(A.Life_DATA!G252=0,0,A.Life_DATA!G252),IF($C$3="Current Exchange rate",IF(A.Life_DATA!G252=0,0,A.Life_DATA!G252/ECO!Q29),IF($C$3="Constant Exchange rate",IF(A.Life_DATA!G252=0,0,A.Life_DATA!G252/ECO!Q64))))</f>
        <v>0.21343198634035287</v>
      </c>
      <c r="I262" s="42">
        <f>IF($C$3="National Currency",IF(A.Life_DATA!H252=0,0,A.Life_DATA!H252),IF($C$3="Current Exchange rate",IF(A.Life_DATA!H252=0,0,A.Life_DATA!H252/ECO!R29),IF($C$3="Constant Exchange rate",IF(A.Life_DATA!H252=0,0,A.Life_DATA!H252/ECO!R64))))</f>
        <v>1.6932270916334662</v>
      </c>
      <c r="J262" s="42">
        <f>IF($C$3="National Currency",IF(A.Life_DATA!I252=0,0,A.Life_DATA!I252),IF($C$3="Current Exchange rate",IF(A.Life_DATA!I252=0,0,A.Life_DATA!I252/ECO!S29),IF($C$3="Constant Exchange rate",IF(A.Life_DATA!I252=0,0,A.Life_DATA!I252/ECO!S64))))</f>
        <v>0.6972111553784861</v>
      </c>
      <c r="K262" s="42">
        <f>IF($C$3="National Currency",IF(A.Life_DATA!J252=0,0,A.Life_DATA!J252),IF($C$3="Current Exchange rate",IF(A.Life_DATA!J252=0,0,A.Life_DATA!J252/ECO!T29),IF($C$3="Constant Exchange rate",IF(A.Life_DATA!J252=0,0,A.Life_DATA!J252/ECO!T64))))</f>
        <v>-2.2481502561183837</v>
      </c>
      <c r="L262" s="42">
        <f>IF($C$3="National Currency",IF(A.Life_DATA!K252=0,0,A.Life_DATA!K252),IF($C$3="Current Exchange rate",IF(A.Life_DATA!K252=0,0,A.Life_DATA!K252/ECO!U29),IF($C$3="Constant Exchange rate",IF(A.Life_DATA!K252=0,0,A.Life_DATA!K252/ECO!U64))))</f>
        <v>-5.6915196357427436E-2</v>
      </c>
      <c r="M262" s="42">
        <f>IF($C$3="National Currency",IF(A.Life_DATA!L252=0,0,A.Life_DATA!L252),IF($C$3="Current Exchange rate",IF(A.Life_DATA!L252=0,0,A.Life_DATA!L252/ECO!V29),IF($C$3="Constant Exchange rate",IF(A.Life_DATA!L252=0,0,A.Life_DATA!L252/ECO!V64))))</f>
        <v>0</v>
      </c>
      <c r="N262" s="42">
        <f>IF($C$3="National Currency",IF(A.Life_DATA!M252=0,0,A.Life_DATA!M252),IF($C$3="Current Exchange rate",IF(A.Life_DATA!M252=0,0,A.Life_DATA!M252/ECO!W29),IF($C$3="Constant Exchange rate",IF(A.Life_DATA!M252=0,0,A.Life_DATA!M252/ECO!W64))))</f>
        <v>0</v>
      </c>
      <c r="O262" s="42">
        <f>IF($C$3="National Currency",IF(A.Life_DATA!N252=0,0,A.Life_DATA!N252),IF($C$3="Current Exchange rate",IF(A.Life_DATA!N252=0,0,A.Life_DATA!N252/ECO!X29),IF($C$3="Constant Exchange rate",IF(A.Life_DATA!N252=0,0,A.Life_DATA!N252/ECO!X64))))</f>
        <v>1.4228799089356859E-2</v>
      </c>
      <c r="P262" s="108">
        <f>IF($C$3="National Currency",IF(A.Life_DATA!O252=0,0,A.Life_DATA!O252),IF($C$3="Current Exchange rate",IF(A.Life_DATA!O252=0,0,A.Life_DATA!O252/ECO!Y29),IF($C$3="Constant Exchange rate",IF(A.Life_DATA!O252=0,0,A.Life_DATA!O252/ECO!Y64))))</f>
        <v>0</v>
      </c>
      <c r="Q262" s="41">
        <f t="shared" si="49"/>
        <v>2.26171956748024E-7</v>
      </c>
      <c r="R262" s="41" t="str">
        <f t="shared" si="50"/>
        <v>-</v>
      </c>
      <c r="S262" s="41">
        <f t="shared" si="51"/>
        <v>-1.027027027027027</v>
      </c>
    </row>
    <row r="263" spans="3:19" ht="15" x14ac:dyDescent="0.25">
      <c r="C263" s="139"/>
      <c r="D263" s="140"/>
      <c r="E263" s="39" t="s">
        <v>11</v>
      </c>
      <c r="F263" s="42">
        <f>IF($C$3="National Currency",IF(A.Life_DATA!E253=0,0,A.Life_DATA!E253),IF($C$3="Current Exchange rate",IF(A.Life_DATA!E253=0,0,A.Life_DATA!E253/ECO!O30),IF($C$3="Constant Exchange rate",IF(A.Life_DATA!E253=0,0,A.Life_DATA!E253/ECO!O65))))</f>
        <v>0</v>
      </c>
      <c r="G263" s="42">
        <f>IF($C$3="National Currency",IF(A.Life_DATA!F253=0,0,A.Life_DATA!F253),IF($C$3="Current Exchange rate",IF(A.Life_DATA!F253=0,0,A.Life_DATA!F253/ECO!P30),IF($C$3="Constant Exchange rate",IF(A.Life_DATA!F253=0,0,A.Life_DATA!F253/ECO!P65))))</f>
        <v>1.7237363149312834</v>
      </c>
      <c r="H263" s="42">
        <f>IF($C$3="National Currency",IF(A.Life_DATA!G253=0,0,A.Life_DATA!G253),IF($C$3="Current Exchange rate",IF(A.Life_DATA!G253=0,0,A.Life_DATA!G253/ECO!Q30),IF($C$3="Constant Exchange rate",IF(A.Life_DATA!G253=0,0,A.Life_DATA!G253/ECO!Q65))))</f>
        <v>2.0731423247146519</v>
      </c>
      <c r="I263" s="42">
        <f>IF($C$3="National Currency",IF(A.Life_DATA!H253=0,0,A.Life_DATA!H253),IF($C$3="Current Exchange rate",IF(A.Life_DATA!H253=0,0,A.Life_DATA!H253/ECO!R30),IF($C$3="Constant Exchange rate",IF(A.Life_DATA!H253=0,0,A.Life_DATA!H253/ECO!R65))))</f>
        <v>-1.0948054973212207</v>
      </c>
      <c r="J263" s="42">
        <f>IF($C$3="National Currency",IF(A.Life_DATA!I253=0,0,A.Life_DATA!I253),IF($C$3="Current Exchange rate",IF(A.Life_DATA!I253=0,0,A.Life_DATA!I253/ECO!S30),IF($C$3="Constant Exchange rate",IF(A.Life_DATA!I253=0,0,A.Life_DATA!I253/ECO!S65))))</f>
        <v>0</v>
      </c>
      <c r="K263" s="42">
        <f>IF($C$3="National Currency",IF(A.Life_DATA!J253=0,0,A.Life_DATA!J253),IF($C$3="Current Exchange rate",IF(A.Life_DATA!J253=0,0,A.Life_DATA!J253/ECO!T30),IF($C$3="Constant Exchange rate",IF(A.Life_DATA!J253=0,0,A.Life_DATA!J253/ECO!T65))))</f>
        <v>0</v>
      </c>
      <c r="L263" s="42">
        <f>IF($C$3="National Currency",IF(A.Life_DATA!K253=0,0,A.Life_DATA!K253),IF($C$3="Current Exchange rate",IF(A.Life_DATA!K253=0,0,A.Life_DATA!K253/ECO!U30),IF($C$3="Constant Exchange rate",IF(A.Life_DATA!K253=0,0,A.Life_DATA!K253/ECO!U65))))</f>
        <v>0</v>
      </c>
      <c r="M263" s="42">
        <f>IF($C$3="National Currency",IF(A.Life_DATA!L253=0,0,A.Life_DATA!L253),IF($C$3="Current Exchange rate",IF(A.Life_DATA!L253=0,0,A.Life_DATA!L253/ECO!V30),IF($C$3="Constant Exchange rate",IF(A.Life_DATA!L253=0,0,A.Life_DATA!L253/ECO!V65))))</f>
        <v>0</v>
      </c>
      <c r="N263" s="42">
        <f>IF($C$3="National Currency",IF(A.Life_DATA!M253=0,0,A.Life_DATA!M253),IF($C$3="Current Exchange rate",IF(A.Life_DATA!M253=0,0,A.Life_DATA!M253/ECO!W30),IF($C$3="Constant Exchange rate",IF(A.Life_DATA!M253=0,0,A.Life_DATA!M253/ECO!W65))))</f>
        <v>0</v>
      </c>
      <c r="O263" s="42">
        <f>IF($C$3="National Currency",IF(A.Life_DATA!N253=0,0,A.Life_DATA!N253),IF($C$3="Current Exchange rate",IF(A.Life_DATA!N253=0,0,A.Life_DATA!N253/ECO!X30),IF($C$3="Constant Exchange rate",IF(A.Life_DATA!N253=0,0,A.Life_DATA!N253/ECO!X65))))</f>
        <v>23.718202999999999</v>
      </c>
      <c r="P263" s="108">
        <f>IF($C$3="National Currency",IF(A.Life_DATA!O253=0,0,A.Life_DATA!O253),IF($C$3="Current Exchange rate",IF(A.Life_DATA!O253=0,0,A.Life_DATA!O253/ECO!Y30),IF($C$3="Constant Exchange rate",IF(A.Life_DATA!O253=0,0,A.Life_DATA!O253/ECO!Y65))))</f>
        <v>0</v>
      </c>
      <c r="Q263" s="41">
        <f t="shared" si="49"/>
        <v>3.7700949668123556E-4</v>
      </c>
      <c r="R263" s="41" t="str">
        <f t="shared" si="50"/>
        <v>-</v>
      </c>
      <c r="S263" s="41" t="str">
        <f t="shared" si="51"/>
        <v>-</v>
      </c>
    </row>
    <row r="264" spans="3:19" ht="15" x14ac:dyDescent="0.25">
      <c r="C264" s="139"/>
      <c r="D264" s="140"/>
      <c r="E264" s="39" t="s">
        <v>10</v>
      </c>
      <c r="F264" s="42">
        <f>IF($C$3="National Currency",IF(A.Life_DATA!E254=0,0,A.Life_DATA!E254),IF($C$3="Current Exchange rate",IF(A.Life_DATA!E254=0,0,A.Life_DATA!E254/ECO!O31),IF($C$3="Constant Exchange rate",IF(A.Life_DATA!E254=0,0,A.Life_DATA!E254/ECO!O66))))</f>
        <v>8701</v>
      </c>
      <c r="G264" s="42">
        <f>IF($C$3="National Currency",IF(A.Life_DATA!F254=0,0,A.Life_DATA!F254),IF($C$3="Current Exchange rate",IF(A.Life_DATA!F254=0,0,A.Life_DATA!F254/ECO!P31),IF($C$3="Constant Exchange rate",IF(A.Life_DATA!F254=0,0,A.Life_DATA!F254/ECO!P66))))</f>
        <v>19390</v>
      </c>
      <c r="H264" s="42">
        <f>IF($C$3="National Currency",IF(A.Life_DATA!G254=0,0,A.Life_DATA!G254),IF($C$3="Current Exchange rate",IF(A.Life_DATA!G254=0,0,A.Life_DATA!G254/ECO!Q31),IF($C$3="Constant Exchange rate",IF(A.Life_DATA!G254=0,0,A.Life_DATA!G254/ECO!Q66))))</f>
        <v>9661</v>
      </c>
      <c r="I264" s="42">
        <f>IF($C$3="National Currency",IF(A.Life_DATA!H254=0,0,A.Life_DATA!H254),IF($C$3="Current Exchange rate",IF(A.Life_DATA!H254=0,0,A.Life_DATA!H254/ECO!R31),IF($C$3="Constant Exchange rate",IF(A.Life_DATA!H254=0,0,A.Life_DATA!H254/ECO!R66))))</f>
        <v>5250</v>
      </c>
      <c r="J264" s="42">
        <f>IF($C$3="National Currency",IF(A.Life_DATA!I254=0,0,A.Life_DATA!I254),IF($C$3="Current Exchange rate",IF(A.Life_DATA!I254=0,0,A.Life_DATA!I254/ECO!S31),IF($C$3="Constant Exchange rate",IF(A.Life_DATA!I254=0,0,A.Life_DATA!I254/ECO!S66))))</f>
        <v>-748</v>
      </c>
      <c r="K264" s="42">
        <f>IF($C$3="National Currency",IF(A.Life_DATA!J254=0,0,A.Life_DATA!J254),IF($C$3="Current Exchange rate",IF(A.Life_DATA!J254=0,0,A.Life_DATA!J254/ECO!T31),IF($C$3="Constant Exchange rate",IF(A.Life_DATA!J254=0,0,A.Life_DATA!J254/ECO!T66))))</f>
        <v>12434</v>
      </c>
      <c r="L264" s="42">
        <f>IF($C$3="National Currency",IF(A.Life_DATA!K254=0,0,A.Life_DATA!K254),IF($C$3="Current Exchange rate",IF(A.Life_DATA!K254=0,0,A.Life_DATA!K254/ECO!U31),IF($C$3="Constant Exchange rate",IF(A.Life_DATA!K254=0,0,A.Life_DATA!K254/ECO!U66))))</f>
        <v>10110</v>
      </c>
      <c r="M264" s="42">
        <f>IF($C$3="National Currency",IF(A.Life_DATA!L254=0,0,A.Life_DATA!L254),IF($C$3="Current Exchange rate",IF(A.Life_DATA!L254=0,0,A.Life_DATA!L254/ECO!V31),IF($C$3="Constant Exchange rate",IF(A.Life_DATA!L254=0,0,A.Life_DATA!L254/ECO!V66))))</f>
        <v>8084</v>
      </c>
      <c r="N264" s="42">
        <f>IF($C$3="National Currency",IF(A.Life_DATA!M254=0,0,A.Life_DATA!M254),IF($C$3="Current Exchange rate",IF(A.Life_DATA!M254=0,0,A.Life_DATA!M254/ECO!W31),IF($C$3="Constant Exchange rate",IF(A.Life_DATA!M254=0,0,A.Life_DATA!M254/ECO!W66))))</f>
        <v>11659</v>
      </c>
      <c r="O264" s="42">
        <f>IF($C$3="National Currency",IF(A.Life_DATA!N254=0,0,A.Life_DATA!N254),IF($C$3="Current Exchange rate",IF(A.Life_DATA!N254=0,0,A.Life_DATA!N254/ECO!X31),IF($C$3="Constant Exchange rate",IF(A.Life_DATA!N254=0,0,A.Life_DATA!N254/ECO!X66))))</f>
        <v>-825</v>
      </c>
      <c r="P264" s="108">
        <f>IF($C$3="National Currency",IF(A.Life_DATA!O254=0,0,A.Life_DATA!O254),IF($C$3="Current Exchange rate",IF(A.Life_DATA!O254=0,0,A.Life_DATA!O254/ECO!Y31),IF($C$3="Constant Exchange rate",IF(A.Life_DATA!O254=0,0,A.Life_DATA!O254/ECO!Y66))))</f>
        <v>23432</v>
      </c>
      <c r="Q264" s="41">
        <f t="shared" si="49"/>
        <v>-1.3113676224207178E-2</v>
      </c>
      <c r="R264" s="41">
        <f t="shared" si="50"/>
        <v>-1.0707607856591475</v>
      </c>
      <c r="S264" s="41">
        <f t="shared" si="51"/>
        <v>-1.0948166877370418</v>
      </c>
    </row>
    <row r="265" spans="3:19" ht="15" x14ac:dyDescent="0.25">
      <c r="C265" s="139"/>
      <c r="D265" s="140"/>
      <c r="E265" s="39" t="s">
        <v>9</v>
      </c>
      <c r="F265" s="42">
        <f>IF($C$3="National Currency",IF(A.Life_DATA!E255=0,0,A.Life_DATA!E255),IF($C$3="Current Exchange rate",IF(A.Life_DATA!E255=0,0,A.Life_DATA!E255/ECO!O32),IF($C$3="Constant Exchange rate",IF(A.Life_DATA!E255=0,0,A.Life_DATA!E255/ECO!O67))))</f>
        <v>4632.1610263216107</v>
      </c>
      <c r="G265" s="42">
        <f>IF($C$3="National Currency",IF(A.Life_DATA!F255=0,0,A.Life_DATA!F255),IF($C$3="Current Exchange rate",IF(A.Life_DATA!F255=0,0,A.Life_DATA!F255/ECO!P32),IF($C$3="Constant Exchange rate",IF(A.Life_DATA!F255=0,0,A.Life_DATA!F255/ECO!P67))))</f>
        <v>5786.8834328688345</v>
      </c>
      <c r="H265" s="42">
        <f>IF($C$3="National Currency",IF(A.Life_DATA!G255=0,0,A.Life_DATA!G255),IF($C$3="Current Exchange rate",IF(A.Life_DATA!G255=0,0,A.Life_DATA!G255/ECO!Q32),IF($C$3="Constant Exchange rate",IF(A.Life_DATA!G255=0,0,A.Life_DATA!G255/ECO!Q67))))</f>
        <v>5153.6164565361651</v>
      </c>
      <c r="I265" s="42">
        <f>IF($C$3="National Currency",IF(A.Life_DATA!H255=0,0,A.Life_DATA!H255),IF($C$3="Current Exchange rate",IF(A.Life_DATA!H255=0,0,A.Life_DATA!H255/ECO!R32),IF($C$3="Constant Exchange rate",IF(A.Life_DATA!H255=0,0,A.Life_DATA!H255/ECO!R67))))</f>
        <v>4297.8323379783233</v>
      </c>
      <c r="J265" s="42">
        <f>IF($C$3="National Currency",IF(A.Life_DATA!I255=0,0,A.Life_DATA!I255),IF($C$3="Current Exchange rate",IF(A.Life_DATA!I255=0,0,A.Life_DATA!I255/ECO!S32),IF($C$3="Constant Exchange rate",IF(A.Life_DATA!I255=0,0,A.Life_DATA!I255/ECO!S67))))</f>
        <v>-36.275160362751606</v>
      </c>
      <c r="K265" s="42">
        <f>IF($C$3="National Currency",IF(A.Life_DATA!J255=0,0,A.Life_DATA!J255),IF($C$3="Current Exchange rate",IF(A.Life_DATA!J255=0,0,A.Life_DATA!J255/ECO!T32),IF($C$3="Constant Exchange rate",IF(A.Life_DATA!J255=0,0,A.Life_DATA!J255/ECO!T67))))</f>
        <v>1166.8878566688786</v>
      </c>
      <c r="L265" s="42">
        <f>IF($C$3="National Currency",IF(A.Life_DATA!K255=0,0,A.Life_DATA!K255),IF($C$3="Current Exchange rate",IF(A.Life_DATA!K255=0,0,A.Life_DATA!K255/ECO!U32),IF($C$3="Constant Exchange rate",IF(A.Life_DATA!K255=0,0,A.Life_DATA!K255/ECO!U67))))</f>
        <v>1142.5569564255695</v>
      </c>
      <c r="M265" s="42">
        <f>IF($C$3="National Currency",IF(A.Life_DATA!L255=0,0,A.Life_DATA!L255),IF($C$3="Current Exchange rate",IF(A.Life_DATA!L255=0,0,A.Life_DATA!L255/ECO!V32),IF($C$3="Constant Exchange rate",IF(A.Life_DATA!L255=0,0,A.Life_DATA!L255/ECO!V67))))</f>
        <v>1574.0986507409866</v>
      </c>
      <c r="N265" s="42">
        <f>IF($C$3="National Currency",IF(A.Life_DATA!M255=0,0,A.Life_DATA!M255),IF($C$3="Current Exchange rate",IF(A.Life_DATA!M255=0,0,A.Life_DATA!M255/ECO!W32),IF($C$3="Constant Exchange rate",IF(A.Life_DATA!M255=0,0,A.Life_DATA!M255/ECO!W67))))</f>
        <v>1056.2928555629285</v>
      </c>
      <c r="O265" s="42">
        <f>IF($C$3="National Currency",IF(A.Life_DATA!N255=0,0,A.Life_DATA!N255),IF($C$3="Current Exchange rate",IF(A.Life_DATA!N255=0,0,A.Life_DATA!N255/ECO!X32),IF($C$3="Constant Exchange rate",IF(A.Life_DATA!N255=0,0,A.Life_DATA!N255/ECO!X67))))</f>
        <v>1581.6191108161911</v>
      </c>
      <c r="P265" s="108">
        <f>IF($C$3="National Currency",IF(A.Life_DATA!O255=0,0,A.Life_DATA!O255),IF($C$3="Current Exchange rate",IF(A.Life_DATA!O255=0,0,A.Life_DATA!O255/ECO!Y32),IF($C$3="Constant Exchange rate",IF(A.Life_DATA!O255=0,0,A.Life_DATA!O255/ECO!Y67))))</f>
        <v>5084.3839858438396</v>
      </c>
      <c r="Q265" s="41">
        <f t="shared" si="49"/>
        <v>2.5140413247590282E-2</v>
      </c>
      <c r="R265" s="41">
        <f t="shared" si="50"/>
        <v>0.49733012250026176</v>
      </c>
      <c r="S265" s="41">
        <f t="shared" si="51"/>
        <v>-0.65855696686085374</v>
      </c>
    </row>
    <row r="266" spans="3:19" ht="15" x14ac:dyDescent="0.25">
      <c r="C266" s="139"/>
      <c r="D266" s="140"/>
      <c r="E266" s="39" t="s">
        <v>8</v>
      </c>
      <c r="F266" s="42">
        <f>IF($C$3="National Currency",IF(A.Life_DATA!E256=0,0,A.Life_DATA!E256),IF($C$3="Current Exchange rate",IF(A.Life_DATA!E256=0,0,A.Life_DATA!E256/ECO!O33),IF($C$3="Constant Exchange rate",IF(A.Life_DATA!E256=0,0,A.Life_DATA!E256/ECO!O68))))</f>
        <v>10.530749789385004</v>
      </c>
      <c r="G266" s="42">
        <f>IF($C$3="National Currency",IF(A.Life_DATA!F256=0,0,A.Life_DATA!F256),IF($C$3="Current Exchange rate",IF(A.Life_DATA!F256=0,0,A.Life_DATA!F256/ECO!P33),IF($C$3="Constant Exchange rate",IF(A.Life_DATA!F256=0,0,A.Life_DATA!F256/ECO!P68))))</f>
        <v>-3.978283253767668</v>
      </c>
      <c r="H266" s="42">
        <f>IF($C$3="National Currency",IF(A.Life_DATA!G256=0,0,A.Life_DATA!G256),IF($C$3="Current Exchange rate",IF(A.Life_DATA!G256=0,0,A.Life_DATA!G256/ECO!Q33),IF($C$3="Constant Exchange rate",IF(A.Life_DATA!G256=0,0,A.Life_DATA!G256/ECO!Q68))))</f>
        <v>13.338949733221005</v>
      </c>
      <c r="I266" s="42">
        <f>IF($C$3="National Currency",IF(A.Life_DATA!H256=0,0,A.Life_DATA!H256),IF($C$3="Current Exchange rate",IF(A.Life_DATA!H256=0,0,A.Life_DATA!H256/ECO!R33),IF($C$3="Constant Exchange rate",IF(A.Life_DATA!H256=0,0,A.Life_DATA!H256/ECO!R68))))</f>
        <v>20.593466254797342</v>
      </c>
      <c r="J266" s="42">
        <f>IF($C$3="National Currency",IF(A.Life_DATA!I256=0,0,A.Life_DATA!I256),IF($C$3="Current Exchange rate",IF(A.Life_DATA!I256=0,0,A.Life_DATA!I256/ECO!S33),IF($C$3="Constant Exchange rate",IF(A.Life_DATA!I256=0,0,A.Life_DATA!I256/ECO!S68))))</f>
        <v>51.015632313020689</v>
      </c>
      <c r="K266" s="42">
        <f>IF($C$3="National Currency",IF(A.Life_DATA!J256=0,0,A.Life_DATA!J256),IF($C$3="Current Exchange rate",IF(A.Life_DATA!J256=0,0,A.Life_DATA!J256/ECO!T33),IF($C$3="Constant Exchange rate",IF(A.Life_DATA!J256=0,0,A.Life_DATA!J256/ECO!T68))))</f>
        <v>43.527099129458016</v>
      </c>
      <c r="L266" s="42">
        <f>IF($C$3="National Currency",IF(A.Life_DATA!K256=0,0,A.Life_DATA!K256),IF($C$3="Current Exchange rate",IF(A.Life_DATA!K256=0,0,A.Life_DATA!K256/ECO!U33),IF($C$3="Constant Exchange rate",IF(A.Life_DATA!K256=0,0,A.Life_DATA!K256/ECO!U68))))</f>
        <v>-7.0204998595900028</v>
      </c>
      <c r="M266" s="42">
        <f>IF($C$3="National Currency",IF(A.Life_DATA!L256=0,0,A.Life_DATA!L256),IF($C$3="Current Exchange rate",IF(A.Life_DATA!L256=0,0,A.Life_DATA!L256/ECO!V33),IF($C$3="Constant Exchange rate",IF(A.Life_DATA!L256=0,0,A.Life_DATA!L256/ECO!V68))))</f>
        <v>18.253299634934006</v>
      </c>
      <c r="N266" s="42">
        <f>IF($C$3="National Currency",IF(A.Life_DATA!M256=0,0,A.Life_DATA!M256),IF($C$3="Current Exchange rate",IF(A.Life_DATA!M256=0,0,A.Life_DATA!M256/ECO!W33),IF($C$3="Constant Exchange rate",IF(A.Life_DATA!M256=0,0,A.Life_DATA!M256/ECO!W68))))</f>
        <v>15.445099691098006</v>
      </c>
      <c r="O266" s="89">
        <f>IF($C$3="National Currency",IF(A.Life_DATA!N256=0,0,A.Life_DATA!N256),IF($C$3="Current Exchange rate",IF(A.Life_DATA!N256=0,0,A.Life_DATA!N256/ECO!X33),IF($C$3="Constant Exchange rate",IF(A.Life_DATA!N256=0,0,A.Life_DATA!N256/ECO!X68))))</f>
        <v>15.445099691098006</v>
      </c>
      <c r="P266" s="108">
        <f>IF($C$3="National Currency",IF(A.Life_DATA!O256=0,0,A.Life_DATA!O256),IF($C$3="Current Exchange rate",IF(A.Life_DATA!O256=0,0,A.Life_DATA!O256/ECO!Y33),IF($C$3="Constant Exchange rate",IF(A.Life_DATA!O256=0,0,A.Life_DATA!O256/ECO!Y68))))</f>
        <v>0</v>
      </c>
      <c r="Q266" s="41">
        <f t="shared" si="49"/>
        <v>2.4550549890868067E-4</v>
      </c>
      <c r="R266" s="41">
        <f t="shared" si="50"/>
        <v>0</v>
      </c>
      <c r="S266" s="41">
        <f t="shared" si="51"/>
        <v>0.46666666666666679</v>
      </c>
    </row>
    <row r="267" spans="3:19" ht="15" x14ac:dyDescent="0.25">
      <c r="C267" s="139"/>
      <c r="D267" s="140"/>
      <c r="E267" s="39" t="s">
        <v>7</v>
      </c>
      <c r="F267" s="42">
        <f>IF($C$3="National Currency",IF(A.Life_DATA!E257=0,0,A.Life_DATA!E257),IF($C$3="Current Exchange rate",IF(A.Life_DATA!E257=0,0,A.Life_DATA!E257/ECO!O34),IF($C$3="Constant Exchange rate",IF(A.Life_DATA!E257=0,0,A.Life_DATA!E257/ECO!O69))))</f>
        <v>-3.8180000000000001</v>
      </c>
      <c r="G267" s="42">
        <f>IF($C$3="National Currency",IF(A.Life_DATA!F257=0,0,A.Life_DATA!F257),IF($C$3="Current Exchange rate",IF(A.Life_DATA!F257=0,0,A.Life_DATA!F257/ECO!P34),IF($C$3="Constant Exchange rate",IF(A.Life_DATA!F257=0,0,A.Life_DATA!F257/ECO!P69))))</f>
        <v>88.864000000000004</v>
      </c>
      <c r="H267" s="42">
        <f>IF($C$3="National Currency",IF(A.Life_DATA!G257=0,0,A.Life_DATA!G257),IF($C$3="Current Exchange rate",IF(A.Life_DATA!G257=0,0,A.Life_DATA!G257/ECO!Q34),IF($C$3="Constant Exchange rate",IF(A.Life_DATA!G257=0,0,A.Life_DATA!G257/ECO!Q69))))</f>
        <v>45.057000000000002</v>
      </c>
      <c r="I267" s="42">
        <f>IF($C$3="National Currency",IF(A.Life_DATA!H257=0,0,A.Life_DATA!H257),IF($C$3="Current Exchange rate",IF(A.Life_DATA!H257=0,0,A.Life_DATA!H257/ECO!R34),IF($C$3="Constant Exchange rate",IF(A.Life_DATA!H257=0,0,A.Life_DATA!H257/ECO!R69))))</f>
        <v>53.131</v>
      </c>
      <c r="J267" s="42">
        <f>IF($C$3="National Currency",IF(A.Life_DATA!I257=0,0,A.Life_DATA!I257),IF($C$3="Current Exchange rate",IF(A.Life_DATA!I257=0,0,A.Life_DATA!I257/ECO!S34),IF($C$3="Constant Exchange rate",IF(A.Life_DATA!I257=0,0,A.Life_DATA!I257/ECO!S69))))</f>
        <v>48.691000000000003</v>
      </c>
      <c r="K267" s="42">
        <f>IF($C$3="National Currency",IF(A.Life_DATA!J257=0,0,A.Life_DATA!J257),IF($C$3="Current Exchange rate",IF(A.Life_DATA!J257=0,0,A.Life_DATA!J257/ECO!T34),IF($C$3="Constant Exchange rate",IF(A.Life_DATA!J257=0,0,A.Life_DATA!J257/ECO!T69))))</f>
        <v>2.605</v>
      </c>
      <c r="L267" s="42">
        <f>IF($C$3="National Currency",IF(A.Life_DATA!K257=0,0,A.Life_DATA!K257),IF($C$3="Current Exchange rate",IF(A.Life_DATA!K257=0,0,A.Life_DATA!K257/ECO!U34),IF($C$3="Constant Exchange rate",IF(A.Life_DATA!K257=0,0,A.Life_DATA!K257/ECO!U69))))</f>
        <v>-0.443</v>
      </c>
      <c r="M267" s="42">
        <f>IF($C$3="National Currency",IF(A.Life_DATA!L257=0,0,A.Life_DATA!L257),IF($C$3="Current Exchange rate",IF(A.Life_DATA!L257=0,0,A.Life_DATA!L257/ECO!V34),IF($C$3="Constant Exchange rate",IF(A.Life_DATA!L257=0,0,A.Life_DATA!L257/ECO!V69))))</f>
        <v>13.02</v>
      </c>
      <c r="N267" s="42">
        <f>IF($C$3="National Currency",IF(A.Life_DATA!M257=0,0,A.Life_DATA!M257),IF($C$3="Current Exchange rate",IF(A.Life_DATA!M257=0,0,A.Life_DATA!M257/ECO!W34),IF($C$3="Constant Exchange rate",IF(A.Life_DATA!M257=0,0,A.Life_DATA!M257/ECO!W69))))</f>
        <v>-66.411000000000001</v>
      </c>
      <c r="O267" s="42">
        <f>IF($C$3="National Currency",IF(A.Life_DATA!N257=0,0,A.Life_DATA!N257),IF($C$3="Current Exchange rate",IF(A.Life_DATA!N257=0,0,A.Life_DATA!N257/ECO!X34),IF($C$3="Constant Exchange rate",IF(A.Life_DATA!N257=0,0,A.Life_DATA!N257/ECO!X69))))</f>
        <v>33.703086380137577</v>
      </c>
      <c r="P267" s="108">
        <f>IF($C$3="National Currency",IF(A.Life_DATA!O257=0,0,A.Life_DATA!O257),IF($C$3="Current Exchange rate",IF(A.Life_DATA!O257=0,0,A.Life_DATA!O257/ECO!Y34),IF($C$3="Constant Exchange rate",IF(A.Life_DATA!O257=0,0,A.Life_DATA!O257/ECO!Y69))))</f>
        <v>-8.2859371958525792</v>
      </c>
      <c r="Q267" s="41">
        <f t="shared" si="49"/>
        <v>5.3572286369164964E-4</v>
      </c>
      <c r="R267" s="41">
        <f t="shared" si="50"/>
        <v>-1.5074925295528989</v>
      </c>
      <c r="S267" s="41">
        <f t="shared" si="51"/>
        <v>-9.8274191671392295</v>
      </c>
    </row>
    <row r="268" spans="3:19" ht="15" x14ac:dyDescent="0.25">
      <c r="C268" s="139"/>
      <c r="D268" s="140"/>
      <c r="E268" s="39" t="s">
        <v>6</v>
      </c>
      <c r="F268" s="42">
        <f>IF($C$3="National Currency",IF(A.Life_DATA!E258=0,0,A.Life_DATA!E258),IF($C$3="Current Exchange rate",IF(A.Life_DATA!E258=0,0,A.Life_DATA!E258/ECO!O35),IF($C$3="Constant Exchange rate",IF(A.Life_DATA!E258=0,0,A.Life_DATA!E258/ECO!O70))))</f>
        <v>0.33675042384224146</v>
      </c>
      <c r="G268" s="42">
        <f>IF($C$3="National Currency",IF(A.Life_DATA!F258=0,0,A.Life_DATA!F258),IF($C$3="Current Exchange rate",IF(A.Life_DATA!F258=0,0,A.Life_DATA!F258/ECO!P35),IF($C$3="Constant Exchange rate",IF(A.Life_DATA!F258=0,0,A.Life_DATA!F258/ECO!P70))))</f>
        <v>0.61122512715267241</v>
      </c>
      <c r="H268" s="42">
        <f>IF($C$3="National Currency",IF(A.Life_DATA!G258=0,0,A.Life_DATA!G258),IF($C$3="Current Exchange rate",IF(A.Life_DATA!G258=0,0,A.Life_DATA!G258/ECO!Q35),IF($C$3="Constant Exchange rate",IF(A.Life_DATA!G258=0,0,A.Life_DATA!G258/ECO!Q70))))</f>
        <v>0.2865174176853752</v>
      </c>
      <c r="I268" s="89">
        <f>IF($C$3="National Currency",IF(A.Life_DATA!H258=0,0,A.Life_DATA!H258),IF($C$3="Current Exchange rate",IF(A.Life_DATA!H258=0,0,A.Life_DATA!H258/ECO!R35),IF($C$3="Constant Exchange rate",IF(A.Life_DATA!H258=0,0,A.Life_DATA!H258/ECO!R70))))</f>
        <v>0.63716133963891619</v>
      </c>
      <c r="J268" s="89">
        <f>IF($C$3="National Currency",IF(A.Life_DATA!I258=0,0,A.Life_DATA!I258),IF($C$3="Current Exchange rate",IF(A.Life_DATA!I258=0,0,A.Life_DATA!I258/ECO!S35),IF($C$3="Constant Exchange rate",IF(A.Life_DATA!I258=0,0,A.Life_DATA!I258/ECO!S70))))</f>
        <v>0.98780526159245718</v>
      </c>
      <c r="K268" s="42">
        <f>IF($C$3="National Currency",IF(A.Life_DATA!J258=0,0,A.Life_DATA!J258),IF($C$3="Current Exchange rate",IF(A.Life_DATA!J258=0,0,A.Life_DATA!J258/ECO!T35),IF($C$3="Constant Exchange rate",IF(A.Life_DATA!J258=0,0,A.Life_DATA!J258/ECO!T70))))</f>
        <v>1.338449183545998</v>
      </c>
      <c r="L268" s="42">
        <f>IF($C$3="National Currency",IF(A.Life_DATA!K258=0,0,A.Life_DATA!K258),IF($C$3="Current Exchange rate",IF(A.Life_DATA!K258=0,0,A.Life_DATA!K258/ECO!U35),IF($C$3="Constant Exchange rate",IF(A.Life_DATA!K258=0,0,A.Life_DATA!K258/ECO!U70))))</f>
        <v>0</v>
      </c>
      <c r="M268" s="42">
        <f>IF($C$3="National Currency",IF(A.Life_DATA!L258=0,0,A.Life_DATA!L258),IF($C$3="Current Exchange rate",IF(A.Life_DATA!L258=0,0,A.Life_DATA!L258/ECO!V35),IF($C$3="Constant Exchange rate",IF(A.Life_DATA!L258=0,0,A.Life_DATA!L258/ECO!V70))))</f>
        <v>0</v>
      </c>
      <c r="N268" s="42">
        <f>IF($C$3="National Currency",IF(A.Life_DATA!M258=0,0,A.Life_DATA!M258),IF($C$3="Current Exchange rate",IF(A.Life_DATA!M258=0,0,A.Life_DATA!M258/ECO!W35),IF($C$3="Constant Exchange rate",IF(A.Life_DATA!M258=0,0,A.Life_DATA!M258/ECO!W70))))</f>
        <v>0</v>
      </c>
      <c r="O268" s="42">
        <f>IF($C$3="National Currency",IF(A.Life_DATA!N258=0,0,A.Life_DATA!N258),IF($C$3="Current Exchange rate",IF(A.Life_DATA!N258=0,0,A.Life_DATA!N258/ECO!X35),IF($C$3="Constant Exchange rate",IF(A.Life_DATA!N258=0,0,A.Life_DATA!N258/ECO!X70))))</f>
        <v>0</v>
      </c>
      <c r="P268" s="108">
        <f>IF($C$3="National Currency",IF(A.Life_DATA!O258=0,0,A.Life_DATA!O258),IF($C$3="Current Exchange rate",IF(A.Life_DATA!O258=0,0,A.Life_DATA!O258/ECO!Y35),IF($C$3="Constant Exchange rate",IF(A.Life_DATA!O258=0,0,A.Life_DATA!O258/ECO!Y70))))</f>
        <v>0</v>
      </c>
      <c r="Q268" s="41">
        <f t="shared" si="49"/>
        <v>0</v>
      </c>
      <c r="R268" s="41" t="str">
        <f t="shared" si="50"/>
        <v>-</v>
      </c>
      <c r="S268" s="41" t="str">
        <f t="shared" si="51"/>
        <v>-</v>
      </c>
    </row>
    <row r="269" spans="3:19" ht="15" x14ac:dyDescent="0.25">
      <c r="C269" s="139"/>
      <c r="D269" s="140"/>
      <c r="E269" s="39" t="s">
        <v>5</v>
      </c>
      <c r="F269" s="42">
        <f>IF($C$3="National Currency",IF(A.Life_DATA!E259=0,0,A.Life_DATA!E259),IF($C$3="Current Exchange rate",IF(A.Life_DATA!E259=0,0,A.Life_DATA!E259/ECO!O36),IF($C$3="Constant Exchange rate",IF(A.Life_DATA!E259=0,0,A.Life_DATA!E259/ECO!O71))))</f>
        <v>0</v>
      </c>
      <c r="G269" s="42">
        <f>IF($C$3="National Currency",IF(A.Life_DATA!F259=0,0,A.Life_DATA!F259),IF($C$3="Current Exchange rate",IF(A.Life_DATA!F259=0,0,A.Life_DATA!F259/ECO!P36),IF($C$3="Constant Exchange rate",IF(A.Life_DATA!F259=0,0,A.Life_DATA!F259/ECO!P71))))</f>
        <v>0</v>
      </c>
      <c r="H269" s="42">
        <f>IF($C$3="National Currency",IF(A.Life_DATA!G259=0,0,A.Life_DATA!G259),IF($C$3="Current Exchange rate",IF(A.Life_DATA!G259=0,0,A.Life_DATA!G259/ECO!Q36),IF($C$3="Constant Exchange rate",IF(A.Life_DATA!G259=0,0,A.Life_DATA!G259/ECO!Q71))))</f>
        <v>0</v>
      </c>
      <c r="I269" s="42">
        <f>IF($C$3="National Currency",IF(A.Life_DATA!H259=0,0,A.Life_DATA!H259),IF($C$3="Current Exchange rate",IF(A.Life_DATA!H259=0,0,A.Life_DATA!H259/ECO!R36),IF($C$3="Constant Exchange rate",IF(A.Life_DATA!H259=0,0,A.Life_DATA!H259/ECO!R71))))</f>
        <v>0</v>
      </c>
      <c r="J269" s="42">
        <f>IF($C$3="National Currency",IF(A.Life_DATA!I259=0,0,A.Life_DATA!I259),IF($C$3="Current Exchange rate",IF(A.Life_DATA!I259=0,0,A.Life_DATA!I259/ECO!S36),IF($C$3="Constant Exchange rate",IF(A.Life_DATA!I259=0,0,A.Life_DATA!I259/ECO!S71))))</f>
        <v>0</v>
      </c>
      <c r="K269" s="42">
        <f>IF($C$3="National Currency",IF(A.Life_DATA!J259=0,0,A.Life_DATA!J259),IF($C$3="Current Exchange rate",IF(A.Life_DATA!J259=0,0,A.Life_DATA!J259/ECO!T36),IF($C$3="Constant Exchange rate",IF(A.Life_DATA!J259=0,0,A.Life_DATA!J259/ECO!T71))))</f>
        <v>0</v>
      </c>
      <c r="L269" s="42">
        <f>IF($C$3="National Currency",IF(A.Life_DATA!K259=0,0,A.Life_DATA!K259),IF($C$3="Current Exchange rate",IF(A.Life_DATA!K259=0,0,A.Life_DATA!K259/ECO!U36),IF($C$3="Constant Exchange rate",IF(A.Life_DATA!K259=0,0,A.Life_DATA!K259/ECO!U71))))</f>
        <v>0</v>
      </c>
      <c r="M269" s="42">
        <f>IF($C$3="National Currency",IF(A.Life_DATA!L259=0,0,A.Life_DATA!L259),IF($C$3="Current Exchange rate",IF(A.Life_DATA!L259=0,0,A.Life_DATA!L259/ECO!V36),IF($C$3="Constant Exchange rate",IF(A.Life_DATA!L259=0,0,A.Life_DATA!L259/ECO!V71))))</f>
        <v>0</v>
      </c>
      <c r="N269" s="42">
        <f>IF($C$3="National Currency",IF(A.Life_DATA!M259=0,0,A.Life_DATA!M259),IF($C$3="Current Exchange rate",IF(A.Life_DATA!M259=0,0,A.Life_DATA!M259/ECO!W36),IF($C$3="Constant Exchange rate",IF(A.Life_DATA!M259=0,0,A.Life_DATA!M259/ECO!W71))))</f>
        <v>0</v>
      </c>
      <c r="O269" s="42">
        <f>IF($C$3="National Currency",IF(A.Life_DATA!N259=0,0,A.Life_DATA!N259),IF($C$3="Current Exchange rate",IF(A.Life_DATA!N259=0,0,A.Life_DATA!N259/ECO!X36),IF($C$3="Constant Exchange rate",IF(A.Life_DATA!N259=0,0,A.Life_DATA!N259/ECO!X71))))</f>
        <v>0</v>
      </c>
      <c r="P269" s="108">
        <f>IF($C$3="National Currency",IF(A.Life_DATA!O259=0,0,A.Life_DATA!O259),IF($C$3="Current Exchange rate",IF(A.Life_DATA!O259=0,0,A.Life_DATA!O259/ECO!Y36),IF($C$3="Constant Exchange rate",IF(A.Life_DATA!O259=0,0,A.Life_DATA!O259/ECO!Y71))))</f>
        <v>0</v>
      </c>
      <c r="Q269" s="41">
        <f t="shared" si="49"/>
        <v>0</v>
      </c>
      <c r="R269" s="41" t="str">
        <f t="shared" si="50"/>
        <v>-</v>
      </c>
      <c r="S269" s="41" t="str">
        <f t="shared" si="51"/>
        <v>-</v>
      </c>
    </row>
    <row r="270" spans="3:19" ht="15" x14ac:dyDescent="0.25">
      <c r="C270" s="139"/>
      <c r="D270" s="140"/>
      <c r="E270" s="39" t="s">
        <v>4</v>
      </c>
      <c r="F270" s="42">
        <f>IF($C$3="National Currency",IF(A.Life_DATA!E260=0,0,A.Life_DATA!E260),IF($C$3="Current Exchange rate",IF(A.Life_DATA!E260=0,0,A.Life_DATA!E260/ECO!O37),IF($C$3="Constant Exchange rate",IF(A.Life_DATA!E260=0,0,A.Life_DATA!E260/ECO!O72))))</f>
        <v>2.5204473376731764</v>
      </c>
      <c r="G270" s="42">
        <f>IF($C$3="National Currency",IF(A.Life_DATA!F260=0,0,A.Life_DATA!F260),IF($C$3="Current Exchange rate",IF(A.Life_DATA!F260=0,0,A.Life_DATA!F260/ECO!P37),IF($C$3="Constant Exchange rate",IF(A.Life_DATA!F260=0,0,A.Life_DATA!F260/ECO!P72))))</f>
        <v>1.6983809046903691</v>
      </c>
      <c r="H270" s="42">
        <f>IF($C$3="National Currency",IF(A.Life_DATA!G260=0,0,A.Life_DATA!G260),IF($C$3="Current Exchange rate",IF(A.Life_DATA!G260=0,0,A.Life_DATA!G260/ECO!Q37),IF($C$3="Constant Exchange rate",IF(A.Life_DATA!G260=0,0,A.Life_DATA!G260/ECO!Q72))))</f>
        <v>-2.2283425137706563</v>
      </c>
      <c r="I270" s="42">
        <f>IF($C$3="National Currency",IF(A.Life_DATA!H260=0,0,A.Life_DATA!H260),IF($C$3="Current Exchange rate",IF(A.Life_DATA!H260=0,0,A.Life_DATA!H260/ECO!R37),IF($C$3="Constant Exchange rate",IF(A.Life_DATA!H260=0,0,A.Life_DATA!H260/ECO!R72))))</f>
        <v>1.9</v>
      </c>
      <c r="J270" s="42">
        <f>IF($C$3="National Currency",IF(A.Life_DATA!I260=0,0,A.Life_DATA!I260),IF($C$3="Current Exchange rate",IF(A.Life_DATA!I260=0,0,A.Life_DATA!I260/ECO!S37),IF($C$3="Constant Exchange rate",IF(A.Life_DATA!I260=0,0,A.Life_DATA!I260/ECO!S72))))</f>
        <v>2</v>
      </c>
      <c r="K270" s="42">
        <f>IF($C$3="National Currency",IF(A.Life_DATA!J260=0,0,A.Life_DATA!J260),IF($C$3="Current Exchange rate",IF(A.Life_DATA!J260=0,0,A.Life_DATA!J260/ECO!T37),IF($C$3="Constant Exchange rate",IF(A.Life_DATA!J260=0,0,A.Life_DATA!J260/ECO!T72))))</f>
        <v>2</v>
      </c>
      <c r="L270" s="42">
        <f>IF($C$3="National Currency",IF(A.Life_DATA!K260=0,0,A.Life_DATA!K260),IF($C$3="Current Exchange rate",IF(A.Life_DATA!K260=0,0,A.Life_DATA!K260/ECO!U37),IF($C$3="Constant Exchange rate",IF(A.Life_DATA!K260=0,0,A.Life_DATA!K260/ECO!U72))))</f>
        <v>3</v>
      </c>
      <c r="M270" s="42">
        <f>IF($C$3="National Currency",IF(A.Life_DATA!L260=0,0,A.Life_DATA!L260),IF($C$3="Current Exchange rate",IF(A.Life_DATA!L260=0,0,A.Life_DATA!L260/ECO!V37),IF($C$3="Constant Exchange rate",IF(A.Life_DATA!L260=0,0,A.Life_DATA!L260/ECO!V72))))</f>
        <v>5</v>
      </c>
      <c r="N270" s="42">
        <f>IF($C$3="National Currency",IF(A.Life_DATA!M260=0,0,A.Life_DATA!M260),IF($C$3="Current Exchange rate",IF(A.Life_DATA!M260=0,0,A.Life_DATA!M260/ECO!W37),IF($C$3="Constant Exchange rate",IF(A.Life_DATA!M260=0,0,A.Life_DATA!M260/ECO!W72))))</f>
        <v>3</v>
      </c>
      <c r="O270" s="42">
        <f>IF($C$3="National Currency",IF(A.Life_DATA!N260=0,0,A.Life_DATA!N260),IF($C$3="Current Exchange rate",IF(A.Life_DATA!N260=0,0,A.Life_DATA!N260/ECO!X37),IF($C$3="Constant Exchange rate",IF(A.Life_DATA!N260=0,0,A.Life_DATA!N260/ECO!X72))))</f>
        <v>2.5</v>
      </c>
      <c r="P270" s="108">
        <f>IF($C$3="National Currency",IF(A.Life_DATA!O260=0,0,A.Life_DATA!O260),IF($C$3="Current Exchange rate",IF(A.Life_DATA!O260=0,0,A.Life_DATA!O260/ECO!Y37),IF($C$3="Constant Exchange rate",IF(A.Life_DATA!O260=0,0,A.Life_DATA!O260/ECO!Y72))))</f>
        <v>0</v>
      </c>
      <c r="Q270" s="41">
        <f t="shared" si="49"/>
        <v>3.9738412800627812E-5</v>
      </c>
      <c r="R270" s="41">
        <f t="shared" si="50"/>
        <v>-0.16666666666666663</v>
      </c>
      <c r="S270" s="41">
        <f t="shared" si="51"/>
        <v>-8.1125827814569895E-3</v>
      </c>
    </row>
    <row r="271" spans="3:19" ht="15" x14ac:dyDescent="0.25">
      <c r="C271" s="139"/>
      <c r="D271" s="140"/>
      <c r="E271" s="39" t="s">
        <v>3</v>
      </c>
      <c r="F271" s="42">
        <f>IF($C$3="National Currency",IF(A.Life_DATA!E261=0,0,A.Life_DATA!E261),IF($C$3="Current Exchange rate",IF(A.Life_DATA!E261=0,0,A.Life_DATA!E261/ECO!O38),IF($C$3="Constant Exchange rate",IF(A.Life_DATA!E261=0,0,A.Life_DATA!E261/ECO!O73))))</f>
        <v>7.1698864767974504</v>
      </c>
      <c r="G271" s="42">
        <f>IF($C$3="National Currency",IF(A.Life_DATA!F261=0,0,A.Life_DATA!F261),IF($C$3="Current Exchange rate",IF(A.Life_DATA!F261=0,0,A.Life_DATA!F261/ECO!P38),IF($C$3="Constant Exchange rate",IF(A.Life_DATA!F261=0,0,A.Life_DATA!F261/ECO!P73))))</f>
        <v>6.7051716125605783</v>
      </c>
      <c r="H271" s="42">
        <f>IF($C$3="National Currency",IF(A.Life_DATA!G261=0,0,A.Life_DATA!G261),IF($C$3="Current Exchange rate",IF(A.Life_DATA!G261=0,0,A.Life_DATA!G261/ECO!Q38),IF($C$3="Constant Exchange rate",IF(A.Life_DATA!G261=0,0,A.Life_DATA!G261/ECO!Q73))))</f>
        <v>11.584677687047732</v>
      </c>
      <c r="I271" s="42">
        <f>IF($C$3="National Currency",IF(A.Life_DATA!H261=0,0,A.Life_DATA!H261),IF($C$3="Current Exchange rate",IF(A.Life_DATA!H261=0,0,A.Life_DATA!H261/ECO!R38),IF($C$3="Constant Exchange rate",IF(A.Life_DATA!H261=0,0,A.Life_DATA!H261/ECO!R73))))</f>
        <v>0</v>
      </c>
      <c r="J271" s="42">
        <f>IF($C$3="National Currency",IF(A.Life_DATA!I261=0,0,A.Life_DATA!I261),IF($C$3="Current Exchange rate",IF(A.Life_DATA!I261=0,0,A.Life_DATA!I261/ECO!S38),IF($C$3="Constant Exchange rate",IF(A.Life_DATA!I261=0,0,A.Life_DATA!I261/ECO!S73))))</f>
        <v>0</v>
      </c>
      <c r="K271" s="42">
        <f>IF($C$3="National Currency",IF(A.Life_DATA!J261=0,0,A.Life_DATA!J261),IF($C$3="Current Exchange rate",IF(A.Life_DATA!J261=0,0,A.Life_DATA!J261/ECO!T38),IF($C$3="Constant Exchange rate",IF(A.Life_DATA!J261=0,0,A.Life_DATA!J261/ECO!T73))))</f>
        <v>0</v>
      </c>
      <c r="L271" s="42">
        <f>IF($C$3="National Currency",IF(A.Life_DATA!K261=0,0,A.Life_DATA!K261),IF($C$3="Current Exchange rate",IF(A.Life_DATA!K261=0,0,A.Life_DATA!K261/ECO!U38),IF($C$3="Constant Exchange rate",IF(A.Life_DATA!K261=0,0,A.Life_DATA!K261/ECO!U73))))</f>
        <v>0</v>
      </c>
      <c r="M271" s="42">
        <f>IF($C$3="National Currency",IF(A.Life_DATA!L261=0,0,A.Life_DATA!L261),IF($C$3="Current Exchange rate",IF(A.Life_DATA!L261=0,0,A.Life_DATA!L261/ECO!V38),IF($C$3="Constant Exchange rate",IF(A.Life_DATA!L261=0,0,A.Life_DATA!L261/ECO!V73))))</f>
        <v>0</v>
      </c>
      <c r="N271" s="42">
        <f>IF($C$3="National Currency",IF(A.Life_DATA!M261=0,0,A.Life_DATA!M261),IF($C$3="Current Exchange rate",IF(A.Life_DATA!M261=0,0,A.Life_DATA!M261/ECO!W38),IF($C$3="Constant Exchange rate",IF(A.Life_DATA!M261=0,0,A.Life_DATA!M261/ECO!W73))))</f>
        <v>0</v>
      </c>
      <c r="O271" s="42">
        <f>IF($C$3="National Currency",IF(A.Life_DATA!N261=0,0,A.Life_DATA!N261),IF($C$3="Current Exchange rate",IF(A.Life_DATA!N261=0,0,A.Life_DATA!N261/ECO!X38),IF($C$3="Constant Exchange rate",IF(A.Life_DATA!N261=0,0,A.Life_DATA!N261/ECO!X73))))</f>
        <v>0</v>
      </c>
      <c r="P271" s="108">
        <f>IF($C$3="National Currency",IF(A.Life_DATA!O261=0,0,A.Life_DATA!O261),IF($C$3="Current Exchange rate",IF(A.Life_DATA!O261=0,0,A.Life_DATA!O261/ECO!Y38),IF($C$3="Constant Exchange rate",IF(A.Life_DATA!O261=0,0,A.Life_DATA!O261/ECO!Y73))))</f>
        <v>0</v>
      </c>
      <c r="Q271" s="41">
        <f t="shared" si="49"/>
        <v>0</v>
      </c>
      <c r="R271" s="41" t="str">
        <f t="shared" si="50"/>
        <v>-</v>
      </c>
      <c r="S271" s="41" t="str">
        <f t="shared" si="51"/>
        <v>-</v>
      </c>
    </row>
    <row r="272" spans="3:19" ht="15" x14ac:dyDescent="0.25">
      <c r="C272" s="139"/>
      <c r="D272" s="140"/>
      <c r="E272" s="39" t="s">
        <v>2</v>
      </c>
      <c r="F272" s="42">
        <f>IF($C$3="National Currency",IF(A.Life_DATA!E262=0,0,A.Life_DATA!E262),IF($C$3="Current Exchange rate",IF(A.Life_DATA!E262=0,0,A.Life_DATA!E262/ECO!O39),IF($C$3="Constant Exchange rate",IF(A.Life_DATA!E262=0,0,A.Life_DATA!E262/ECO!O74))))</f>
        <v>1271.7277542372881</v>
      </c>
      <c r="G272" s="42">
        <f>IF($C$3="National Currency",IF(A.Life_DATA!F262=0,0,A.Life_DATA!F262),IF($C$3="Current Exchange rate",IF(A.Life_DATA!F262=0,0,A.Life_DATA!F262/ECO!P39),IF($C$3="Constant Exchange rate",IF(A.Life_DATA!F262=0,0,A.Life_DATA!F262/ECO!P74))))</f>
        <v>1304.0254237288136</v>
      </c>
      <c r="H272" s="42">
        <f>IF($C$3="National Currency",IF(A.Life_DATA!G262=0,0,A.Life_DATA!G262),IF($C$3="Current Exchange rate",IF(A.Life_DATA!G262=0,0,A.Life_DATA!G262/ECO!Q39),IF($C$3="Constant Exchange rate",IF(A.Life_DATA!G262=0,0,A.Life_DATA!G262/ECO!Q74))))</f>
        <v>6.7090395480225995</v>
      </c>
      <c r="I272" s="42">
        <f>IF($C$3="National Currency",IF(A.Life_DATA!H262=0,0,A.Life_DATA!H262),IF($C$3="Current Exchange rate",IF(A.Life_DATA!H262=0,0,A.Life_DATA!H262/ECO!R39),IF($C$3="Constant Exchange rate",IF(A.Life_DATA!H262=0,0,A.Life_DATA!H262/ECO!R74))))</f>
        <v>3.884180790960452</v>
      </c>
      <c r="J272" s="42">
        <f>IF($C$3="National Currency",IF(A.Life_DATA!I262=0,0,A.Life_DATA!I262),IF($C$3="Current Exchange rate",IF(A.Life_DATA!I262=0,0,A.Life_DATA!I262/ECO!S39),IF($C$3="Constant Exchange rate",IF(A.Life_DATA!I262=0,0,A.Life_DATA!I262/ECO!S74))))</f>
        <v>13.064971751412431</v>
      </c>
      <c r="K272" s="42">
        <f>IF($C$3="National Currency",IF(A.Life_DATA!J262=0,0,A.Life_DATA!J262),IF($C$3="Current Exchange rate",IF(A.Life_DATA!J262=0,0,A.Life_DATA!J262/ECO!T39),IF($C$3="Constant Exchange rate",IF(A.Life_DATA!J262=0,0,A.Life_DATA!J262/ECO!T74))))</f>
        <v>7.4152542372881358</v>
      </c>
      <c r="L272" s="42">
        <f>IF($C$3="National Currency",IF(A.Life_DATA!K262=0,0,A.Life_DATA!K262),IF($C$3="Current Exchange rate",IF(A.Life_DATA!K262=0,0,A.Life_DATA!K262/ECO!U39),IF($C$3="Constant Exchange rate",IF(A.Life_DATA!K262=0,0,A.Life_DATA!K262/ECO!U74))))</f>
        <v>12.005649717514125</v>
      </c>
      <c r="M272" s="42">
        <f>IF($C$3="National Currency",IF(A.Life_DATA!L262=0,0,A.Life_DATA!L262),IF($C$3="Current Exchange rate",IF(A.Life_DATA!L262=0,0,A.Life_DATA!L262/ECO!V39),IF($C$3="Constant Exchange rate",IF(A.Life_DATA!L262=0,0,A.Life_DATA!L262/ECO!V74))))</f>
        <v>23.658192090395481</v>
      </c>
      <c r="N272" s="42">
        <f>IF($C$3="National Currency",IF(A.Life_DATA!M262=0,0,A.Life_DATA!M262),IF($C$3="Current Exchange rate",IF(A.Life_DATA!M262=0,0,A.Life_DATA!M262/ECO!W39),IF($C$3="Constant Exchange rate",IF(A.Life_DATA!M262=0,0,A.Life_DATA!M262/ECO!W74))))</f>
        <v>31.426553672316384</v>
      </c>
      <c r="O272" s="42">
        <f>IF($C$3="National Currency",IF(A.Life_DATA!N262=0,0,A.Life_DATA!N262),IF($C$3="Current Exchange rate",IF(A.Life_DATA!N262=0,0,A.Life_DATA!N262/ECO!X39),IF($C$3="Constant Exchange rate",IF(A.Life_DATA!N262=0,0,A.Life_DATA!N262/ECO!X74))))</f>
        <v>42.01977401129944</v>
      </c>
      <c r="P272" s="108">
        <f>IF($C$3="National Currency",IF(A.Life_DATA!O262=0,0,A.Life_DATA!O262),IF($C$3="Current Exchange rate",IF(A.Life_DATA!O262=0,0,A.Life_DATA!O262/ECO!Y39),IF($C$3="Constant Exchange rate",IF(A.Life_DATA!O262=0,0,A.Life_DATA!O262/ECO!Y74))))</f>
        <v>0</v>
      </c>
      <c r="Q272" s="41">
        <f t="shared" si="49"/>
        <v>6.6791965018004381E-4</v>
      </c>
      <c r="R272" s="41">
        <f t="shared" si="50"/>
        <v>0.33707865168539342</v>
      </c>
      <c r="S272" s="41">
        <f t="shared" si="51"/>
        <v>-0.96695851461030624</v>
      </c>
    </row>
    <row r="273" spans="3:19" ht="15" x14ac:dyDescent="0.25">
      <c r="C273" s="139"/>
      <c r="D273" s="140"/>
      <c r="E273" s="39" t="s">
        <v>57</v>
      </c>
      <c r="F273" s="43">
        <f>IF($C$3="National Currency",IF(A.Life_DATA!E263=0,0,A.Life_DATA!E263),IF($C$3="Current Exchange rate",IF(A.Life_DATA!E263=0,0,A.Life_DATA!E263/ECO!O40),IF($C$3="Constant Exchange rate",IF(A.Life_DATA!E263=0,0,A.Life_DATA!E263/ECO!O75))))</f>
        <v>873.88624983951718</v>
      </c>
      <c r="G273" s="43">
        <f>IF($C$3="National Currency",IF(A.Life_DATA!F263=0,0,A.Life_DATA!F263),IF($C$3="Current Exchange rate",IF(A.Life_DATA!F263=0,0,A.Life_DATA!F263/ECO!P40),IF($C$3="Constant Exchange rate",IF(A.Life_DATA!F263=0,0,A.Life_DATA!F263/ECO!P75))))</f>
        <v>2049.460007703171</v>
      </c>
      <c r="H273" s="43">
        <f>IF($C$3="National Currency",IF(A.Life_DATA!G263=0,0,A.Life_DATA!G263),IF($C$3="Current Exchange rate",IF(A.Life_DATA!G263=0,0,A.Life_DATA!G263/ECO!Q40),IF($C$3="Constant Exchange rate",IF(A.Life_DATA!G263=0,0,A.Life_DATA!G263/ECO!Q75))))</f>
        <v>2419.5095647708308</v>
      </c>
      <c r="I273" s="43">
        <f>IF($C$3="National Currency",IF(A.Life_DATA!H263=0,0,A.Life_DATA!H263),IF($C$3="Current Exchange rate",IF(A.Life_DATA!H263=0,0,A.Life_DATA!H263/ECO!R40),IF($C$3="Constant Exchange rate",IF(A.Life_DATA!H263=0,0,A.Life_DATA!H263/ECO!R75))))</f>
        <v>0</v>
      </c>
      <c r="J273" s="43">
        <f>IF($C$3="National Currency",IF(A.Life_DATA!I263=0,0,A.Life_DATA!I263),IF($C$3="Current Exchange rate",IF(A.Life_DATA!I263=0,0,A.Life_DATA!I263/ECO!S40),IF($C$3="Constant Exchange rate",IF(A.Life_DATA!I263=0,0,A.Life_DATA!I263/ECO!S75))))</f>
        <v>0</v>
      </c>
      <c r="K273" s="43">
        <f>IF($C$3="National Currency",IF(A.Life_DATA!J263=0,0,A.Life_DATA!J263),IF($C$3="Current Exchange rate",IF(A.Life_DATA!J263=0,0,A.Life_DATA!J263/ECO!T40),IF($C$3="Constant Exchange rate",IF(A.Life_DATA!J263=0,0,A.Life_DATA!J263/ECO!T75))))</f>
        <v>0</v>
      </c>
      <c r="L273" s="43">
        <f>IF($C$3="National Currency",IF(A.Life_DATA!K263=0,0,A.Life_DATA!K263),IF($C$3="Current Exchange rate",IF(A.Life_DATA!K263=0,0,A.Life_DATA!K263/ECO!U40),IF($C$3="Constant Exchange rate",IF(A.Life_DATA!K263=0,0,A.Life_DATA!K263/ECO!U75))))</f>
        <v>0</v>
      </c>
      <c r="M273" s="43">
        <f>IF($C$3="National Currency",IF(A.Life_DATA!L263=0,0,A.Life_DATA!L263),IF($C$3="Current Exchange rate",IF(A.Life_DATA!L263=0,0,A.Life_DATA!L263/ECO!V40),IF($C$3="Constant Exchange rate",IF(A.Life_DATA!L263=0,0,A.Life_DATA!L263/ECO!V75))))</f>
        <v>0</v>
      </c>
      <c r="N273" s="43">
        <f>IF($C$3="National Currency",IF(A.Life_DATA!M263=0,0,A.Life_DATA!M263),IF($C$3="Current Exchange rate",IF(A.Life_DATA!M263=0,0,A.Life_DATA!M263/ECO!W40),IF($C$3="Constant Exchange rate",IF(A.Life_DATA!M263=0,0,A.Life_DATA!M263/ECO!W75))))</f>
        <v>0</v>
      </c>
      <c r="O273" s="43">
        <f>IF($C$3="National Currency",IF(A.Life_DATA!N263=0,0,A.Life_DATA!N263),IF($C$3="Current Exchange rate",IF(A.Life_DATA!N263=0,0,A.Life_DATA!N263/ECO!X40),IF($C$3="Constant Exchange rate",IF(A.Life_DATA!N263=0,0,A.Life_DATA!N263/ECO!X75))))</f>
        <v>0</v>
      </c>
      <c r="P273" s="109">
        <f>IF($C$3="National Currency",IF(A.Life_DATA!O263=0,0,A.Life_DATA!O263),IF($C$3="Current Exchange rate",IF(A.Life_DATA!O263=0,0,A.Life_DATA!O263/ECO!Y40),IF($C$3="Constant Exchange rate",IF(A.Life_DATA!O263=0,0,A.Life_DATA!O263/ECO!Y75))))</f>
        <v>0</v>
      </c>
      <c r="Q273" s="41">
        <f t="shared" si="49"/>
        <v>0</v>
      </c>
      <c r="R273" s="41" t="str">
        <f t="shared" si="50"/>
        <v>-</v>
      </c>
      <c r="S273" s="41" t="str">
        <f t="shared" si="51"/>
        <v>-</v>
      </c>
    </row>
    <row r="274" spans="3:19" ht="15.75" thickBot="1" x14ac:dyDescent="0.3">
      <c r="C274" s="150"/>
      <c r="D274" s="151"/>
      <c r="E274" s="44" t="s">
        <v>97</v>
      </c>
      <c r="F274" s="52">
        <f t="shared" ref="F274:O274" si="52">SUM(F242:F273)</f>
        <v>38797.463183740037</v>
      </c>
      <c r="G274" s="52">
        <f t="shared" si="52"/>
        <v>75204.425368663433</v>
      </c>
      <c r="H274" s="52">
        <f t="shared" si="52"/>
        <v>58975.205469171509</v>
      </c>
      <c r="I274" s="52">
        <f t="shared" si="52"/>
        <v>48149.774682419018</v>
      </c>
      <c r="J274" s="52">
        <f t="shared" si="52"/>
        <v>2609.8525283670688</v>
      </c>
      <c r="K274" s="52">
        <f t="shared" si="52"/>
        <v>65947.738549550209</v>
      </c>
      <c r="L274" s="52">
        <f t="shared" si="52"/>
        <v>74913.516126154413</v>
      </c>
      <c r="M274" s="52">
        <f t="shared" si="52"/>
        <v>29920.741990610568</v>
      </c>
      <c r="N274" s="52">
        <f t="shared" si="52"/>
        <v>75279.957891408194</v>
      </c>
      <c r="O274" s="52">
        <f t="shared" si="52"/>
        <v>62911.420557806057</v>
      </c>
      <c r="P274" s="96" t="s">
        <v>179</v>
      </c>
      <c r="Q274" s="41">
        <f t="shared" si="49"/>
        <v>1</v>
      </c>
      <c r="R274" s="135"/>
      <c r="S274" s="135"/>
    </row>
    <row r="275" spans="3:19" ht="16.5" thickTop="1" thickBot="1" x14ac:dyDescent="0.3">
      <c r="C275" s="148"/>
      <c r="D275" s="149"/>
      <c r="E275" s="45" t="s">
        <v>98</v>
      </c>
      <c r="F275" s="52">
        <f>F243+F245+F247+F248+F249+F250+F251+F252+F253+F254+F259+F261+F264+F265+F266+F267+F270+F272</f>
        <v>37914.819013806715</v>
      </c>
      <c r="G275" s="52">
        <f t="shared" ref="G275:N275" si="53">G243+G245+G247+G248+G249+G250+G251+G252+G253+G254+G259+G261+G264+G265+G266+G267+G270+G272</f>
        <v>73142.481490710241</v>
      </c>
      <c r="H275" s="52">
        <f t="shared" si="53"/>
        <v>56540.997654441671</v>
      </c>
      <c r="I275" s="52">
        <f t="shared" si="53"/>
        <v>48147.921713385549</v>
      </c>
      <c r="J275" s="52">
        <f t="shared" si="53"/>
        <v>2605.4318342358538</v>
      </c>
      <c r="K275" s="52">
        <f t="shared" si="53"/>
        <v>65946.902383469598</v>
      </c>
      <c r="L275" s="52">
        <f t="shared" si="53"/>
        <v>74598.663637529433</v>
      </c>
      <c r="M275" s="52">
        <f t="shared" si="53"/>
        <v>29587.608041645417</v>
      </c>
      <c r="N275" s="52">
        <f t="shared" si="53"/>
        <v>74949.383111275034</v>
      </c>
      <c r="O275" s="52">
        <f>O243+O245+O247+O248+O249+O250+O251+O252+O253+O254+O259+O261+O264+O265+O266+O267+O270+O272</f>
        <v>62682.594135074243</v>
      </c>
      <c r="P275" s="123" t="s">
        <v>179</v>
      </c>
      <c r="Q275" s="41">
        <f t="shared" si="49"/>
        <v>0.99636272046151686</v>
      </c>
      <c r="R275" s="41">
        <f t="shared" si="50"/>
        <v>-0.16366764430854175</v>
      </c>
      <c r="S275" s="41">
        <f t="shared" si="51"/>
        <v>0.65324787947024943</v>
      </c>
    </row>
    <row r="276" spans="3:19" ht="15.75" thickTop="1" x14ac:dyDescent="0.25">
      <c r="E276" s="45" t="s">
        <v>99</v>
      </c>
      <c r="F276" s="49"/>
      <c r="G276" s="49">
        <f t="shared" ref="G276:O276" si="54">G275/F275-1</f>
        <v>0.92912648387099894</v>
      </c>
      <c r="H276" s="49">
        <f t="shared" si="54"/>
        <v>-0.22697457753572536</v>
      </c>
      <c r="I276" s="49">
        <f t="shared" si="54"/>
        <v>-0.14844230362455924</v>
      </c>
      <c r="J276" s="49">
        <f t="shared" si="54"/>
        <v>-0.94588693049420824</v>
      </c>
      <c r="K276" s="49">
        <f t="shared" si="54"/>
        <v>24.311313662831306</v>
      </c>
      <c r="L276" s="49">
        <f t="shared" si="54"/>
        <v>0.13119283759154254</v>
      </c>
      <c r="M276" s="49">
        <f t="shared" si="54"/>
        <v>-0.60337616521644566</v>
      </c>
      <c r="N276" s="49">
        <f t="shared" si="54"/>
        <v>1.5331342434231789</v>
      </c>
      <c r="O276" s="50">
        <f t="shared" si="54"/>
        <v>-0.16366764430854175</v>
      </c>
      <c r="P276" s="50"/>
      <c r="S276" s="61"/>
    </row>
    <row r="279" spans="3:19" ht="18.75" x14ac:dyDescent="0.15">
      <c r="C279" s="141" t="s">
        <v>134</v>
      </c>
      <c r="D279" s="142"/>
      <c r="E279" s="155" t="s">
        <v>109</v>
      </c>
      <c r="F279" s="156"/>
      <c r="G279" s="156"/>
      <c r="H279" s="156"/>
      <c r="I279" s="156"/>
      <c r="J279" s="156"/>
      <c r="K279" s="156"/>
      <c r="L279" s="156"/>
      <c r="M279" s="156"/>
      <c r="N279" s="156"/>
      <c r="O279" s="156"/>
      <c r="P279" s="157"/>
    </row>
    <row r="280" spans="3:19" ht="15" x14ac:dyDescent="0.15">
      <c r="C280" s="143" t="s">
        <v>119</v>
      </c>
      <c r="D280" s="144"/>
      <c r="E280" s="35">
        <v>8</v>
      </c>
      <c r="F280" s="36">
        <v>2004</v>
      </c>
      <c r="G280" s="36">
        <f t="shared" ref="G280:P280" si="55">F280+1</f>
        <v>2005</v>
      </c>
      <c r="H280" s="36">
        <f t="shared" si="55"/>
        <v>2006</v>
      </c>
      <c r="I280" s="36">
        <f t="shared" si="55"/>
        <v>2007</v>
      </c>
      <c r="J280" s="36">
        <f t="shared" si="55"/>
        <v>2008</v>
      </c>
      <c r="K280" s="36">
        <f t="shared" si="55"/>
        <v>2009</v>
      </c>
      <c r="L280" s="36">
        <f t="shared" si="55"/>
        <v>2010</v>
      </c>
      <c r="M280" s="36">
        <f t="shared" si="55"/>
        <v>2011</v>
      </c>
      <c r="N280" s="36">
        <f t="shared" si="55"/>
        <v>2012</v>
      </c>
      <c r="O280" s="36">
        <f t="shared" si="55"/>
        <v>2013</v>
      </c>
      <c r="P280" s="37">
        <f t="shared" si="55"/>
        <v>2014</v>
      </c>
      <c r="Q280" s="59" t="s">
        <v>100</v>
      </c>
      <c r="R280" s="59" t="s">
        <v>111</v>
      </c>
      <c r="S280" s="60" t="s">
        <v>112</v>
      </c>
    </row>
    <row r="281" spans="3:19" ht="15" x14ac:dyDescent="0.25">
      <c r="C281" s="139"/>
      <c r="D281" s="140"/>
      <c r="E281" s="39" t="s">
        <v>32</v>
      </c>
      <c r="F281" s="40">
        <f>IF($C$3="National Currency",IF(A.Life_DATA!E269=0,0,A.Life_DATA!E269),IF($C$3="Current Exchange rate",IF(A.Life_DATA!E269=0,0,A.Life_DATA!E269/ECO!O9),IF($C$3="Constant Exchange rate",IF(A.Life_DATA!E269=0,0,A.Life_DATA!E269/ECO!O44))))</f>
        <v>677</v>
      </c>
      <c r="G281" s="40">
        <f>IF($C$3="National Currency",IF(A.Life_DATA!F269=0,0,A.Life_DATA!F269),IF($C$3="Current Exchange rate",IF(A.Life_DATA!F269=0,0,A.Life_DATA!F269/ECO!P9),IF($C$3="Constant Exchange rate",IF(A.Life_DATA!F269=0,0,A.Life_DATA!F269/ECO!P44))))</f>
        <v>676</v>
      </c>
      <c r="H281" s="40">
        <f>IF($C$3="National Currency",IF(A.Life_DATA!G269=0,0,A.Life_DATA!G269),IF($C$3="Current Exchange rate",IF(A.Life_DATA!G269=0,0,A.Life_DATA!G269/ECO!Q9),IF($C$3="Constant Exchange rate",IF(A.Life_DATA!G269=0,0,A.Life_DATA!G269/ECO!Q44))))</f>
        <v>880</v>
      </c>
      <c r="I281" s="40">
        <f>IF($C$3="National Currency",IF(A.Life_DATA!H269=0,0,A.Life_DATA!H269),IF($C$3="Current Exchange rate",IF(A.Life_DATA!H269=0,0,A.Life_DATA!H269/ECO!R9),IF($C$3="Constant Exchange rate",IF(A.Life_DATA!H269=0,0,A.Life_DATA!H269/ECO!R44))))</f>
        <v>656</v>
      </c>
      <c r="J281" s="40">
        <f>IF($C$3="National Currency",IF(A.Life_DATA!I269=0,0,A.Life_DATA!I269),IF($C$3="Current Exchange rate",IF(A.Life_DATA!I269=0,0,A.Life_DATA!I269/ECO!S9),IF($C$3="Constant Exchange rate",IF(A.Life_DATA!I269=0,0,A.Life_DATA!I269/ECO!S44))))</f>
        <v>453</v>
      </c>
      <c r="K281" s="40">
        <f>IF($C$3="National Currency",IF(A.Life_DATA!J269=0,0,A.Life_DATA!J269),IF($C$3="Current Exchange rate",IF(A.Life_DATA!J269=0,0,A.Life_DATA!J269/ECO!T9),IF($C$3="Constant Exchange rate",IF(A.Life_DATA!J269=0,0,A.Life_DATA!J269/ECO!T44))))</f>
        <v>386</v>
      </c>
      <c r="L281" s="40">
        <f>IF($C$3="National Currency",IF(A.Life_DATA!K269=0,0,A.Life_DATA!K269),IF($C$3="Current Exchange rate",IF(A.Life_DATA!K269=0,0,A.Life_DATA!K269/ECO!U9),IF($C$3="Constant Exchange rate",IF(A.Life_DATA!K269=0,0,A.Life_DATA!K269/ECO!U44))))</f>
        <v>460</v>
      </c>
      <c r="M281" s="40">
        <f>IF($C$3="National Currency",IF(A.Life_DATA!L269=0,0,A.Life_DATA!L269),IF($C$3="Current Exchange rate",IF(A.Life_DATA!L269=0,0,A.Life_DATA!L269/ECO!V9),IF($C$3="Constant Exchange rate",IF(A.Life_DATA!L269=0,0,A.Life_DATA!L269/ECO!V44))))</f>
        <v>294</v>
      </c>
      <c r="N281" s="40">
        <f>IF($C$3="National Currency",IF(A.Life_DATA!M269=0,0,A.Life_DATA!M269),IF($C$3="Current Exchange rate",IF(A.Life_DATA!M269=0,0,A.Life_DATA!M269/ECO!W9),IF($C$3="Constant Exchange rate",IF(A.Life_DATA!M269=0,0,A.Life_DATA!M269/ECO!W44))))</f>
        <v>373</v>
      </c>
      <c r="O281" s="40">
        <f>IF($C$3="National Currency",IF(A.Life_DATA!N269=0,0,A.Life_DATA!N269),IF($C$3="Current Exchange rate",IF(A.Life_DATA!N269=0,0,A.Life_DATA!N269/ECO!X9),IF($C$3="Constant Exchange rate",IF(A.Life_DATA!N269=0,0,A.Life_DATA!N269/ECO!X44))))</f>
        <v>387</v>
      </c>
      <c r="P281" s="107">
        <f>IF($C$3="National Currency",IF(A.Life_DATA!O269=0,0,A.Life_DATA!O269),IF($C$3="Current Exchange rate",IF(A.Life_DATA!O269=0,0,A.Life_DATA!O269/ECO!Y9),IF($C$3="Constant Exchange rate",IF(A.Life_DATA!O269=0,0,A.Life_DATA!O269/ECO!Y44))))</f>
        <v>0</v>
      </c>
      <c r="Q281" s="41">
        <f>O281/$O$313</f>
        <v>7.0691579331302878E-3</v>
      </c>
      <c r="R281" s="41">
        <f>IF(OR(O281=0, N281=0),"-",O281/N281-1)</f>
        <v>3.7533512064343189E-2</v>
      </c>
      <c r="S281" s="41">
        <f>IF(OR(O281=0, F281=0),"-",O281/F281-1)</f>
        <v>-0.42836041358936483</v>
      </c>
    </row>
    <row r="282" spans="3:19" ht="15" x14ac:dyDescent="0.25">
      <c r="C282" s="139"/>
      <c r="D282" s="140"/>
      <c r="E282" s="39" t="s">
        <v>31</v>
      </c>
      <c r="F282" s="42">
        <f>IF($C$3="National Currency",IF(A.Life_DATA!E270=0,0,A.Life_DATA!E270),IF($C$3="Current Exchange rate",IF(A.Life_DATA!E270=0,0,A.Life_DATA!E270/ECO!O10),IF($C$3="Constant Exchange rate",IF(A.Life_DATA!E270=0,0,A.Life_DATA!E270/ECO!O45))))</f>
        <v>94.902632999999994</v>
      </c>
      <c r="G282" s="42">
        <f>IF($C$3="National Currency",IF(A.Life_DATA!F270=0,0,A.Life_DATA!F270),IF($C$3="Current Exchange rate",IF(A.Life_DATA!F270=0,0,A.Life_DATA!F270/ECO!P10),IF($C$3="Constant Exchange rate",IF(A.Life_DATA!F270=0,0,A.Life_DATA!F270/ECO!P45))))</f>
        <v>218.933086</v>
      </c>
      <c r="H282" s="42">
        <f>IF($C$3="National Currency",IF(A.Life_DATA!G270=0,0,A.Life_DATA!G270),IF($C$3="Current Exchange rate",IF(A.Life_DATA!G270=0,0,A.Life_DATA!G270/ECO!Q10),IF($C$3="Constant Exchange rate",IF(A.Life_DATA!G270=0,0,A.Life_DATA!G270/ECO!Q45))))</f>
        <v>316.25340799999998</v>
      </c>
      <c r="I282" s="42">
        <f>IF($C$3="National Currency",IF(A.Life_DATA!H270=0,0,A.Life_DATA!H270),IF($C$3="Current Exchange rate",IF(A.Life_DATA!H270=0,0,A.Life_DATA!H270/ECO!R10),IF($C$3="Constant Exchange rate",IF(A.Life_DATA!H270=0,0,A.Life_DATA!H270/ECO!R45))))</f>
        <v>344.07536800000003</v>
      </c>
      <c r="J282" s="42">
        <f>IF($C$3="National Currency",IF(A.Life_DATA!I270=0,0,A.Life_DATA!I270),IF($C$3="Current Exchange rate",IF(A.Life_DATA!I270=0,0,A.Life_DATA!I270/ECO!S10),IF($C$3="Constant Exchange rate",IF(A.Life_DATA!I270=0,0,A.Life_DATA!I270/ECO!S45))))</f>
        <v>-825.85693200000003</v>
      </c>
      <c r="K282" s="42">
        <f>IF($C$3="National Currency",IF(A.Life_DATA!J270=0,0,A.Life_DATA!J270),IF($C$3="Current Exchange rate",IF(A.Life_DATA!J270=0,0,A.Life_DATA!J270/ECO!T10),IF($C$3="Constant Exchange rate",IF(A.Life_DATA!J270=0,0,A.Life_DATA!J270/ECO!T45))))</f>
        <v>485.78264899999999</v>
      </c>
      <c r="L282" s="42">
        <f>IF($C$3="National Currency",IF(A.Life_DATA!K270=0,0,A.Life_DATA!K270),IF($C$3="Current Exchange rate",IF(A.Life_DATA!K270=0,0,A.Life_DATA!K270/ECO!U10),IF($C$3="Constant Exchange rate",IF(A.Life_DATA!K270=0,0,A.Life_DATA!K270/ECO!U45))))</f>
        <v>35.217122000000003</v>
      </c>
      <c r="M282" s="42">
        <f>IF($C$3="National Currency",IF(A.Life_DATA!L270=0,0,A.Life_DATA!L270),IF($C$3="Current Exchange rate",IF(A.Life_DATA!L270=0,0,A.Life_DATA!L270/ECO!V10),IF($C$3="Constant Exchange rate",IF(A.Life_DATA!L270=0,0,A.Life_DATA!L270/ECO!V45))))</f>
        <v>-430.56723599999998</v>
      </c>
      <c r="N282" s="42">
        <f>IF($C$3="National Currency",IF(A.Life_DATA!M270=0,0,A.Life_DATA!M270),IF($C$3="Current Exchange rate",IF(A.Life_DATA!M270=0,0,A.Life_DATA!M270/ECO!W10),IF($C$3="Constant Exchange rate",IF(A.Life_DATA!M270=0,0,A.Life_DATA!M270/ECO!W45))))</f>
        <v>295.66296</v>
      </c>
      <c r="O282" s="42">
        <f>IF($C$3="National Currency",IF(A.Life_DATA!N270=0,0,A.Life_DATA!N270),IF($C$3="Current Exchange rate",IF(A.Life_DATA!N270=0,0,A.Life_DATA!N270/ECO!X10),IF($C$3="Constant Exchange rate",IF(A.Life_DATA!N270=0,0,A.Life_DATA!N270/ECO!X45))))</f>
        <v>-33.380800999999998</v>
      </c>
      <c r="P282" s="108">
        <f>IF($C$3="National Currency",IF(A.Life_DATA!O270=0,0,A.Life_DATA!O270),IF($C$3="Current Exchange rate",IF(A.Life_DATA!O270=0,0,A.Life_DATA!O270/ECO!Y10),IF($C$3="Constant Exchange rate",IF(A.Life_DATA!O270=0,0,A.Life_DATA!O270/ECO!Y45))))</f>
        <v>-35.563643999999996</v>
      </c>
      <c r="Q282" s="41">
        <f t="shared" ref="Q282:Q314" si="56">O282/$O$313</f>
        <v>-6.09752336442877E-4</v>
      </c>
      <c r="R282" s="41">
        <f t="shared" ref="R282:R314" si="57">IF(OR(O282=0, N282=0),"-",O282/N282-1)</f>
        <v>-1.1129015315276556</v>
      </c>
      <c r="S282" s="41">
        <f t="shared" ref="S282:S314" si="58">IF(OR(O282=0, F282=0),"-",O282/F282-1)</f>
        <v>-1.3517373537992354</v>
      </c>
    </row>
    <row r="283" spans="3:19" ht="15" x14ac:dyDescent="0.25">
      <c r="C283" s="139"/>
      <c r="D283" s="140"/>
      <c r="E283" s="39" t="s">
        <v>30</v>
      </c>
      <c r="F283" s="42">
        <f>IF($C$3="National Currency",IF(A.Life_DATA!E271=0,0,A.Life_DATA!E271),IF($C$3="Current Exchange rate",IF(A.Life_DATA!E271=0,0,A.Life_DATA!E271/ECO!O11),IF($C$3="Constant Exchange rate",IF(A.Life_DATA!E271=0,0,A.Life_DATA!E271/ECO!O46))))</f>
        <v>0</v>
      </c>
      <c r="G283" s="42">
        <f>IF($C$3="National Currency",IF(A.Life_DATA!F271=0,0,A.Life_DATA!F271),IF($C$3="Current Exchange rate",IF(A.Life_DATA!F271=0,0,A.Life_DATA!F271/ECO!P11),IF($C$3="Constant Exchange rate",IF(A.Life_DATA!F271=0,0,A.Life_DATA!F271/ECO!P46))))</f>
        <v>0</v>
      </c>
      <c r="H283" s="42">
        <f>IF($C$3="National Currency",IF(A.Life_DATA!G271=0,0,A.Life_DATA!G271),IF($C$3="Current Exchange rate",IF(A.Life_DATA!G271=0,0,A.Life_DATA!G271/ECO!Q11),IF($C$3="Constant Exchange rate",IF(A.Life_DATA!G271=0,0,A.Life_DATA!G271/ECO!Q46))))</f>
        <v>0</v>
      </c>
      <c r="I283" s="42">
        <f>IF($C$3="National Currency",IF(A.Life_DATA!H271=0,0,A.Life_DATA!H271),IF($C$3="Current Exchange rate",IF(A.Life_DATA!H271=0,0,A.Life_DATA!H271/ECO!R11),IF($C$3="Constant Exchange rate",IF(A.Life_DATA!H271=0,0,A.Life_DATA!H271/ECO!R46))))</f>
        <v>0.86460783311177014</v>
      </c>
      <c r="J283" s="42">
        <f>IF($C$3="National Currency",IF(A.Life_DATA!I271=0,0,A.Life_DATA!I271),IF($C$3="Current Exchange rate",IF(A.Life_DATA!I271=0,0,A.Life_DATA!I271/ECO!S11),IF($C$3="Constant Exchange rate",IF(A.Life_DATA!I271=0,0,A.Life_DATA!I271/ECO!S46))))</f>
        <v>0.58901728193066771</v>
      </c>
      <c r="K283" s="42">
        <f>IF($C$3="National Currency",IF(A.Life_DATA!J271=0,0,A.Life_DATA!J271),IF($C$3="Current Exchange rate",IF(A.Life_DATA!J271=0,0,A.Life_DATA!J271/ECO!T11),IF($C$3="Constant Exchange rate",IF(A.Life_DATA!J271=0,0,A.Life_DATA!J271/ECO!T46))))</f>
        <v>0.45505675426935271</v>
      </c>
      <c r="L283" s="42">
        <f>IF($C$3="National Currency",IF(A.Life_DATA!K271=0,0,A.Life_DATA!K271),IF($C$3="Current Exchange rate",IF(A.Life_DATA!K271=0,0,A.Life_DATA!K271/ECO!U11),IF($C$3="Constant Exchange rate",IF(A.Life_DATA!K271=0,0,A.Life_DATA!K271/ECO!U46))))</f>
        <v>0.59515287861744548</v>
      </c>
      <c r="M283" s="42">
        <f>IF($C$3="National Currency",IF(A.Life_DATA!L271=0,0,A.Life_DATA!L271),IF($C$3="Current Exchange rate",IF(A.Life_DATA!L271=0,0,A.Life_DATA!L271/ECO!V11),IF($C$3="Constant Exchange rate",IF(A.Life_DATA!L271=0,0,A.Life_DATA!L271/ECO!V46))))</f>
        <v>0.78535637590755702</v>
      </c>
      <c r="N283" s="42">
        <f>IF($C$3="National Currency",IF(A.Life_DATA!M271=0,0,A.Life_DATA!M271),IF($C$3="Current Exchange rate",IF(A.Life_DATA!M271=0,0,A.Life_DATA!M271/ECO!W11),IF($C$3="Constant Exchange rate",IF(A.Life_DATA!M271=0,0,A.Life_DATA!M271/ECO!W46))))</f>
        <v>0.51129972389814915</v>
      </c>
      <c r="O283" s="89">
        <f>IF($C$3="National Currency",IF(A.Life_DATA!N271=0,0,A.Life_DATA!N271),IF($C$3="Current Exchange rate",IF(A.Life_DATA!N271=0,0,A.Life_DATA!N271/ECO!X11),IF($C$3="Constant Exchange rate",IF(A.Life_DATA!N271=0,0,A.Life_DATA!N271/ECO!X46))))</f>
        <v>0.51129972389814915</v>
      </c>
      <c r="P283" s="108">
        <f>IF($C$3="National Currency",IF(A.Life_DATA!O271=0,0,A.Life_DATA!O271),IF($C$3="Current Exchange rate",IF(A.Life_DATA!O271=0,0,A.Life_DATA!O271/ECO!Y11),IF($C$3="Constant Exchange rate",IF(A.Life_DATA!O271=0,0,A.Life_DATA!O271/ECO!Y46))))</f>
        <v>0</v>
      </c>
      <c r="Q283" s="41">
        <f t="shared" si="56"/>
        <v>9.3396860449662193E-6</v>
      </c>
      <c r="R283" s="41">
        <f t="shared" si="57"/>
        <v>0</v>
      </c>
      <c r="S283" s="41" t="str">
        <f t="shared" si="58"/>
        <v>-</v>
      </c>
    </row>
    <row r="284" spans="3:19" ht="15" x14ac:dyDescent="0.25">
      <c r="C284" s="139"/>
      <c r="D284" s="140"/>
      <c r="E284" s="39" t="s">
        <v>29</v>
      </c>
      <c r="F284" s="42">
        <f>IF($C$3="National Currency",IF(A.Life_DATA!E272=0,0,A.Life_DATA!E272),IF($C$3="Current Exchange rate",IF(A.Life_DATA!E272=0,0,A.Life_DATA!E272/ECO!O12),IF($C$3="Constant Exchange rate",IF(A.Life_DATA!E272=0,0,A.Life_DATA!E272/ECO!O47))))</f>
        <v>724.48353293413186</v>
      </c>
      <c r="G284" s="42">
        <f>IF($C$3="National Currency",IF(A.Life_DATA!F272=0,0,A.Life_DATA!F272),IF($C$3="Current Exchange rate",IF(A.Life_DATA!F272=0,0,A.Life_DATA!F272/ECO!P12),IF($C$3="Constant Exchange rate",IF(A.Life_DATA!F272=0,0,A.Life_DATA!F272/ECO!P47))))</f>
        <v>761.74484364604132</v>
      </c>
      <c r="H284" s="42">
        <f>IF($C$3="National Currency",IF(A.Life_DATA!G272=0,0,A.Life_DATA!G272),IF($C$3="Current Exchange rate",IF(A.Life_DATA!G272=0,0,A.Life_DATA!G272/ECO!Q12),IF($C$3="Constant Exchange rate",IF(A.Life_DATA!G272=0,0,A.Life_DATA!G272/ECO!Q47))))</f>
        <v>874.23652694610792</v>
      </c>
      <c r="I284" s="42">
        <f>IF($C$3="National Currency",IF(A.Life_DATA!H272=0,0,A.Life_DATA!H272),IF($C$3="Current Exchange rate",IF(A.Life_DATA!H272=0,0,A.Life_DATA!H272/ECO!R12),IF($C$3="Constant Exchange rate",IF(A.Life_DATA!H272=0,0,A.Life_DATA!H272/ECO!R47))))</f>
        <v>1019.824517631404</v>
      </c>
      <c r="J284" s="42">
        <f>IF($C$3="National Currency",IF(A.Life_DATA!I272=0,0,A.Life_DATA!I272),IF($C$3="Current Exchange rate",IF(A.Life_DATA!I272=0,0,A.Life_DATA!I272/ECO!S12),IF($C$3="Constant Exchange rate",IF(A.Life_DATA!I272=0,0,A.Life_DATA!I272/ECO!S47))))</f>
        <v>283.09399451097806</v>
      </c>
      <c r="K284" s="42">
        <f>IF($C$3="National Currency",IF(A.Life_DATA!J272=0,0,A.Life_DATA!J272),IF($C$3="Current Exchange rate",IF(A.Life_DATA!J272=0,0,A.Life_DATA!J272/ECO!T12),IF($C$3="Constant Exchange rate",IF(A.Life_DATA!J272=0,0,A.Life_DATA!J272/ECO!T47))))</f>
        <v>1295.857392714571</v>
      </c>
      <c r="L284" s="42">
        <f>IF($C$3="National Currency",IF(A.Life_DATA!K272=0,0,A.Life_DATA!K272),IF($C$3="Current Exchange rate",IF(A.Life_DATA!K272=0,0,A.Life_DATA!K272/ECO!U12),IF($C$3="Constant Exchange rate",IF(A.Life_DATA!K272=0,0,A.Life_DATA!K272/ECO!U47))))</f>
        <v>1257.0959614105122</v>
      </c>
      <c r="M284" s="42">
        <f>IF($C$3="National Currency",IF(A.Life_DATA!L272=0,0,A.Life_DATA!L272),IF($C$3="Current Exchange rate",IF(A.Life_DATA!L272=0,0,A.Life_DATA!L272/ECO!V12),IF($C$3="Constant Exchange rate",IF(A.Life_DATA!L272=0,0,A.Life_DATA!L272/ECO!V47))))</f>
        <v>1352.1150939787094</v>
      </c>
      <c r="N284" s="42">
        <f>IF($C$3="National Currency",IF(A.Life_DATA!M272=0,0,A.Life_DATA!M272),IF($C$3="Current Exchange rate",IF(A.Life_DATA!M272=0,0,A.Life_DATA!M272/ECO!W12),IF($C$3="Constant Exchange rate",IF(A.Life_DATA!M272=0,0,A.Life_DATA!M272/ECO!W47))))</f>
        <v>1087.4110545575516</v>
      </c>
      <c r="O284" s="42">
        <f>IF($C$3="National Currency",IF(A.Life_DATA!N272=0,0,A.Life_DATA!N272),IF($C$3="Current Exchange rate",IF(A.Life_DATA!N272=0,0,A.Life_DATA!N272/ECO!X12),IF($C$3="Constant Exchange rate",IF(A.Life_DATA!N272=0,0,A.Life_DATA!N272/ECO!X47))))</f>
        <v>1159.9643646041252</v>
      </c>
      <c r="P284" s="108">
        <f>IF($C$3="National Currency",IF(A.Life_DATA!O272=0,0,A.Life_DATA!O272),IF($C$3="Current Exchange rate",IF(A.Life_DATA!O272=0,0,A.Life_DATA!O272/ECO!Y12),IF($C$3="Constant Exchange rate",IF(A.Life_DATA!O272=0,0,A.Life_DATA!O272/ECO!Y47))))</f>
        <v>1118.8610595475716</v>
      </c>
      <c r="Q284" s="41">
        <f t="shared" si="56"/>
        <v>2.1188556305399703E-2</v>
      </c>
      <c r="R284" s="41">
        <f t="shared" si="57"/>
        <v>6.6721144448999903E-2</v>
      </c>
      <c r="S284" s="41">
        <f t="shared" si="58"/>
        <v>0.6010914146058115</v>
      </c>
    </row>
    <row r="285" spans="3:19" ht="15" x14ac:dyDescent="0.25">
      <c r="C285" s="139"/>
      <c r="D285" s="140"/>
      <c r="E285" s="39" t="s">
        <v>28</v>
      </c>
      <c r="F285" s="42">
        <f>IF($C$3="National Currency",IF(A.Life_DATA!E273=0,0,A.Life_DATA!E273),IF($C$3="Current Exchange rate",IF(A.Life_DATA!E273=0,0,A.Life_DATA!E273/ECO!O13),IF($C$3="Constant Exchange rate",IF(A.Life_DATA!E273=0,0,A.Life_DATA!E273/ECO!O48))))</f>
        <v>0</v>
      </c>
      <c r="G285" s="42">
        <f>IF($C$3="National Currency",IF(A.Life_DATA!F273=0,0,A.Life_DATA!F273),IF($C$3="Current Exchange rate",IF(A.Life_DATA!F273=0,0,A.Life_DATA!F273/ECO!P13),IF($C$3="Constant Exchange rate",IF(A.Life_DATA!F273=0,0,A.Life_DATA!F273/ECO!P48))))</f>
        <v>0</v>
      </c>
      <c r="H285" s="42">
        <f>IF($C$3="National Currency",IF(A.Life_DATA!G273=0,0,A.Life_DATA!G273),IF($C$3="Current Exchange rate",IF(A.Life_DATA!G273=0,0,A.Life_DATA!G273/ECO!Q13),IF($C$3="Constant Exchange rate",IF(A.Life_DATA!G273=0,0,A.Life_DATA!G273/ECO!Q48))))</f>
        <v>0</v>
      </c>
      <c r="I285" s="42">
        <f>IF($C$3="National Currency",IF(A.Life_DATA!H273=0,0,A.Life_DATA!H273),IF($C$3="Current Exchange rate",IF(A.Life_DATA!H273=0,0,A.Life_DATA!H273/ECO!R13),IF($C$3="Constant Exchange rate",IF(A.Life_DATA!H273=0,0,A.Life_DATA!H273/ECO!R48))))</f>
        <v>0</v>
      </c>
      <c r="J285" s="42">
        <f>IF($C$3="National Currency",IF(A.Life_DATA!I273=0,0,A.Life_DATA!I273),IF($C$3="Current Exchange rate",IF(A.Life_DATA!I273=0,0,A.Life_DATA!I273/ECO!S13),IF($C$3="Constant Exchange rate",IF(A.Life_DATA!I273=0,0,A.Life_DATA!I273/ECO!S48))))</f>
        <v>0</v>
      </c>
      <c r="K285" s="42">
        <f>IF($C$3="National Currency",IF(A.Life_DATA!J273=0,0,A.Life_DATA!J273),IF($C$3="Current Exchange rate",IF(A.Life_DATA!J273=0,0,A.Life_DATA!J273/ECO!T13),IF($C$3="Constant Exchange rate",IF(A.Life_DATA!J273=0,0,A.Life_DATA!J273/ECO!T48))))</f>
        <v>0</v>
      </c>
      <c r="L285" s="42">
        <f>IF($C$3="National Currency",IF(A.Life_DATA!K273=0,0,A.Life_DATA!K273),IF($C$3="Current Exchange rate",IF(A.Life_DATA!K273=0,0,A.Life_DATA!K273/ECO!U13),IF($C$3="Constant Exchange rate",IF(A.Life_DATA!K273=0,0,A.Life_DATA!K273/ECO!U48))))</f>
        <v>0</v>
      </c>
      <c r="M285" s="42">
        <f>IF($C$3="National Currency",IF(A.Life_DATA!L273=0,0,A.Life_DATA!L273),IF($C$3="Current Exchange rate",IF(A.Life_DATA!L273=0,0,A.Life_DATA!L273/ECO!V13),IF($C$3="Constant Exchange rate",IF(A.Life_DATA!L273=0,0,A.Life_DATA!L273/ECO!V48))))</f>
        <v>0</v>
      </c>
      <c r="N285" s="42">
        <f>IF($C$3="National Currency",IF(A.Life_DATA!M273=0,0,A.Life_DATA!M273),IF($C$3="Current Exchange rate",IF(A.Life_DATA!M273=0,0,A.Life_DATA!M273/ECO!W13),IF($C$3="Constant Exchange rate",IF(A.Life_DATA!M273=0,0,A.Life_DATA!M273/ECO!W48))))</f>
        <v>0</v>
      </c>
      <c r="O285" s="42">
        <f>IF($C$3="National Currency",IF(A.Life_DATA!N273=0,0,A.Life_DATA!N273),IF($C$3="Current Exchange rate",IF(A.Life_DATA!N273=0,0,A.Life_DATA!N273/ECO!X13),IF($C$3="Constant Exchange rate",IF(A.Life_DATA!N273=0,0,A.Life_DATA!N273/ECO!X48))))</f>
        <v>0</v>
      </c>
      <c r="P285" s="108">
        <f>IF($C$3="National Currency",IF(A.Life_DATA!O273=0,0,A.Life_DATA!O273),IF($C$3="Current Exchange rate",IF(A.Life_DATA!O273=0,0,A.Life_DATA!O273/ECO!Y13),IF($C$3="Constant Exchange rate",IF(A.Life_DATA!O273=0,0,A.Life_DATA!O273/ECO!Y48))))</f>
        <v>0</v>
      </c>
      <c r="Q285" s="41">
        <f t="shared" si="56"/>
        <v>0</v>
      </c>
      <c r="R285" s="41" t="str">
        <f t="shared" si="57"/>
        <v>-</v>
      </c>
      <c r="S285" s="41" t="str">
        <f t="shared" si="58"/>
        <v>-</v>
      </c>
    </row>
    <row r="286" spans="3:19" ht="15" x14ac:dyDescent="0.25">
      <c r="C286" s="139"/>
      <c r="D286" s="140"/>
      <c r="E286" s="39" t="s">
        <v>27</v>
      </c>
      <c r="F286" s="42">
        <f>IF($C$3="National Currency",IF(A.Life_DATA!E274=0,0,A.Life_DATA!E274),IF($C$3="Current Exchange rate",IF(A.Life_DATA!E274=0,0,A.Life_DATA!E274/ECO!O14),IF($C$3="Constant Exchange rate",IF(A.Life_DATA!E274=0,0,A.Life_DATA!E274/ECO!O49))))</f>
        <v>3.2089417703263026</v>
      </c>
      <c r="G286" s="42">
        <f>IF($C$3="National Currency",IF(A.Life_DATA!F274=0,0,A.Life_DATA!F274),IF($C$3="Current Exchange rate",IF(A.Life_DATA!F274=0,0,A.Life_DATA!F274/ECO!P14),IF($C$3="Constant Exchange rate",IF(A.Life_DATA!F274=0,0,A.Life_DATA!F274/ECO!P49))))</f>
        <v>1.6946096989363619</v>
      </c>
      <c r="H286" s="42">
        <f>IF($C$3="National Currency",IF(A.Life_DATA!G274=0,0,A.Life_DATA!G274),IF($C$3="Current Exchange rate",IF(A.Life_DATA!G274=0,0,A.Life_DATA!G274/ECO!Q14),IF($C$3="Constant Exchange rate",IF(A.Life_DATA!G274=0,0,A.Life_DATA!G274/ECO!Q49))))</f>
        <v>2.0912204795384892</v>
      </c>
      <c r="I286" s="42">
        <f>IF($C$3="National Currency",IF(A.Life_DATA!H274=0,0,A.Life_DATA!H274),IF($C$3="Current Exchange rate",IF(A.Life_DATA!H274=0,0,A.Life_DATA!H274/ECO!R14),IF($C$3="Constant Exchange rate",IF(A.Life_DATA!H274=0,0,A.Life_DATA!H274/ECO!R49))))</f>
        <v>3.8939967550027044</v>
      </c>
      <c r="J286" s="42">
        <f>IF($C$3="National Currency",IF(A.Life_DATA!I274=0,0,A.Life_DATA!I274),IF($C$3="Current Exchange rate",IF(A.Life_DATA!I274=0,0,A.Life_DATA!I274/ECO!S14),IF($C$3="Constant Exchange rate",IF(A.Life_DATA!I274=0,0,A.Life_DATA!I274/ECO!S49))))</f>
        <v>3.6055525509284299</v>
      </c>
      <c r="K286" s="42">
        <f>IF($C$3="National Currency",IF(A.Life_DATA!J274=0,0,A.Life_DATA!J274),IF($C$3="Current Exchange rate",IF(A.Life_DATA!J274=0,0,A.Life_DATA!J274/ECO!T14),IF($C$3="Constant Exchange rate",IF(A.Life_DATA!J274=0,0,A.Life_DATA!J274/ECO!T49))))</f>
        <v>24.842257075896882</v>
      </c>
      <c r="L286" s="42">
        <f>IF($C$3="National Currency",IF(A.Life_DATA!K274=0,0,A.Life_DATA!K274),IF($C$3="Current Exchange rate",IF(A.Life_DATA!K274=0,0,A.Life_DATA!K274/ECO!U14),IF($C$3="Constant Exchange rate",IF(A.Life_DATA!K274=0,0,A.Life_DATA!K274/ECO!U49))))</f>
        <v>8.7254371732467995</v>
      </c>
      <c r="M286" s="42">
        <f>IF($C$3="National Currency",IF(A.Life_DATA!L274=0,0,A.Life_DATA!L274),IF($C$3="Current Exchange rate",IF(A.Life_DATA!L274=0,0,A.Life_DATA!L274/ECO!V14),IF($C$3="Constant Exchange rate",IF(A.Life_DATA!L274=0,0,A.Life_DATA!L274/ECO!V49))))</f>
        <v>0.2163331530557058</v>
      </c>
      <c r="N286" s="42">
        <f>IF($C$3="National Currency",IF(A.Life_DATA!M274=0,0,A.Life_DATA!M274),IF($C$3="Current Exchange rate",IF(A.Life_DATA!M274=0,0,A.Life_DATA!M274/ECO!W14),IF($C$3="Constant Exchange rate",IF(A.Life_DATA!M274=0,0,A.Life_DATA!M274/ECO!W49))))</f>
        <v>21.416982152514873</v>
      </c>
      <c r="O286" s="42">
        <f>IF($C$3="National Currency",IF(A.Life_DATA!N274=0,0,A.Life_DATA!N274),IF($C$3="Current Exchange rate",IF(A.Life_DATA!N274=0,0,A.Life_DATA!N274/ECO!X14),IF($C$3="Constant Exchange rate",IF(A.Life_DATA!N274=0,0,A.Life_DATA!N274/ECO!X49))))</f>
        <v>15.143320713899405</v>
      </c>
      <c r="P286" s="108">
        <f>IF($C$3="National Currency",IF(A.Life_DATA!O274=0,0,A.Life_DATA!O274),IF($C$3="Current Exchange rate",IF(A.Life_DATA!O274=0,0,A.Life_DATA!O274/ECO!Y14),IF($C$3="Constant Exchange rate",IF(A.Life_DATA!O274=0,0,A.Life_DATA!O274/ECO!Y49))))</f>
        <v>16.261042004687219</v>
      </c>
      <c r="Q286" s="41">
        <f t="shared" si="56"/>
        <v>2.7661634562945267E-4</v>
      </c>
      <c r="R286" s="41">
        <f t="shared" si="57"/>
        <v>-0.29292929292929293</v>
      </c>
      <c r="S286" s="41">
        <f t="shared" si="58"/>
        <v>3.7191011235955056</v>
      </c>
    </row>
    <row r="287" spans="3:19" ht="15" x14ac:dyDescent="0.25">
      <c r="C287" s="139"/>
      <c r="D287" s="140"/>
      <c r="E287" s="39" t="s">
        <v>26</v>
      </c>
      <c r="F287" s="42">
        <f>IF($C$3="National Currency",IF(A.Life_DATA!E275=0,0,A.Life_DATA!E275),IF($C$3="Current Exchange rate",IF(A.Life_DATA!E275=0,0,A.Life_DATA!E275/ECO!O15),IF($C$3="Constant Exchange rate",IF(A.Life_DATA!E275=0,0,A.Life_DATA!E275/ECO!O50))))</f>
        <v>0</v>
      </c>
      <c r="G287" s="42">
        <f>IF($C$3="National Currency",IF(A.Life_DATA!F275=0,0,A.Life_DATA!F275),IF($C$3="Current Exchange rate",IF(A.Life_DATA!F275=0,0,A.Life_DATA!F275/ECO!P15),IF($C$3="Constant Exchange rate",IF(A.Life_DATA!F275=0,0,A.Life_DATA!F275/ECO!P50))))</f>
        <v>0</v>
      </c>
      <c r="H287" s="42">
        <f>IF($C$3="National Currency",IF(A.Life_DATA!G275=0,0,A.Life_DATA!G275),IF($C$3="Current Exchange rate",IF(A.Life_DATA!G275=0,0,A.Life_DATA!G275/ECO!Q15),IF($C$3="Constant Exchange rate",IF(A.Life_DATA!G275=0,0,A.Life_DATA!G275/ECO!Q50))))</f>
        <v>0</v>
      </c>
      <c r="I287" s="42">
        <f>IF($C$3="National Currency",IF(A.Life_DATA!H275=0,0,A.Life_DATA!H275),IF($C$3="Current Exchange rate",IF(A.Life_DATA!H275=0,0,A.Life_DATA!H275/ECO!R15),IF($C$3="Constant Exchange rate",IF(A.Life_DATA!H275=0,0,A.Life_DATA!H275/ECO!R50))))</f>
        <v>0</v>
      </c>
      <c r="J287" s="42">
        <f>IF($C$3="National Currency",IF(A.Life_DATA!I275=0,0,A.Life_DATA!I275),IF($C$3="Current Exchange rate",IF(A.Life_DATA!I275=0,0,A.Life_DATA!I275/ECO!S15),IF($C$3="Constant Exchange rate",IF(A.Life_DATA!I275=0,0,A.Life_DATA!I275/ECO!S50))))</f>
        <v>0</v>
      </c>
      <c r="K287" s="42">
        <f>IF($C$3="National Currency",IF(A.Life_DATA!J275=0,0,A.Life_DATA!J275),IF($C$3="Current Exchange rate",IF(A.Life_DATA!J275=0,0,A.Life_DATA!J275/ECO!T15),IF($C$3="Constant Exchange rate",IF(A.Life_DATA!J275=0,0,A.Life_DATA!J275/ECO!T50))))</f>
        <v>0</v>
      </c>
      <c r="L287" s="42">
        <f>IF($C$3="National Currency",IF(A.Life_DATA!K275=0,0,A.Life_DATA!K275),IF($C$3="Current Exchange rate",IF(A.Life_DATA!K275=0,0,A.Life_DATA!K275/ECO!U15),IF($C$3="Constant Exchange rate",IF(A.Life_DATA!K275=0,0,A.Life_DATA!K275/ECO!U50))))</f>
        <v>0</v>
      </c>
      <c r="M287" s="42">
        <f>IF($C$3="National Currency",IF(A.Life_DATA!L275=0,0,A.Life_DATA!L275),IF($C$3="Current Exchange rate",IF(A.Life_DATA!L275=0,0,A.Life_DATA!L275/ECO!V15),IF($C$3="Constant Exchange rate",IF(A.Life_DATA!L275=0,0,A.Life_DATA!L275/ECO!V50))))</f>
        <v>0</v>
      </c>
      <c r="N287" s="42">
        <f>IF($C$3="National Currency",IF(A.Life_DATA!M275=0,0,A.Life_DATA!M275),IF($C$3="Current Exchange rate",IF(A.Life_DATA!M275=0,0,A.Life_DATA!M275/ECO!W15),IF($C$3="Constant Exchange rate",IF(A.Life_DATA!M275=0,0,A.Life_DATA!M275/ECO!W50))))</f>
        <v>0</v>
      </c>
      <c r="O287" s="42">
        <f>IF($C$3="National Currency",IF(A.Life_DATA!N275=0,0,A.Life_DATA!N275),IF($C$3="Current Exchange rate",IF(A.Life_DATA!N275=0,0,A.Life_DATA!N275/ECO!X15),IF($C$3="Constant Exchange rate",IF(A.Life_DATA!N275=0,0,A.Life_DATA!N275/ECO!X50))))</f>
        <v>0</v>
      </c>
      <c r="P287" s="108">
        <f>IF($C$3="National Currency",IF(A.Life_DATA!O275=0,0,A.Life_DATA!O275),IF($C$3="Current Exchange rate",IF(A.Life_DATA!O275=0,0,A.Life_DATA!O275/ECO!Y15),IF($C$3="Constant Exchange rate",IF(A.Life_DATA!O275=0,0,A.Life_DATA!O275/ECO!Y50))))</f>
        <v>0</v>
      </c>
      <c r="Q287" s="41">
        <f t="shared" si="56"/>
        <v>0</v>
      </c>
      <c r="R287" s="41" t="str">
        <f t="shared" si="57"/>
        <v>-</v>
      </c>
      <c r="S287" s="41" t="str">
        <f t="shared" si="58"/>
        <v>-</v>
      </c>
    </row>
    <row r="288" spans="3:19" ht="15" x14ac:dyDescent="0.25">
      <c r="C288" s="139"/>
      <c r="D288" s="140"/>
      <c r="E288" s="39" t="s">
        <v>25</v>
      </c>
      <c r="F288" s="42">
        <f>IF($C$3="National Currency",IF(A.Life_DATA!E276=0,0,A.Life_DATA!E276),IF($C$3="Current Exchange rate",IF(A.Life_DATA!E276=0,0,A.Life_DATA!E276/ECO!O16),IF($C$3="Constant Exchange rate",IF(A.Life_DATA!E276=0,0,A.Life_DATA!E276/ECO!O51))))</f>
        <v>1637.8117738707642</v>
      </c>
      <c r="G288" s="42">
        <f>IF($C$3="National Currency",IF(A.Life_DATA!F276=0,0,A.Life_DATA!F276),IF($C$3="Current Exchange rate",IF(A.Life_DATA!F276=0,0,A.Life_DATA!F276/ECO!P16),IF($C$3="Constant Exchange rate",IF(A.Life_DATA!F276=0,0,A.Life_DATA!F276/ECO!P51))))</f>
        <v>4277.7322606207945</v>
      </c>
      <c r="H288" s="42">
        <f>IF($C$3="National Currency",IF(A.Life_DATA!G276=0,0,A.Life_DATA!G276),IF($C$3="Current Exchange rate",IF(A.Life_DATA!G276=0,0,A.Life_DATA!G276/ECO!Q16),IF($C$3="Constant Exchange rate",IF(A.Life_DATA!G276=0,0,A.Life_DATA!G276/ECO!Q51))))</f>
        <v>4027.1043477092935</v>
      </c>
      <c r="I288" s="42">
        <f>IF($C$3="National Currency",IF(A.Life_DATA!H276=0,0,A.Life_DATA!H276),IF($C$3="Current Exchange rate",IF(A.Life_DATA!H276=0,0,A.Life_DATA!H276/ECO!R16),IF($C$3="Constant Exchange rate",IF(A.Life_DATA!H276=0,0,A.Life_DATA!H276/ECO!R51))))</f>
        <v>575.53087182517834</v>
      </c>
      <c r="J288" s="42">
        <f>IF($C$3="National Currency",IF(A.Life_DATA!I276=0,0,A.Life_DATA!I276),IF($C$3="Current Exchange rate",IF(A.Life_DATA!I276=0,0,A.Life_DATA!I276/ECO!S16),IF($C$3="Constant Exchange rate",IF(A.Life_DATA!I276=0,0,A.Life_DATA!I276/ECO!S51))))</f>
        <v>-8418.0624017836763</v>
      </c>
      <c r="K288" s="42">
        <f>IF($C$3="National Currency",IF(A.Life_DATA!J276=0,0,A.Life_DATA!J276),IF($C$3="Current Exchange rate",IF(A.Life_DATA!J276=0,0,A.Life_DATA!J276/ECO!T16),IF($C$3="Constant Exchange rate",IF(A.Life_DATA!J276=0,0,A.Life_DATA!J276/ECO!T51))))</f>
        <v>2696.9305467879062</v>
      </c>
      <c r="L288" s="42">
        <f>IF($C$3="National Currency",IF(A.Life_DATA!K276=0,0,A.Life_DATA!K276),IF($C$3="Current Exchange rate",IF(A.Life_DATA!K276=0,0,A.Life_DATA!K276/ECO!U16),IF($C$3="Constant Exchange rate",IF(A.Life_DATA!K276=0,0,A.Life_DATA!K276/ECO!U51))))</f>
        <v>3759.8334519764148</v>
      </c>
      <c r="M288" s="42">
        <f>IF($C$3="National Currency",IF(A.Life_DATA!L276=0,0,A.Life_DATA!L276),IF($C$3="Current Exchange rate",IF(A.Life_DATA!L276=0,0,A.Life_DATA!L276/ECO!V16),IF($C$3="Constant Exchange rate",IF(A.Life_DATA!L276=0,0,A.Life_DATA!L276/ECO!V51))))</f>
        <v>372.18110754435685</v>
      </c>
      <c r="N288" s="42">
        <f>IF($C$3="National Currency",IF(A.Life_DATA!M276=0,0,A.Life_DATA!M276),IF($C$3="Current Exchange rate",IF(A.Life_DATA!M276=0,0,A.Life_DATA!M276/ECO!W16),IF($C$3="Constant Exchange rate",IF(A.Life_DATA!M276=0,0,A.Life_DATA!M276/ECO!W51))))</f>
        <v>4425.7045384336425</v>
      </c>
      <c r="O288" s="89">
        <f>IF($C$3="National Currency",IF(A.Life_DATA!N276=0,0,A.Life_DATA!N276),IF($C$3="Current Exchange rate",IF(A.Life_DATA!N276=0,0,A.Life_DATA!N276/ECO!X16),IF($C$3="Constant Exchange rate",IF(A.Life_DATA!N276=0,0,A.Life_DATA!N276/ECO!X51))))</f>
        <v>4425.7045384336425</v>
      </c>
      <c r="P288" s="108">
        <f>IF($C$3="National Currency",IF(A.Life_DATA!O276=0,0,A.Life_DATA!O276),IF($C$3="Current Exchange rate",IF(A.Life_DATA!O276=0,0,A.Life_DATA!O276/ECO!Y16),IF($C$3="Constant Exchange rate",IF(A.Life_DATA!O276=0,0,A.Life_DATA!O276/ECO!Y51))))</f>
        <v>0</v>
      </c>
      <c r="Q288" s="41">
        <f t="shared" si="56"/>
        <v>8.0842388494984235E-2</v>
      </c>
      <c r="R288" s="41">
        <f t="shared" si="57"/>
        <v>0</v>
      </c>
      <c r="S288" s="41">
        <f t="shared" si="58"/>
        <v>1.7022058389371817</v>
      </c>
    </row>
    <row r="289" spans="3:19" ht="15" x14ac:dyDescent="0.25">
      <c r="C289" s="139"/>
      <c r="D289" s="140"/>
      <c r="E289" s="39" t="s">
        <v>24</v>
      </c>
      <c r="F289" s="42">
        <f>IF($C$3="National Currency",IF(A.Life_DATA!E277=0,0,A.Life_DATA!E277),IF($C$3="Current Exchange rate",IF(A.Life_DATA!E277=0,0,A.Life_DATA!E277/ECO!O17),IF($C$3="Constant Exchange rate",IF(A.Life_DATA!E277=0,0,A.Life_DATA!E277/ECO!O52))))</f>
        <v>1.0864980251300602</v>
      </c>
      <c r="G289" s="42">
        <f>IF($C$3="National Currency",IF(A.Life_DATA!F277=0,0,A.Life_DATA!F277),IF($C$3="Current Exchange rate",IF(A.Life_DATA!F277=0,0,A.Life_DATA!F277/ECO!P17),IF($C$3="Constant Exchange rate",IF(A.Life_DATA!F277=0,0,A.Life_DATA!F277/ECO!P52))))</f>
        <v>1.700049851085859</v>
      </c>
      <c r="H289" s="42">
        <f>IF($C$3="National Currency",IF(A.Life_DATA!G277=0,0,A.Life_DATA!G277),IF($C$3="Current Exchange rate",IF(A.Life_DATA!G277=0,0,A.Life_DATA!G277/ECO!Q17),IF($C$3="Constant Exchange rate",IF(A.Life_DATA!G277=0,0,A.Life_DATA!G277/ECO!Q52))))</f>
        <v>0.63911648537062371</v>
      </c>
      <c r="I289" s="42">
        <f>IF($C$3="National Currency",IF(A.Life_DATA!H277=0,0,A.Life_DATA!H277),IF($C$3="Current Exchange rate",IF(A.Life_DATA!H277=0,0,A.Life_DATA!H277/ECO!R17),IF($C$3="Constant Exchange rate",IF(A.Life_DATA!H277=0,0,A.Life_DATA!H277/ECO!R52))))</f>
        <v>1.1120626845448851</v>
      </c>
      <c r="J289" s="42">
        <f>IF($C$3="National Currency",IF(A.Life_DATA!I277=0,0,A.Life_DATA!I277),IF($C$3="Current Exchange rate",IF(A.Life_DATA!I277=0,0,A.Life_DATA!I277/ECO!S17),IF($C$3="Constant Exchange rate",IF(A.Life_DATA!I277=0,0,A.Life_DATA!I277/ECO!S52))))</f>
        <v>-6.2761238863395241E-2</v>
      </c>
      <c r="K289" s="42">
        <f>IF($C$3="National Currency",IF(A.Life_DATA!J277=0,0,A.Life_DATA!J277),IF($C$3="Current Exchange rate",IF(A.Life_DATA!J277=0,0,A.Life_DATA!J277/ECO!T17),IF($C$3="Constant Exchange rate",IF(A.Life_DATA!J277=0,0,A.Life_DATA!J277/ECO!T52))))</f>
        <v>1.2364986642465456</v>
      </c>
      <c r="L289" s="42">
        <f>IF($C$3="National Currency",IF(A.Life_DATA!K277=0,0,A.Life_DATA!K277),IF($C$3="Current Exchange rate",IF(A.Life_DATA!K277=0,0,A.Life_DATA!K277/ECO!U17),IF($C$3="Constant Exchange rate",IF(A.Life_DATA!K277=0,0,A.Life_DATA!K277/ECO!U52))))</f>
        <v>0.62614242071760007</v>
      </c>
      <c r="M289" s="42">
        <f>IF($C$3="National Currency",IF(A.Life_DATA!L277=0,0,A.Life_DATA!L277),IF($C$3="Current Exchange rate",IF(A.Life_DATA!L277=0,0,A.Life_DATA!L277/ECO!V17),IF($C$3="Constant Exchange rate",IF(A.Life_DATA!L277=0,0,A.Life_DATA!L277/ECO!V52))))</f>
        <v>1.0720000000000001</v>
      </c>
      <c r="N289" s="42">
        <f>IF($C$3="National Currency",IF(A.Life_DATA!M277=0,0,A.Life_DATA!M277),IF($C$3="Current Exchange rate",IF(A.Life_DATA!M277=0,0,A.Life_DATA!M277/ECO!W17),IF($C$3="Constant Exchange rate",IF(A.Life_DATA!M277=0,0,A.Life_DATA!M277/ECO!W52))))</f>
        <v>0</v>
      </c>
      <c r="O289" s="42">
        <f>IF($C$3="National Currency",IF(A.Life_DATA!N277=0,0,A.Life_DATA!N277),IF($C$3="Current Exchange rate",IF(A.Life_DATA!N277=0,0,A.Life_DATA!N277/ECO!X17),IF($C$3="Constant Exchange rate",IF(A.Life_DATA!N277=0,0,A.Life_DATA!N277/ECO!X52))))</f>
        <v>1.048</v>
      </c>
      <c r="P289" s="108">
        <f>IF($C$3="National Currency",IF(A.Life_DATA!O277=0,0,A.Life_DATA!O277),IF($C$3="Current Exchange rate",IF(A.Life_DATA!O277=0,0,A.Life_DATA!O277/ECO!Y17),IF($C$3="Constant Exchange rate",IF(A.Life_DATA!O277=0,0,A.Life_DATA!O277/ECO!Y52))))</f>
        <v>0</v>
      </c>
      <c r="Q289" s="41">
        <f t="shared" si="56"/>
        <v>1.9143352749148687E-5</v>
      </c>
      <c r="R289" s="41" t="str">
        <f t="shared" si="57"/>
        <v>-</v>
      </c>
      <c r="S289" s="41">
        <f t="shared" si="58"/>
        <v>-3.5433129411764686E-2</v>
      </c>
    </row>
    <row r="290" spans="3:19" ht="15" x14ac:dyDescent="0.25">
      <c r="C290" s="139"/>
      <c r="D290" s="140"/>
      <c r="E290" s="39" t="s">
        <v>23</v>
      </c>
      <c r="F290" s="42">
        <f>IF($C$3="National Currency",IF(A.Life_DATA!E278=0,0,A.Life_DATA!E278),IF($C$3="Current Exchange rate",IF(A.Life_DATA!E278=0,0,A.Life_DATA!E278/ECO!O18),IF($C$3="Constant Exchange rate",IF(A.Life_DATA!E278=0,0,A.Life_DATA!E278/ECO!O53))))</f>
        <v>381.73459170999996</v>
      </c>
      <c r="G290" s="42">
        <f>IF($C$3="National Currency",IF(A.Life_DATA!F278=0,0,A.Life_DATA!F278),IF($C$3="Current Exchange rate",IF(A.Life_DATA!F278=0,0,A.Life_DATA!F278/ECO!P18),IF($C$3="Constant Exchange rate",IF(A.Life_DATA!F278=0,0,A.Life_DATA!F278/ECO!P53))))</f>
        <v>281.92229783000005</v>
      </c>
      <c r="H290" s="42">
        <f>IF($C$3="National Currency",IF(A.Life_DATA!G278=0,0,A.Life_DATA!G278),IF($C$3="Current Exchange rate",IF(A.Life_DATA!G278=0,0,A.Life_DATA!G278/ECO!Q18),IF($C$3="Constant Exchange rate",IF(A.Life_DATA!G278=0,0,A.Life_DATA!G278/ECO!Q53))))</f>
        <v>370.19754792999998</v>
      </c>
      <c r="I290" s="42">
        <f>IF($C$3="National Currency",IF(A.Life_DATA!H278=0,0,A.Life_DATA!H278),IF($C$3="Current Exchange rate",IF(A.Life_DATA!H278=0,0,A.Life_DATA!H278/ECO!R18),IF($C$3="Constant Exchange rate",IF(A.Life_DATA!H278=0,0,A.Life_DATA!H278/ECO!R53))))</f>
        <v>344.62012135000003</v>
      </c>
      <c r="J290" s="42">
        <f>IF($C$3="National Currency",IF(A.Life_DATA!I278=0,0,A.Life_DATA!I278),IF($C$3="Current Exchange rate",IF(A.Life_DATA!I278=0,0,A.Life_DATA!I278/ECO!S18),IF($C$3="Constant Exchange rate",IF(A.Life_DATA!I278=0,0,A.Life_DATA!I278/ECO!S53))))</f>
        <v>252.85367922</v>
      </c>
      <c r="K290" s="42">
        <f>IF($C$3="National Currency",IF(A.Life_DATA!J278=0,0,A.Life_DATA!J278),IF($C$3="Current Exchange rate",IF(A.Life_DATA!J278=0,0,A.Life_DATA!J278/ECO!T18),IF($C$3="Constant Exchange rate",IF(A.Life_DATA!J278=0,0,A.Life_DATA!J278/ECO!T53))))</f>
        <v>363.20432656999992</v>
      </c>
      <c r="L290" s="42">
        <f>IF($C$3="National Currency",IF(A.Life_DATA!K278=0,0,A.Life_DATA!K278),IF($C$3="Current Exchange rate",IF(A.Life_DATA!K278=0,0,A.Life_DATA!K278/ECO!U18),IF($C$3="Constant Exchange rate",IF(A.Life_DATA!K278=0,0,A.Life_DATA!K278/ECO!U53))))</f>
        <v>358.36465544999987</v>
      </c>
      <c r="M290" s="42">
        <f>IF($C$3="National Currency",IF(A.Life_DATA!L278=0,0,A.Life_DATA!L278),IF($C$3="Current Exchange rate",IF(A.Life_DATA!L278=0,0,A.Life_DATA!L278/ECO!V18),IF($C$3="Constant Exchange rate",IF(A.Life_DATA!L278=0,0,A.Life_DATA!L278/ECO!V53))))</f>
        <v>268.28972061999997</v>
      </c>
      <c r="N290" s="42">
        <f>IF($C$3="National Currency",IF(A.Life_DATA!M278=0,0,A.Life_DATA!M278),IF($C$3="Current Exchange rate",IF(A.Life_DATA!M278=0,0,A.Life_DATA!M278/ECO!W18),IF($C$3="Constant Exchange rate",IF(A.Life_DATA!M278=0,0,A.Life_DATA!M278/ECO!W53))))</f>
        <v>411.20917920000005</v>
      </c>
      <c r="O290" s="42">
        <f>IF($C$3="National Currency",IF(A.Life_DATA!N278=0,0,A.Life_DATA!N278),IF($C$3="Current Exchange rate",IF(A.Life_DATA!N278=0,0,A.Life_DATA!N278/ECO!X18),IF($C$3="Constant Exchange rate",IF(A.Life_DATA!N278=0,0,A.Life_DATA!N278/ECO!X53))))</f>
        <v>496.50089144999987</v>
      </c>
      <c r="P290" s="108">
        <f>IF($C$3="National Currency",IF(A.Life_DATA!O278=0,0,A.Life_DATA!O278),IF($C$3="Current Exchange rate",IF(A.Life_DATA!O278=0,0,A.Life_DATA!O278/ECO!Y18),IF($C$3="Constant Exchange rate",IF(A.Life_DATA!O278=0,0,A.Life_DATA!O278/ECO!Y53))))</f>
        <v>423.80809016609993</v>
      </c>
      <c r="Q290" s="41">
        <f t="shared" si="56"/>
        <v>9.0693623142119543E-3</v>
      </c>
      <c r="R290" s="41">
        <f t="shared" si="57"/>
        <v>0.20741684904975433</v>
      </c>
      <c r="S290" s="41">
        <f t="shared" si="58"/>
        <v>0.30064422306057792</v>
      </c>
    </row>
    <row r="291" spans="3:19" ht="15" x14ac:dyDescent="0.25">
      <c r="C291" s="139"/>
      <c r="D291" s="140"/>
      <c r="E291" s="39" t="s">
        <v>22</v>
      </c>
      <c r="F291" s="42">
        <f>IF($C$3="National Currency",IF(A.Life_DATA!E279=0,0,A.Life_DATA!E279),IF($C$3="Current Exchange rate",IF(A.Life_DATA!E279=0,0,A.Life_DATA!E279/ECO!O19),IF($C$3="Constant Exchange rate",IF(A.Life_DATA!E279=0,0,A.Life_DATA!E279/ECO!O54))))</f>
        <v>3997</v>
      </c>
      <c r="G291" s="42">
        <f>IF($C$3="National Currency",IF(A.Life_DATA!F279=0,0,A.Life_DATA!F279),IF($C$3="Current Exchange rate",IF(A.Life_DATA!F279=0,0,A.Life_DATA!F279/ECO!P19),IF($C$3="Constant Exchange rate",IF(A.Life_DATA!F279=0,0,A.Life_DATA!F279/ECO!P54))))</f>
        <v>6204</v>
      </c>
      <c r="H291" s="42">
        <f>IF($C$3="National Currency",IF(A.Life_DATA!G279=0,0,A.Life_DATA!G279),IF($C$3="Current Exchange rate",IF(A.Life_DATA!G279=0,0,A.Life_DATA!G279/ECO!Q19),IF($C$3="Constant Exchange rate",IF(A.Life_DATA!G279=0,0,A.Life_DATA!G279/ECO!Q54))))</f>
        <v>4581</v>
      </c>
      <c r="I291" s="42">
        <f>IF($C$3="National Currency",IF(A.Life_DATA!H279=0,0,A.Life_DATA!H279),IF($C$3="Current Exchange rate",IF(A.Life_DATA!H279=0,0,A.Life_DATA!H279/ECO!R19),IF($C$3="Constant Exchange rate",IF(A.Life_DATA!H279=0,0,A.Life_DATA!H279/ECO!R54))))</f>
        <v>2548</v>
      </c>
      <c r="J291" s="42">
        <f>IF($C$3="National Currency",IF(A.Life_DATA!I279=0,0,A.Life_DATA!I279),IF($C$3="Current Exchange rate",IF(A.Life_DATA!I279=0,0,A.Life_DATA!I279/ECO!S19),IF($C$3="Constant Exchange rate",IF(A.Life_DATA!I279=0,0,A.Life_DATA!I279/ECO!S54))))</f>
        <v>11355</v>
      </c>
      <c r="K291" s="42">
        <f>IF($C$3="National Currency",IF(A.Life_DATA!J279=0,0,A.Life_DATA!J279),IF($C$3="Current Exchange rate",IF(A.Life_DATA!J279=0,0,A.Life_DATA!J279/ECO!T19),IF($C$3="Constant Exchange rate",IF(A.Life_DATA!J279=0,0,A.Life_DATA!J279/ECO!T54))))</f>
        <v>7074</v>
      </c>
      <c r="L291" s="42">
        <f>IF($C$3="National Currency",IF(A.Life_DATA!K279=0,0,A.Life_DATA!K279),IF($C$3="Current Exchange rate",IF(A.Life_DATA!K279=0,0,A.Life_DATA!K279/ECO!U19),IF($C$3="Constant Exchange rate",IF(A.Life_DATA!K279=0,0,A.Life_DATA!K279/ECO!U54))))</f>
        <v>2474</v>
      </c>
      <c r="M291" s="42">
        <f>IF($C$3="National Currency",IF(A.Life_DATA!L279=0,0,A.Life_DATA!L279),IF($C$3="Current Exchange rate",IF(A.Life_DATA!L279=0,0,A.Life_DATA!L279/ECO!V19),IF($C$3="Constant Exchange rate",IF(A.Life_DATA!L279=0,0,A.Life_DATA!L279/ECO!V54))))</f>
        <v>4512</v>
      </c>
      <c r="N291" s="42">
        <f>IF($C$3="National Currency",IF(A.Life_DATA!M279=0,0,A.Life_DATA!M279),IF($C$3="Current Exchange rate",IF(A.Life_DATA!M279=0,0,A.Life_DATA!M279/ECO!W19),IF($C$3="Constant Exchange rate",IF(A.Life_DATA!M279=0,0,A.Life_DATA!M279/ECO!W54))))</f>
        <v>3545</v>
      </c>
      <c r="O291" s="42">
        <f>IF($C$3="National Currency",IF(A.Life_DATA!N279=0,0,A.Life_DATA!N279),IF($C$3="Current Exchange rate",IF(A.Life_DATA!N279=0,0,A.Life_DATA!N279/ECO!X19),IF($C$3="Constant Exchange rate",IF(A.Life_DATA!N279=0,0,A.Life_DATA!N279/ECO!X54))))</f>
        <v>5180</v>
      </c>
      <c r="P291" s="108">
        <f>IF($C$3="National Currency",IF(A.Life_DATA!O279=0,0,A.Life_DATA!O279),IF($C$3="Current Exchange rate",IF(A.Life_DATA!O279=0,0,A.Life_DATA!O279/ECO!Y19),IF($C$3="Constant Exchange rate",IF(A.Life_DATA!O279=0,0,A.Life_DATA!O279/ECO!Y54))))</f>
        <v>4490</v>
      </c>
      <c r="Q291" s="41">
        <f t="shared" si="56"/>
        <v>9.4620770267738727E-2</v>
      </c>
      <c r="R291" s="41">
        <f t="shared" si="57"/>
        <v>0.46121297602256695</v>
      </c>
      <c r="S291" s="41">
        <f t="shared" si="58"/>
        <v>0.2959719789842381</v>
      </c>
    </row>
    <row r="292" spans="3:19" ht="15" x14ac:dyDescent="0.25">
      <c r="C292" s="139"/>
      <c r="D292" s="140"/>
      <c r="E292" s="39" t="s">
        <v>21</v>
      </c>
      <c r="F292" s="42">
        <f>IF($C$3="National Currency",IF(A.Life_DATA!E280=0,0,A.Life_DATA!E280),IF($C$3="Current Exchange rate",IF(A.Life_DATA!E280=0,0,A.Life_DATA!E280/ECO!O20),IF($C$3="Constant Exchange rate",IF(A.Life_DATA!E280=0,0,A.Life_DATA!E280/ECO!O55))))</f>
        <v>30809</v>
      </c>
      <c r="G292" s="42">
        <f>IF($C$3="National Currency",IF(A.Life_DATA!F280=0,0,A.Life_DATA!F280),IF($C$3="Current Exchange rate",IF(A.Life_DATA!F280=0,0,A.Life_DATA!F280/ECO!P20),IF($C$3="Constant Exchange rate",IF(A.Life_DATA!F280=0,0,A.Life_DATA!F280/ECO!P55))))</f>
        <v>33960</v>
      </c>
      <c r="H292" s="42">
        <f>IF($C$3="National Currency",IF(A.Life_DATA!G280=0,0,A.Life_DATA!G280),IF($C$3="Current Exchange rate",IF(A.Life_DATA!G280=0,0,A.Life_DATA!G280/ECO!Q20),IF($C$3="Constant Exchange rate",IF(A.Life_DATA!G280=0,0,A.Life_DATA!G280/ECO!Q55))))</f>
        <v>35649</v>
      </c>
      <c r="I292" s="42">
        <f>IF($C$3="National Currency",IF(A.Life_DATA!H280=0,0,A.Life_DATA!H280),IF($C$3="Current Exchange rate",IF(A.Life_DATA!H280=0,0,A.Life_DATA!H280/ECO!R20),IF($C$3="Constant Exchange rate",IF(A.Life_DATA!H280=0,0,A.Life_DATA!H280/ECO!R55))))</f>
        <v>38261</v>
      </c>
      <c r="J292" s="42">
        <f>IF($C$3="National Currency",IF(A.Life_DATA!I280=0,0,A.Life_DATA!I280),IF($C$3="Current Exchange rate",IF(A.Life_DATA!I280=0,0,A.Life_DATA!I280/ECO!S20),IF($C$3="Constant Exchange rate",IF(A.Life_DATA!I280=0,0,A.Life_DATA!I280/ECO!S55))))</f>
        <v>33689</v>
      </c>
      <c r="K292" s="42">
        <f>IF($C$3="National Currency",IF(A.Life_DATA!J280=0,0,A.Life_DATA!J280),IF($C$3="Current Exchange rate",IF(A.Life_DATA!J280=0,0,A.Life_DATA!J280/ECO!T20),IF($C$3="Constant Exchange rate",IF(A.Life_DATA!J280=0,0,A.Life_DATA!J280/ECO!T55))))</f>
        <v>41848</v>
      </c>
      <c r="L292" s="42">
        <f>IF($C$3="National Currency",IF(A.Life_DATA!K280=0,0,A.Life_DATA!K280),IF($C$3="Current Exchange rate",IF(A.Life_DATA!K280=0,0,A.Life_DATA!K280/ECO!U20),IF($C$3="Constant Exchange rate",IF(A.Life_DATA!K280=0,0,A.Life_DATA!K280/ECO!U55))))</f>
        <v>41659</v>
      </c>
      <c r="M292" s="42">
        <f>IF($C$3="National Currency",IF(A.Life_DATA!L280=0,0,A.Life_DATA!L280),IF($C$3="Current Exchange rate",IF(A.Life_DATA!L280=0,0,A.Life_DATA!L280/ECO!V20),IF($C$3="Constant Exchange rate",IF(A.Life_DATA!L280=0,0,A.Life_DATA!L280/ECO!V55))))</f>
        <v>31718</v>
      </c>
      <c r="N292" s="42">
        <f>IF($C$3="National Currency",IF(A.Life_DATA!M280=0,0,A.Life_DATA!M280),IF($C$3="Current Exchange rate",IF(A.Life_DATA!M280=0,0,A.Life_DATA!M280/ECO!W20),IF($C$3="Constant Exchange rate",IF(A.Life_DATA!M280=0,0,A.Life_DATA!M280/ECO!W55))))</f>
        <v>40439</v>
      </c>
      <c r="O292" s="42">
        <f>IF($C$3="National Currency",IF(A.Life_DATA!N280=0,0,A.Life_DATA!N280),IF($C$3="Current Exchange rate",IF(A.Life_DATA!N280=0,0,A.Life_DATA!N280/ECO!X20),IF($C$3="Constant Exchange rate",IF(A.Life_DATA!N280=0,0,A.Life_DATA!N280/ECO!X55))))</f>
        <v>42078</v>
      </c>
      <c r="P292" s="108">
        <f>IF($C$3="National Currency",IF(A.Life_DATA!O280=0,0,A.Life_DATA!O280),IF($C$3="Current Exchange rate",IF(A.Life_DATA!O280=0,0,A.Life_DATA!O280/ECO!Y20),IF($C$3="Constant Exchange rate",IF(A.Life_DATA!O280=0,0,A.Life_DATA!O280/ECO!Y55))))</f>
        <v>0</v>
      </c>
      <c r="Q292" s="41">
        <f t="shared" si="56"/>
        <v>0.76862022612469316</v>
      </c>
      <c r="R292" s="41">
        <f t="shared" si="57"/>
        <v>4.0530181260664211E-2</v>
      </c>
      <c r="S292" s="41">
        <f t="shared" si="58"/>
        <v>0.36576974260767958</v>
      </c>
    </row>
    <row r="293" spans="3:19" ht="15" x14ac:dyDescent="0.25">
      <c r="C293" s="139"/>
      <c r="D293" s="140"/>
      <c r="E293" s="39" t="s">
        <v>20</v>
      </c>
      <c r="F293" s="42">
        <f>IF($C$3="National Currency",IF(A.Life_DATA!E281=0,0,A.Life_DATA!E281),IF($C$3="Current Exchange rate",IF(A.Life_DATA!E281=0,0,A.Life_DATA!E281/ECO!O21),IF($C$3="Constant Exchange rate",IF(A.Life_DATA!E281=0,0,A.Life_DATA!E281/ECO!O56))))</f>
        <v>6</v>
      </c>
      <c r="G293" s="42">
        <f>IF($C$3="National Currency",IF(A.Life_DATA!F281=0,0,A.Life_DATA!F281),IF($C$3="Current Exchange rate",IF(A.Life_DATA!F281=0,0,A.Life_DATA!F281/ECO!P21),IF($C$3="Constant Exchange rate",IF(A.Life_DATA!F281=0,0,A.Life_DATA!F281/ECO!P56))))</f>
        <v>0</v>
      </c>
      <c r="H293" s="42">
        <f>IF($C$3="National Currency",IF(A.Life_DATA!G281=0,0,A.Life_DATA!G281),IF($C$3="Current Exchange rate",IF(A.Life_DATA!G281=0,0,A.Life_DATA!G281/ECO!Q21),IF($C$3="Constant Exchange rate",IF(A.Life_DATA!G281=0,0,A.Life_DATA!G281/ECO!Q56))))</f>
        <v>0</v>
      </c>
      <c r="I293" s="42">
        <f>IF($C$3="National Currency",IF(A.Life_DATA!H281=0,0,A.Life_DATA!H281),IF($C$3="Current Exchange rate",IF(A.Life_DATA!H281=0,0,A.Life_DATA!H281/ECO!R21),IF($C$3="Constant Exchange rate",IF(A.Life_DATA!H281=0,0,A.Life_DATA!H281/ECO!R56))))</f>
        <v>0</v>
      </c>
      <c r="J293" s="42">
        <f>IF($C$3="National Currency",IF(A.Life_DATA!I281=0,0,A.Life_DATA!I281),IF($C$3="Current Exchange rate",IF(A.Life_DATA!I281=0,0,A.Life_DATA!I281/ECO!S21),IF($C$3="Constant Exchange rate",IF(A.Life_DATA!I281=0,0,A.Life_DATA!I281/ECO!S56))))</f>
        <v>0</v>
      </c>
      <c r="K293" s="42">
        <f>IF($C$3="National Currency",IF(A.Life_DATA!J281=0,0,A.Life_DATA!J281),IF($C$3="Current Exchange rate",IF(A.Life_DATA!J281=0,0,A.Life_DATA!J281/ECO!T21),IF($C$3="Constant Exchange rate",IF(A.Life_DATA!J281=0,0,A.Life_DATA!J281/ECO!T56))))</f>
        <v>0</v>
      </c>
      <c r="L293" s="42">
        <f>IF($C$3="National Currency",IF(A.Life_DATA!K281=0,0,A.Life_DATA!K281),IF($C$3="Current Exchange rate",IF(A.Life_DATA!K281=0,0,A.Life_DATA!K281/ECO!U21),IF($C$3="Constant Exchange rate",IF(A.Life_DATA!K281=0,0,A.Life_DATA!K281/ECO!U56))))</f>
        <v>0</v>
      </c>
      <c r="M293" s="42">
        <f>IF($C$3="National Currency",IF(A.Life_DATA!L281=0,0,A.Life_DATA!L281),IF($C$3="Current Exchange rate",IF(A.Life_DATA!L281=0,0,A.Life_DATA!L281/ECO!V21),IF($C$3="Constant Exchange rate",IF(A.Life_DATA!L281=0,0,A.Life_DATA!L281/ECO!V56))))</f>
        <v>0</v>
      </c>
      <c r="N293" s="42">
        <f>IF($C$3="National Currency",IF(A.Life_DATA!M281=0,0,A.Life_DATA!M281),IF($C$3="Current Exchange rate",IF(A.Life_DATA!M281=0,0,A.Life_DATA!M281/ECO!W21),IF($C$3="Constant Exchange rate",IF(A.Life_DATA!M281=0,0,A.Life_DATA!M281/ECO!W56))))</f>
        <v>0</v>
      </c>
      <c r="O293" s="42">
        <f>IF($C$3="National Currency",IF(A.Life_DATA!N281=0,0,A.Life_DATA!N281),IF($C$3="Current Exchange rate",IF(A.Life_DATA!N281=0,0,A.Life_DATA!N281/ECO!X21),IF($C$3="Constant Exchange rate",IF(A.Life_DATA!N281=0,0,A.Life_DATA!N281/ECO!X56))))</f>
        <v>0</v>
      </c>
      <c r="P293" s="108">
        <f>IF($C$3="National Currency",IF(A.Life_DATA!O281=0,0,A.Life_DATA!O281),IF($C$3="Current Exchange rate",IF(A.Life_DATA!O281=0,0,A.Life_DATA!O281/ECO!Y21),IF($C$3="Constant Exchange rate",IF(A.Life_DATA!O281=0,0,A.Life_DATA!O281/ECO!Y56))))</f>
        <v>0</v>
      </c>
      <c r="Q293" s="41">
        <f t="shared" si="56"/>
        <v>0</v>
      </c>
      <c r="R293" s="41" t="str">
        <f t="shared" si="57"/>
        <v>-</v>
      </c>
      <c r="S293" s="41" t="str">
        <f t="shared" si="58"/>
        <v>-</v>
      </c>
    </row>
    <row r="294" spans="3:19" ht="15" x14ac:dyDescent="0.25">
      <c r="C294" s="139"/>
      <c r="D294" s="140"/>
      <c r="E294" s="39" t="s">
        <v>19</v>
      </c>
      <c r="F294" s="42">
        <f>IF($C$3="National Currency",IF(A.Life_DATA!E282=0,0,A.Life_DATA!E282),IF($C$3="Current Exchange rate",IF(A.Life_DATA!E282=0,0,A.Life_DATA!E282/ECO!O22),IF($C$3="Constant Exchange rate",IF(A.Life_DATA!E282=0,0,A.Life_DATA!E282/ECO!O57))))</f>
        <v>11.420475319926872</v>
      </c>
      <c r="G294" s="42">
        <f>IF($C$3="National Currency",IF(A.Life_DATA!F282=0,0,A.Life_DATA!F282),IF($C$3="Current Exchange rate",IF(A.Life_DATA!F282=0,0,A.Life_DATA!F282/ECO!P22),IF($C$3="Constant Exchange rate",IF(A.Life_DATA!F282=0,0,A.Life_DATA!F282/ECO!P57))))</f>
        <v>5.6382867589448935</v>
      </c>
      <c r="H294" s="42">
        <f>IF($C$3="National Currency",IF(A.Life_DATA!G282=0,0,A.Life_DATA!G282),IF($C$3="Current Exchange rate",IF(A.Life_DATA!G282=0,0,A.Life_DATA!G282/ECO!Q22),IF($C$3="Constant Exchange rate",IF(A.Life_DATA!G282=0,0,A.Life_DATA!G282/ECO!Q57))))</f>
        <v>-1.1333246278401672</v>
      </c>
      <c r="I294" s="42">
        <f>IF($C$3="National Currency",IF(A.Life_DATA!H282=0,0,A.Life_DATA!H282),IF($C$3="Current Exchange rate",IF(A.Life_DATA!H282=0,0,A.Life_DATA!H282/ECO!R22),IF($C$3="Constant Exchange rate",IF(A.Life_DATA!H282=0,0,A.Life_DATA!H282/ECO!R57))))</f>
        <v>-0.14977800992426221</v>
      </c>
      <c r="J294" s="42">
        <f>IF($C$3="National Currency",IF(A.Life_DATA!I282=0,0,A.Life_DATA!I282),IF($C$3="Current Exchange rate",IF(A.Life_DATA!I282=0,0,A.Life_DATA!I282/ECO!S22),IF($C$3="Constant Exchange rate",IF(A.Life_DATA!I282=0,0,A.Life_DATA!I282/ECO!S57))))</f>
        <v>0</v>
      </c>
      <c r="K294" s="42">
        <f>IF($C$3="National Currency",IF(A.Life_DATA!J282=0,0,A.Life_DATA!J282),IF($C$3="Current Exchange rate",IF(A.Life_DATA!J282=0,0,A.Life_DATA!J282/ECO!T22),IF($C$3="Constant Exchange rate",IF(A.Life_DATA!J282=0,0,A.Life_DATA!J282/ECO!T57))))</f>
        <v>0</v>
      </c>
      <c r="L294" s="42">
        <f>IF($C$3="National Currency",IF(A.Life_DATA!K282=0,0,A.Life_DATA!K282),IF($C$3="Current Exchange rate",IF(A.Life_DATA!K282=0,0,A.Life_DATA!K282/ECO!U22),IF($C$3="Constant Exchange rate",IF(A.Life_DATA!K282=0,0,A.Life_DATA!K282/ECO!U57))))</f>
        <v>0</v>
      </c>
      <c r="M294" s="42">
        <f>IF($C$3="National Currency",IF(A.Life_DATA!L282=0,0,A.Life_DATA!L282),IF($C$3="Current Exchange rate",IF(A.Life_DATA!L282=0,0,A.Life_DATA!L282/ECO!V22),IF($C$3="Constant Exchange rate",IF(A.Life_DATA!L282=0,0,A.Life_DATA!L282/ECO!V57))))</f>
        <v>0</v>
      </c>
      <c r="N294" s="42">
        <f>IF($C$3="National Currency",IF(A.Life_DATA!M282=0,0,A.Life_DATA!M282),IF($C$3="Current Exchange rate",IF(A.Life_DATA!M282=0,0,A.Life_DATA!M282/ECO!W22),IF($C$3="Constant Exchange rate",IF(A.Life_DATA!M282=0,0,A.Life_DATA!M282/ECO!W57))))</f>
        <v>0</v>
      </c>
      <c r="O294" s="42">
        <f>IF($C$3="National Currency",IF(A.Life_DATA!N282=0,0,A.Life_DATA!N282),IF($C$3="Current Exchange rate",IF(A.Life_DATA!N282=0,0,A.Life_DATA!N282/ECO!X22),IF($C$3="Constant Exchange rate",IF(A.Life_DATA!N282=0,0,A.Life_DATA!N282/ECO!X57))))</f>
        <v>0</v>
      </c>
      <c r="P294" s="108">
        <f>IF($C$3="National Currency",IF(A.Life_DATA!O282=0,0,A.Life_DATA!O282),IF($C$3="Current Exchange rate",IF(A.Life_DATA!O282=0,0,A.Life_DATA!O282/ECO!Y22),IF($C$3="Constant Exchange rate",IF(A.Life_DATA!O282=0,0,A.Life_DATA!O282/ECO!Y57))))</f>
        <v>0</v>
      </c>
      <c r="Q294" s="41">
        <f t="shared" si="56"/>
        <v>0</v>
      </c>
      <c r="R294" s="41" t="str">
        <f t="shared" si="57"/>
        <v>-</v>
      </c>
      <c r="S294" s="41" t="str">
        <f t="shared" si="58"/>
        <v>-</v>
      </c>
    </row>
    <row r="295" spans="3:19" ht="15" x14ac:dyDescent="0.25">
      <c r="C295" s="139"/>
      <c r="D295" s="140"/>
      <c r="E295" s="39" t="s">
        <v>18</v>
      </c>
      <c r="F295" s="42">
        <f>IF($C$3="National Currency",IF(A.Life_DATA!E283=0,0,A.Life_DATA!E283),IF($C$3="Current Exchange rate",IF(A.Life_DATA!E283=0,0,A.Life_DATA!E283/ECO!O23),IF($C$3="Constant Exchange rate",IF(A.Life_DATA!E283=0,0,A.Life_DATA!E283/ECO!O58))))</f>
        <v>0</v>
      </c>
      <c r="G295" s="42">
        <f>IF($C$3="National Currency",IF(A.Life_DATA!F283=0,0,A.Life_DATA!F283),IF($C$3="Current Exchange rate",IF(A.Life_DATA!F283=0,0,A.Life_DATA!F283/ECO!P23),IF($C$3="Constant Exchange rate",IF(A.Life_DATA!F283=0,0,A.Life_DATA!F283/ECO!P58))))</f>
        <v>0</v>
      </c>
      <c r="H295" s="42">
        <f>IF($C$3="National Currency",IF(A.Life_DATA!G283=0,0,A.Life_DATA!G283),IF($C$3="Current Exchange rate",IF(A.Life_DATA!G283=0,0,A.Life_DATA!G283/ECO!Q23),IF($C$3="Constant Exchange rate",IF(A.Life_DATA!G283=0,0,A.Life_DATA!G283/ECO!Q58))))</f>
        <v>0</v>
      </c>
      <c r="I295" s="42">
        <f>IF($C$3="National Currency",IF(A.Life_DATA!H283=0,0,A.Life_DATA!H283),IF($C$3="Current Exchange rate",IF(A.Life_DATA!H283=0,0,A.Life_DATA!H283/ECO!R23),IF($C$3="Constant Exchange rate",IF(A.Life_DATA!H283=0,0,A.Life_DATA!H283/ECO!R58))))</f>
        <v>0</v>
      </c>
      <c r="J295" s="42">
        <f>IF($C$3="National Currency",IF(A.Life_DATA!I283=0,0,A.Life_DATA!I283),IF($C$3="Current Exchange rate",IF(A.Life_DATA!I283=0,0,A.Life_DATA!I283/ECO!S23),IF($C$3="Constant Exchange rate",IF(A.Life_DATA!I283=0,0,A.Life_DATA!I283/ECO!S58))))</f>
        <v>0</v>
      </c>
      <c r="K295" s="42">
        <f>IF($C$3="National Currency",IF(A.Life_DATA!J283=0,0,A.Life_DATA!J283),IF($C$3="Current Exchange rate",IF(A.Life_DATA!J283=0,0,A.Life_DATA!J283/ECO!T23),IF($C$3="Constant Exchange rate",IF(A.Life_DATA!J283=0,0,A.Life_DATA!J283/ECO!T58))))</f>
        <v>0</v>
      </c>
      <c r="L295" s="42">
        <f>IF($C$3="National Currency",IF(A.Life_DATA!K283=0,0,A.Life_DATA!K283),IF($C$3="Current Exchange rate",IF(A.Life_DATA!K283=0,0,A.Life_DATA!K283/ECO!U23),IF($C$3="Constant Exchange rate",IF(A.Life_DATA!K283=0,0,A.Life_DATA!K283/ECO!U58))))</f>
        <v>0</v>
      </c>
      <c r="M295" s="42">
        <f>IF($C$3="National Currency",IF(A.Life_DATA!L283=0,0,A.Life_DATA!L283),IF($C$3="Current Exchange rate",IF(A.Life_DATA!L283=0,0,A.Life_DATA!L283/ECO!V23),IF($C$3="Constant Exchange rate",IF(A.Life_DATA!L283=0,0,A.Life_DATA!L283/ECO!V58))))</f>
        <v>0</v>
      </c>
      <c r="N295" s="42">
        <f>IF($C$3="National Currency",IF(A.Life_DATA!M283=0,0,A.Life_DATA!M283),IF($C$3="Current Exchange rate",IF(A.Life_DATA!M283=0,0,A.Life_DATA!M283/ECO!W23),IF($C$3="Constant Exchange rate",IF(A.Life_DATA!M283=0,0,A.Life_DATA!M283/ECO!W58))))</f>
        <v>0</v>
      </c>
      <c r="O295" s="42">
        <f>IF($C$3="National Currency",IF(A.Life_DATA!N283=0,0,A.Life_DATA!N283),IF($C$3="Current Exchange rate",IF(A.Life_DATA!N283=0,0,A.Life_DATA!N283/ECO!X23),IF($C$3="Constant Exchange rate",IF(A.Life_DATA!N283=0,0,A.Life_DATA!N283/ECO!X58))))</f>
        <v>0</v>
      </c>
      <c r="P295" s="108">
        <f>IF($C$3="National Currency",IF(A.Life_DATA!O283=0,0,A.Life_DATA!O283),IF($C$3="Current Exchange rate",IF(A.Life_DATA!O283=0,0,A.Life_DATA!O283/ECO!Y23),IF($C$3="Constant Exchange rate",IF(A.Life_DATA!O283=0,0,A.Life_DATA!O283/ECO!Y58))))</f>
        <v>0</v>
      </c>
      <c r="Q295" s="41">
        <f t="shared" si="56"/>
        <v>0</v>
      </c>
      <c r="R295" s="41" t="str">
        <f t="shared" si="57"/>
        <v>-</v>
      </c>
      <c r="S295" s="41" t="str">
        <f t="shared" si="58"/>
        <v>-</v>
      </c>
    </row>
    <row r="296" spans="3:19" ht="15" x14ac:dyDescent="0.25">
      <c r="C296" s="139"/>
      <c r="D296" s="140"/>
      <c r="E296" s="39" t="s">
        <v>17</v>
      </c>
      <c r="F296" s="42">
        <f>IF($C$3="National Currency",IF(A.Life_DATA!E284=0,0,A.Life_DATA!E284),IF($C$3="Current Exchange rate",IF(A.Life_DATA!E284=0,0,A.Life_DATA!E284/ECO!O24),IF($C$3="Constant Exchange rate",IF(A.Life_DATA!E284=0,0,A.Life_DATA!E284/ECO!O59))))</f>
        <v>0</v>
      </c>
      <c r="G296" s="42">
        <f>IF($C$3="National Currency",IF(A.Life_DATA!F284=0,0,A.Life_DATA!F284),IF($C$3="Current Exchange rate",IF(A.Life_DATA!F284=0,0,A.Life_DATA!F284/ECO!P24),IF($C$3="Constant Exchange rate",IF(A.Life_DATA!F284=0,0,A.Life_DATA!F284/ECO!P59))))</f>
        <v>0</v>
      </c>
      <c r="H296" s="42">
        <f>IF($C$3="National Currency",IF(A.Life_DATA!G284=0,0,A.Life_DATA!G284),IF($C$3="Current Exchange rate",IF(A.Life_DATA!G284=0,0,A.Life_DATA!G284/ECO!Q24),IF($C$3="Constant Exchange rate",IF(A.Life_DATA!G284=0,0,A.Life_DATA!G284/ECO!Q59))))</f>
        <v>0</v>
      </c>
      <c r="I296" s="42">
        <f>IF($C$3="National Currency",IF(A.Life_DATA!H284=0,0,A.Life_DATA!H284),IF($C$3="Current Exchange rate",IF(A.Life_DATA!H284=0,0,A.Life_DATA!H284/ECO!R24),IF($C$3="Constant Exchange rate",IF(A.Life_DATA!H284=0,0,A.Life_DATA!H284/ECO!R59))))</f>
        <v>0</v>
      </c>
      <c r="J296" s="42">
        <f>IF($C$3="National Currency",IF(A.Life_DATA!I284=0,0,A.Life_DATA!I284),IF($C$3="Current Exchange rate",IF(A.Life_DATA!I284=0,0,A.Life_DATA!I284/ECO!S24),IF($C$3="Constant Exchange rate",IF(A.Life_DATA!I284=0,0,A.Life_DATA!I284/ECO!S59))))</f>
        <v>0</v>
      </c>
      <c r="K296" s="42">
        <f>IF($C$3="National Currency",IF(A.Life_DATA!J284=0,0,A.Life_DATA!J284),IF($C$3="Current Exchange rate",IF(A.Life_DATA!J284=0,0,A.Life_DATA!J284/ECO!T24),IF($C$3="Constant Exchange rate",IF(A.Life_DATA!J284=0,0,A.Life_DATA!J284/ECO!T59))))</f>
        <v>0</v>
      </c>
      <c r="L296" s="42">
        <f>IF($C$3="National Currency",IF(A.Life_DATA!K284=0,0,A.Life_DATA!K284),IF($C$3="Current Exchange rate",IF(A.Life_DATA!K284=0,0,A.Life_DATA!K284/ECO!U24),IF($C$3="Constant Exchange rate",IF(A.Life_DATA!K284=0,0,A.Life_DATA!K284/ECO!U59))))</f>
        <v>0</v>
      </c>
      <c r="M296" s="42">
        <f>IF($C$3="National Currency",IF(A.Life_DATA!L284=0,0,A.Life_DATA!L284),IF($C$3="Current Exchange rate",IF(A.Life_DATA!L284=0,0,A.Life_DATA!L284/ECO!V24),IF($C$3="Constant Exchange rate",IF(A.Life_DATA!L284=0,0,A.Life_DATA!L284/ECO!V59))))</f>
        <v>0</v>
      </c>
      <c r="N296" s="42">
        <f>IF($C$3="National Currency",IF(A.Life_DATA!M284=0,0,A.Life_DATA!M284),IF($C$3="Current Exchange rate",IF(A.Life_DATA!M284=0,0,A.Life_DATA!M284/ECO!W24),IF($C$3="Constant Exchange rate",IF(A.Life_DATA!M284=0,0,A.Life_DATA!M284/ECO!W59))))</f>
        <v>0</v>
      </c>
      <c r="O296" s="42">
        <f>IF($C$3="National Currency",IF(A.Life_DATA!N284=0,0,A.Life_DATA!N284),IF($C$3="Current Exchange rate",IF(A.Life_DATA!N284=0,0,A.Life_DATA!N284/ECO!X24),IF($C$3="Constant Exchange rate",IF(A.Life_DATA!N284=0,0,A.Life_DATA!N284/ECO!X59))))</f>
        <v>0</v>
      </c>
      <c r="P296" s="108">
        <f>IF($C$3="National Currency",IF(A.Life_DATA!O284=0,0,A.Life_DATA!O284),IF($C$3="Current Exchange rate",IF(A.Life_DATA!O284=0,0,A.Life_DATA!O284/ECO!Y24),IF($C$3="Constant Exchange rate",IF(A.Life_DATA!O284=0,0,A.Life_DATA!O284/ECO!Y59))))</f>
        <v>0</v>
      </c>
      <c r="Q296" s="41">
        <f t="shared" si="56"/>
        <v>0</v>
      </c>
      <c r="R296" s="41" t="str">
        <f t="shared" si="57"/>
        <v>-</v>
      </c>
      <c r="S296" s="41" t="str">
        <f t="shared" si="58"/>
        <v>-</v>
      </c>
    </row>
    <row r="297" spans="3:19" ht="15" x14ac:dyDescent="0.25">
      <c r="C297" s="139"/>
      <c r="D297" s="140"/>
      <c r="E297" s="39" t="s">
        <v>16</v>
      </c>
      <c r="F297" s="42">
        <f>IF($C$3="National Currency",IF(A.Life_DATA!E285=0,0,A.Life_DATA!E285),IF($C$3="Current Exchange rate",IF(A.Life_DATA!E285=0,0,A.Life_DATA!E285/ECO!O25),IF($C$3="Constant Exchange rate",IF(A.Life_DATA!E285=0,0,A.Life_DATA!E285/ECO!O60))))</f>
        <v>0</v>
      </c>
      <c r="G297" s="42">
        <f>IF($C$3="National Currency",IF(A.Life_DATA!F285=0,0,A.Life_DATA!F285),IF($C$3="Current Exchange rate",IF(A.Life_DATA!F285=0,0,A.Life_DATA!F285/ECO!P25),IF($C$3="Constant Exchange rate",IF(A.Life_DATA!F285=0,0,A.Life_DATA!F285/ECO!P60))))</f>
        <v>0</v>
      </c>
      <c r="H297" s="42">
        <f>IF($C$3="National Currency",IF(A.Life_DATA!G285=0,0,A.Life_DATA!G285),IF($C$3="Current Exchange rate",IF(A.Life_DATA!G285=0,0,A.Life_DATA!G285/ECO!Q25),IF($C$3="Constant Exchange rate",IF(A.Life_DATA!G285=0,0,A.Life_DATA!G285/ECO!Q60))))</f>
        <v>0</v>
      </c>
      <c r="I297" s="42">
        <f>IF($C$3="National Currency",IF(A.Life_DATA!H285=0,0,A.Life_DATA!H285),IF($C$3="Current Exchange rate",IF(A.Life_DATA!H285=0,0,A.Life_DATA!H285/ECO!R25),IF($C$3="Constant Exchange rate",IF(A.Life_DATA!H285=0,0,A.Life_DATA!H285/ECO!R60))))</f>
        <v>0</v>
      </c>
      <c r="J297" s="42">
        <f>IF($C$3="National Currency",IF(A.Life_DATA!I285=0,0,A.Life_DATA!I285),IF($C$3="Current Exchange rate",IF(A.Life_DATA!I285=0,0,A.Life_DATA!I285/ECO!S25),IF($C$3="Constant Exchange rate",IF(A.Life_DATA!I285=0,0,A.Life_DATA!I285/ECO!S60))))</f>
        <v>0</v>
      </c>
      <c r="K297" s="42">
        <f>IF($C$3="National Currency",IF(A.Life_DATA!J285=0,0,A.Life_DATA!J285),IF($C$3="Current Exchange rate",IF(A.Life_DATA!J285=0,0,A.Life_DATA!J285/ECO!T25),IF($C$3="Constant Exchange rate",IF(A.Life_DATA!J285=0,0,A.Life_DATA!J285/ECO!T60))))</f>
        <v>0</v>
      </c>
      <c r="L297" s="42">
        <f>IF($C$3="National Currency",IF(A.Life_DATA!K285=0,0,A.Life_DATA!K285),IF($C$3="Current Exchange rate",IF(A.Life_DATA!K285=0,0,A.Life_DATA!K285/ECO!U25),IF($C$3="Constant Exchange rate",IF(A.Life_DATA!K285=0,0,A.Life_DATA!K285/ECO!U60))))</f>
        <v>0</v>
      </c>
      <c r="M297" s="42">
        <f>IF($C$3="National Currency",IF(A.Life_DATA!L285=0,0,A.Life_DATA!L285),IF($C$3="Current Exchange rate",IF(A.Life_DATA!L285=0,0,A.Life_DATA!L285/ECO!V25),IF($C$3="Constant Exchange rate",IF(A.Life_DATA!L285=0,0,A.Life_DATA!L285/ECO!V60))))</f>
        <v>0</v>
      </c>
      <c r="N297" s="42">
        <f>IF($C$3="National Currency",IF(A.Life_DATA!M285=0,0,A.Life_DATA!M285),IF($C$3="Current Exchange rate",IF(A.Life_DATA!M285=0,0,A.Life_DATA!M285/ECO!W25),IF($C$3="Constant Exchange rate",IF(A.Life_DATA!M285=0,0,A.Life_DATA!M285/ECO!W60))))</f>
        <v>0</v>
      </c>
      <c r="O297" s="42">
        <f>IF($C$3="National Currency",IF(A.Life_DATA!N285=0,0,A.Life_DATA!N285),IF($C$3="Current Exchange rate",IF(A.Life_DATA!N285=0,0,A.Life_DATA!N285/ECO!X25),IF($C$3="Constant Exchange rate",IF(A.Life_DATA!N285=0,0,A.Life_DATA!N285/ECO!X60))))</f>
        <v>0</v>
      </c>
      <c r="P297" s="108">
        <f>IF($C$3="National Currency",IF(A.Life_DATA!O285=0,0,A.Life_DATA!O285),IF($C$3="Current Exchange rate",IF(A.Life_DATA!O285=0,0,A.Life_DATA!O285/ECO!Y25),IF($C$3="Constant Exchange rate",IF(A.Life_DATA!O285=0,0,A.Life_DATA!O285/ECO!Y60))))</f>
        <v>0</v>
      </c>
      <c r="Q297" s="41">
        <f t="shared" si="56"/>
        <v>0</v>
      </c>
      <c r="R297" s="41" t="str">
        <f t="shared" si="57"/>
        <v>-</v>
      </c>
      <c r="S297" s="41" t="str">
        <f t="shared" si="58"/>
        <v>-</v>
      </c>
    </row>
    <row r="298" spans="3:19" ht="15" x14ac:dyDescent="0.25">
      <c r="C298" s="139"/>
      <c r="D298" s="140"/>
      <c r="E298" s="39" t="s">
        <v>15</v>
      </c>
      <c r="F298" s="42">
        <f>IF($C$3="National Currency",IF(A.Life_DATA!E286=0,0,A.Life_DATA!E286),IF($C$3="Current Exchange rate",IF(A.Life_DATA!E286=0,0,A.Life_DATA!E286/ECO!O26),IF($C$3="Constant Exchange rate",IF(A.Life_DATA!E286=0,0,A.Life_DATA!E286/ECO!O61))))</f>
        <v>39</v>
      </c>
      <c r="G298" s="42">
        <f>IF($C$3="National Currency",IF(A.Life_DATA!F286=0,0,A.Life_DATA!F286),IF($C$3="Current Exchange rate",IF(A.Life_DATA!F286=0,0,A.Life_DATA!F286/ECO!P26),IF($C$3="Constant Exchange rate",IF(A.Life_DATA!F286=0,0,A.Life_DATA!F286/ECO!P61))))</f>
        <v>32</v>
      </c>
      <c r="H298" s="42">
        <f>IF($C$3="National Currency",IF(A.Life_DATA!G286=0,0,A.Life_DATA!G286),IF($C$3="Current Exchange rate",IF(A.Life_DATA!G286=0,0,A.Life_DATA!G286/ECO!Q26),IF($C$3="Constant Exchange rate",IF(A.Life_DATA!G286=0,0,A.Life_DATA!G286/ECO!Q61))))</f>
        <v>79</v>
      </c>
      <c r="I298" s="42">
        <f>IF($C$3="National Currency",IF(A.Life_DATA!H286=0,0,A.Life_DATA!H286),IF($C$3="Current Exchange rate",IF(A.Life_DATA!H286=0,0,A.Life_DATA!H286/ECO!R26),IF($C$3="Constant Exchange rate",IF(A.Life_DATA!H286=0,0,A.Life_DATA!H286/ECO!R61))))</f>
        <v>72</v>
      </c>
      <c r="J298" s="42">
        <f>IF($C$3="National Currency",IF(A.Life_DATA!I286=0,0,A.Life_DATA!I286),IF($C$3="Current Exchange rate",IF(A.Life_DATA!I286=0,0,A.Life_DATA!I286/ECO!S26),IF($C$3="Constant Exchange rate",IF(A.Life_DATA!I286=0,0,A.Life_DATA!I286/ECO!S61))))</f>
        <v>97</v>
      </c>
      <c r="K298" s="42">
        <f>IF($C$3="National Currency",IF(A.Life_DATA!J286=0,0,A.Life_DATA!J286),IF($C$3="Current Exchange rate",IF(A.Life_DATA!J286=0,0,A.Life_DATA!J286/ECO!T26),IF($C$3="Constant Exchange rate",IF(A.Life_DATA!J286=0,0,A.Life_DATA!J286/ECO!T61))))</f>
        <v>101</v>
      </c>
      <c r="L298" s="42">
        <f>IF($C$3="National Currency",IF(A.Life_DATA!K286=0,0,A.Life_DATA!K286),IF($C$3="Current Exchange rate",IF(A.Life_DATA!K286=0,0,A.Life_DATA!K286/ECO!U26),IF($C$3="Constant Exchange rate",IF(A.Life_DATA!K286=0,0,A.Life_DATA!K286/ECO!U61))))</f>
        <v>90</v>
      </c>
      <c r="M298" s="42">
        <f>IF($C$3="National Currency",IF(A.Life_DATA!L286=0,0,A.Life_DATA!L286),IF($C$3="Current Exchange rate",IF(A.Life_DATA!L286=0,0,A.Life_DATA!L286/ECO!V26),IF($C$3="Constant Exchange rate",IF(A.Life_DATA!L286=0,0,A.Life_DATA!L286/ECO!V61))))</f>
        <v>119</v>
      </c>
      <c r="N298" s="42">
        <f>IF($C$3="National Currency",IF(A.Life_DATA!M286=0,0,A.Life_DATA!M286),IF($C$3="Current Exchange rate",IF(A.Life_DATA!M286=0,0,A.Life_DATA!M286/ECO!W26),IF($C$3="Constant Exchange rate",IF(A.Life_DATA!M286=0,0,A.Life_DATA!M286/ECO!W61))))</f>
        <v>130</v>
      </c>
      <c r="O298" s="42">
        <f>IF($C$3="National Currency",IF(A.Life_DATA!N286=0,0,A.Life_DATA!N286),IF($C$3="Current Exchange rate",IF(A.Life_DATA!N286=0,0,A.Life_DATA!N286/ECO!X26),IF($C$3="Constant Exchange rate",IF(A.Life_DATA!N286=0,0,A.Life_DATA!N286/ECO!X61))))</f>
        <v>103</v>
      </c>
      <c r="P298" s="108">
        <f>IF($C$3="National Currency",IF(A.Life_DATA!O286=0,0,A.Life_DATA!O286),IF($C$3="Current Exchange rate",IF(A.Life_DATA!O286=0,0,A.Life_DATA!O286/ECO!Y26),IF($C$3="Constant Exchange rate",IF(A.Life_DATA!O286=0,0,A.Life_DATA!O286/ECO!Y61))))</f>
        <v>97</v>
      </c>
      <c r="Q298" s="41">
        <f t="shared" si="56"/>
        <v>1.8814554705747276E-3</v>
      </c>
      <c r="R298" s="41">
        <f t="shared" si="57"/>
        <v>-0.20769230769230773</v>
      </c>
      <c r="S298" s="41">
        <f t="shared" si="58"/>
        <v>1.641025641025641</v>
      </c>
    </row>
    <row r="299" spans="3:19" ht="15" x14ac:dyDescent="0.25">
      <c r="C299" s="139"/>
      <c r="D299" s="140"/>
      <c r="E299" s="39" t="s">
        <v>14</v>
      </c>
      <c r="F299" s="42">
        <f>IF($C$3="National Currency",IF(A.Life_DATA!E287=0,0,A.Life_DATA!E287),IF($C$3="Current Exchange rate",IF(A.Life_DATA!E287=0,0,A.Life_DATA!E287/ECO!O27),IF($C$3="Constant Exchange rate",IF(A.Life_DATA!E287=0,0,A.Life_DATA!E287/ECO!O62))))</f>
        <v>0</v>
      </c>
      <c r="G299" s="42">
        <f>IF($C$3="National Currency",IF(A.Life_DATA!F287=0,0,A.Life_DATA!F287),IF($C$3="Current Exchange rate",IF(A.Life_DATA!F287=0,0,A.Life_DATA!F287/ECO!P27),IF($C$3="Constant Exchange rate",IF(A.Life_DATA!F287=0,0,A.Life_DATA!F287/ECO!P62))))</f>
        <v>0</v>
      </c>
      <c r="H299" s="42">
        <f>IF($C$3="National Currency",IF(A.Life_DATA!G287=0,0,A.Life_DATA!G287),IF($C$3="Current Exchange rate",IF(A.Life_DATA!G287=0,0,A.Life_DATA!G287/ECO!Q27),IF($C$3="Constant Exchange rate",IF(A.Life_DATA!G287=0,0,A.Life_DATA!G287/ECO!Q62))))</f>
        <v>0</v>
      </c>
      <c r="I299" s="42">
        <f>IF($C$3="National Currency",IF(A.Life_DATA!H287=0,0,A.Life_DATA!H287),IF($C$3="Current Exchange rate",IF(A.Life_DATA!H287=0,0,A.Life_DATA!H287/ECO!R27),IF($C$3="Constant Exchange rate",IF(A.Life_DATA!H287=0,0,A.Life_DATA!H287/ECO!R62))))</f>
        <v>0</v>
      </c>
      <c r="J299" s="42">
        <f>IF($C$3="National Currency",IF(A.Life_DATA!I287=0,0,A.Life_DATA!I287),IF($C$3="Current Exchange rate",IF(A.Life_DATA!I287=0,0,A.Life_DATA!I287/ECO!S27),IF($C$3="Constant Exchange rate",IF(A.Life_DATA!I287=0,0,A.Life_DATA!I287/ECO!S62))))</f>
        <v>0</v>
      </c>
      <c r="K299" s="42">
        <f>IF($C$3="National Currency",IF(A.Life_DATA!J287=0,0,A.Life_DATA!J287),IF($C$3="Current Exchange rate",IF(A.Life_DATA!J287=0,0,A.Life_DATA!J287/ECO!T27),IF($C$3="Constant Exchange rate",IF(A.Life_DATA!J287=0,0,A.Life_DATA!J287/ECO!T62))))</f>
        <v>0</v>
      </c>
      <c r="L299" s="42">
        <f>IF($C$3="National Currency",IF(A.Life_DATA!K287=0,0,A.Life_DATA!K287),IF($C$3="Current Exchange rate",IF(A.Life_DATA!K287=0,0,A.Life_DATA!K287/ECO!U27),IF($C$3="Constant Exchange rate",IF(A.Life_DATA!K287=0,0,A.Life_DATA!K287/ECO!U62))))</f>
        <v>0</v>
      </c>
      <c r="M299" s="42">
        <f>IF($C$3="National Currency",IF(A.Life_DATA!L287=0,0,A.Life_DATA!L287),IF($C$3="Current Exchange rate",IF(A.Life_DATA!L287=0,0,A.Life_DATA!L287/ECO!V27),IF($C$3="Constant Exchange rate",IF(A.Life_DATA!L287=0,0,A.Life_DATA!L287/ECO!V62))))</f>
        <v>0</v>
      </c>
      <c r="N299" s="42">
        <f>IF($C$3="National Currency",IF(A.Life_DATA!M287=0,0,A.Life_DATA!M287),IF($C$3="Current Exchange rate",IF(A.Life_DATA!M287=0,0,A.Life_DATA!M287/ECO!W27),IF($C$3="Constant Exchange rate",IF(A.Life_DATA!M287=0,0,A.Life_DATA!M287/ECO!W62))))</f>
        <v>0</v>
      </c>
      <c r="O299" s="42">
        <f>IF($C$3="National Currency",IF(A.Life_DATA!N287=0,0,A.Life_DATA!N287),IF($C$3="Current Exchange rate",IF(A.Life_DATA!N287=0,0,A.Life_DATA!N287/ECO!X27),IF($C$3="Constant Exchange rate",IF(A.Life_DATA!N287=0,0,A.Life_DATA!N287/ECO!X62))))</f>
        <v>0</v>
      </c>
      <c r="P299" s="108">
        <f>IF($C$3="National Currency",IF(A.Life_DATA!O287=0,0,A.Life_DATA!O287),IF($C$3="Current Exchange rate",IF(A.Life_DATA!O287=0,0,A.Life_DATA!O287/ECO!Y27),IF($C$3="Constant Exchange rate",IF(A.Life_DATA!O287=0,0,A.Life_DATA!O287/ECO!Y62))))</f>
        <v>0</v>
      </c>
      <c r="Q299" s="41">
        <f t="shared" si="56"/>
        <v>0</v>
      </c>
      <c r="R299" s="41" t="str">
        <f t="shared" si="57"/>
        <v>-</v>
      </c>
      <c r="S299" s="41" t="str">
        <f t="shared" si="58"/>
        <v>-</v>
      </c>
    </row>
    <row r="300" spans="3:19" ht="15" x14ac:dyDescent="0.25">
      <c r="C300" s="139"/>
      <c r="D300" s="140"/>
      <c r="E300" s="39" t="s">
        <v>13</v>
      </c>
      <c r="F300" s="42">
        <f>IF($C$3="National Currency",IF(A.Life_DATA!E288=0,0,A.Life_DATA!E288),IF($C$3="Current Exchange rate",IF(A.Life_DATA!E288=0,0,A.Life_DATA!E288/ECO!O28),IF($C$3="Constant Exchange rate",IF(A.Life_DATA!E288=0,0,A.Life_DATA!E288/ECO!O63))))</f>
        <v>0</v>
      </c>
      <c r="G300" s="42">
        <f>IF($C$3="National Currency",IF(A.Life_DATA!F288=0,0,A.Life_DATA!F288),IF($C$3="Current Exchange rate",IF(A.Life_DATA!F288=0,0,A.Life_DATA!F288/ECO!P28),IF($C$3="Constant Exchange rate",IF(A.Life_DATA!F288=0,0,A.Life_DATA!F288/ECO!P63))))</f>
        <v>0</v>
      </c>
      <c r="H300" s="42">
        <f>IF($C$3="National Currency",IF(A.Life_DATA!G288=0,0,A.Life_DATA!G288),IF($C$3="Current Exchange rate",IF(A.Life_DATA!G288=0,0,A.Life_DATA!G288/ECO!Q28),IF($C$3="Constant Exchange rate",IF(A.Life_DATA!G288=0,0,A.Life_DATA!G288/ECO!Q63))))</f>
        <v>0</v>
      </c>
      <c r="I300" s="42">
        <f>IF($C$3="National Currency",IF(A.Life_DATA!H288=0,0,A.Life_DATA!H288),IF($C$3="Current Exchange rate",IF(A.Life_DATA!H288=0,0,A.Life_DATA!H288/ECO!R28),IF($C$3="Constant Exchange rate",IF(A.Life_DATA!H288=0,0,A.Life_DATA!H288/ECO!R63))))</f>
        <v>0</v>
      </c>
      <c r="J300" s="42">
        <f>IF($C$3="National Currency",IF(A.Life_DATA!I288=0,0,A.Life_DATA!I288),IF($C$3="Current Exchange rate",IF(A.Life_DATA!I288=0,0,A.Life_DATA!I288/ECO!S28),IF($C$3="Constant Exchange rate",IF(A.Life_DATA!I288=0,0,A.Life_DATA!I288/ECO!S63))))</f>
        <v>0</v>
      </c>
      <c r="K300" s="42">
        <f>IF($C$3="National Currency",IF(A.Life_DATA!J288=0,0,A.Life_DATA!J288),IF($C$3="Current Exchange rate",IF(A.Life_DATA!J288=0,0,A.Life_DATA!J288/ECO!T28),IF($C$3="Constant Exchange rate",IF(A.Life_DATA!J288=0,0,A.Life_DATA!J288/ECO!T63))))</f>
        <v>0</v>
      </c>
      <c r="L300" s="42">
        <f>IF($C$3="National Currency",IF(A.Life_DATA!K288=0,0,A.Life_DATA!K288),IF($C$3="Current Exchange rate",IF(A.Life_DATA!K288=0,0,A.Life_DATA!K288/ECO!U28),IF($C$3="Constant Exchange rate",IF(A.Life_DATA!K288=0,0,A.Life_DATA!K288/ECO!U63))))</f>
        <v>0</v>
      </c>
      <c r="M300" s="42">
        <f>IF($C$3="National Currency",IF(A.Life_DATA!L288=0,0,A.Life_DATA!L288),IF($C$3="Current Exchange rate",IF(A.Life_DATA!L288=0,0,A.Life_DATA!L288/ECO!V28),IF($C$3="Constant Exchange rate",IF(A.Life_DATA!L288=0,0,A.Life_DATA!L288/ECO!V63))))</f>
        <v>0</v>
      </c>
      <c r="N300" s="42">
        <f>IF($C$3="National Currency",IF(A.Life_DATA!M288=0,0,A.Life_DATA!M288),IF($C$3="Current Exchange rate",IF(A.Life_DATA!M288=0,0,A.Life_DATA!M288/ECO!W28),IF($C$3="Constant Exchange rate",IF(A.Life_DATA!M288=0,0,A.Life_DATA!M288/ECO!W63))))</f>
        <v>0</v>
      </c>
      <c r="O300" s="42">
        <f>IF($C$3="National Currency",IF(A.Life_DATA!N288=0,0,A.Life_DATA!N288),IF($C$3="Current Exchange rate",IF(A.Life_DATA!N288=0,0,A.Life_DATA!N288/ECO!X28),IF($C$3="Constant Exchange rate",IF(A.Life_DATA!N288=0,0,A.Life_DATA!N288/ECO!X63))))</f>
        <v>0</v>
      </c>
      <c r="P300" s="108">
        <f>IF($C$3="National Currency",IF(A.Life_DATA!O288=0,0,A.Life_DATA!O288),IF($C$3="Current Exchange rate",IF(A.Life_DATA!O288=0,0,A.Life_DATA!O288/ECO!Y28),IF($C$3="Constant Exchange rate",IF(A.Life_DATA!O288=0,0,A.Life_DATA!O288/ECO!Y63))))</f>
        <v>0</v>
      </c>
      <c r="Q300" s="41">
        <f t="shared" si="56"/>
        <v>0</v>
      </c>
      <c r="R300" s="41" t="str">
        <f t="shared" si="57"/>
        <v>-</v>
      </c>
      <c r="S300" s="41" t="str">
        <f t="shared" si="58"/>
        <v>-</v>
      </c>
    </row>
    <row r="301" spans="3:19" ht="15" x14ac:dyDescent="0.25">
      <c r="C301" s="139"/>
      <c r="D301" s="140"/>
      <c r="E301" s="39" t="s">
        <v>12</v>
      </c>
      <c r="F301" s="42">
        <f>IF($C$3="National Currency",IF(A.Life_DATA!E289=0,0,A.Life_DATA!E289),IF($C$3="Current Exchange rate",IF(A.Life_DATA!E289=0,0,A.Life_DATA!E289/ECO!O29),IF($C$3="Constant Exchange rate",IF(A.Life_DATA!E289=0,0,A.Life_DATA!E289/ECO!O64))))</f>
        <v>1.4228799089356859E-2</v>
      </c>
      <c r="G301" s="42">
        <f>IF($C$3="National Currency",IF(A.Life_DATA!F289=0,0,A.Life_DATA!F289),IF($C$3="Current Exchange rate",IF(A.Life_DATA!F289=0,0,A.Life_DATA!F289/ECO!P29),IF($C$3="Constant Exchange rate",IF(A.Life_DATA!F289=0,0,A.Life_DATA!F289/ECO!P64))))</f>
        <v>0</v>
      </c>
      <c r="H301" s="42">
        <f>IF($C$3="National Currency",IF(A.Life_DATA!G289=0,0,A.Life_DATA!G289),IF($C$3="Current Exchange rate",IF(A.Life_DATA!G289=0,0,A.Life_DATA!G289/ECO!Q29),IF($C$3="Constant Exchange rate",IF(A.Life_DATA!G289=0,0,A.Life_DATA!G289/ECO!Q64))))</f>
        <v>0</v>
      </c>
      <c r="I301" s="42">
        <f>IF($C$3="National Currency",IF(A.Life_DATA!H289=0,0,A.Life_DATA!H289),IF($C$3="Current Exchange rate",IF(A.Life_DATA!H289=0,0,A.Life_DATA!H289/ECO!R29),IF($C$3="Constant Exchange rate",IF(A.Life_DATA!H289=0,0,A.Life_DATA!H289/ECO!R64))))</f>
        <v>0</v>
      </c>
      <c r="J301" s="42">
        <f>IF($C$3="National Currency",IF(A.Life_DATA!I289=0,0,A.Life_DATA!I289),IF($C$3="Current Exchange rate",IF(A.Life_DATA!I289=0,0,A.Life_DATA!I289/ECO!S29),IF($C$3="Constant Exchange rate",IF(A.Life_DATA!I289=0,0,A.Life_DATA!I289/ECO!S64))))</f>
        <v>0</v>
      </c>
      <c r="K301" s="42">
        <f>IF($C$3="National Currency",IF(A.Life_DATA!J289=0,0,A.Life_DATA!J289),IF($C$3="Current Exchange rate",IF(A.Life_DATA!J289=0,0,A.Life_DATA!J289/ECO!T29),IF($C$3="Constant Exchange rate",IF(A.Life_DATA!J289=0,0,A.Life_DATA!J289/ECO!T64))))</f>
        <v>0</v>
      </c>
      <c r="L301" s="42">
        <f>IF($C$3="National Currency",IF(A.Life_DATA!K289=0,0,A.Life_DATA!K289),IF($C$3="Current Exchange rate",IF(A.Life_DATA!K289=0,0,A.Life_DATA!K289/ECO!U29),IF($C$3="Constant Exchange rate",IF(A.Life_DATA!K289=0,0,A.Life_DATA!K289/ECO!U64))))</f>
        <v>0</v>
      </c>
      <c r="M301" s="42">
        <f>IF($C$3="National Currency",IF(A.Life_DATA!L289=0,0,A.Life_DATA!L289),IF($C$3="Current Exchange rate",IF(A.Life_DATA!L289=0,0,A.Life_DATA!L289/ECO!V29),IF($C$3="Constant Exchange rate",IF(A.Life_DATA!L289=0,0,A.Life_DATA!L289/ECO!V64))))</f>
        <v>0</v>
      </c>
      <c r="N301" s="42">
        <f>IF($C$3="National Currency",IF(A.Life_DATA!M289=0,0,A.Life_DATA!M289),IF($C$3="Current Exchange rate",IF(A.Life_DATA!M289=0,0,A.Life_DATA!M289/ECO!W29),IF($C$3="Constant Exchange rate",IF(A.Life_DATA!M289=0,0,A.Life_DATA!M289/ECO!W64))))</f>
        <v>0</v>
      </c>
      <c r="O301" s="42">
        <f>IF($C$3="National Currency",IF(A.Life_DATA!N289=0,0,A.Life_DATA!N289),IF($C$3="Current Exchange rate",IF(A.Life_DATA!N289=0,0,A.Life_DATA!N289/ECO!X29),IF($C$3="Constant Exchange rate",IF(A.Life_DATA!N289=0,0,A.Life_DATA!N289/ECO!X64))))</f>
        <v>0</v>
      </c>
      <c r="P301" s="108">
        <f>IF($C$3="National Currency",IF(A.Life_DATA!O289=0,0,A.Life_DATA!O289),IF($C$3="Current Exchange rate",IF(A.Life_DATA!O289=0,0,A.Life_DATA!O289/ECO!Y29),IF($C$3="Constant Exchange rate",IF(A.Life_DATA!O289=0,0,A.Life_DATA!O289/ECO!Y64))))</f>
        <v>0</v>
      </c>
      <c r="Q301" s="41">
        <f t="shared" si="56"/>
        <v>0</v>
      </c>
      <c r="R301" s="41" t="str">
        <f t="shared" si="57"/>
        <v>-</v>
      </c>
      <c r="S301" s="41" t="str">
        <f t="shared" si="58"/>
        <v>-</v>
      </c>
    </row>
    <row r="302" spans="3:19" ht="15" x14ac:dyDescent="0.25">
      <c r="C302" s="139"/>
      <c r="D302" s="140"/>
      <c r="E302" s="39" t="s">
        <v>11</v>
      </c>
      <c r="F302" s="42">
        <f>IF($C$3="National Currency",IF(A.Life_DATA!E290=0,0,A.Life_DATA!E290),IF($C$3="Current Exchange rate",IF(A.Life_DATA!E290=0,0,A.Life_DATA!E290/ECO!O30),IF($C$3="Constant Exchange rate",IF(A.Life_DATA!E290=0,0,A.Life_DATA!E290/ECO!O65))))</f>
        <v>7.5238760773351965</v>
      </c>
      <c r="G302" s="42">
        <f>IF($C$3="National Currency",IF(A.Life_DATA!F290=0,0,A.Life_DATA!F290),IF($C$3="Current Exchange rate",IF(A.Life_DATA!F290=0,0,A.Life_DATA!F290/ECO!P30),IF($C$3="Constant Exchange rate",IF(A.Life_DATA!F290=0,0,A.Life_DATA!F290/ECO!P65))))</f>
        <v>43.256464011180988</v>
      </c>
      <c r="H302" s="42">
        <f>IF($C$3="National Currency",IF(A.Life_DATA!G290=0,0,A.Life_DATA!G290),IF($C$3="Current Exchange rate",IF(A.Life_DATA!G290=0,0,A.Life_DATA!G290/ECO!Q30),IF($C$3="Constant Exchange rate",IF(A.Life_DATA!G290=0,0,A.Life_DATA!G290/ECO!Q65))))</f>
        <v>57.046354530631255</v>
      </c>
      <c r="I302" s="42">
        <f>IF($C$3="National Currency",IF(A.Life_DATA!H290=0,0,A.Life_DATA!H290),IF($C$3="Current Exchange rate",IF(A.Life_DATA!H290=0,0,A.Life_DATA!H290/ECO!R30),IF($C$3="Constant Exchange rate",IF(A.Life_DATA!H290=0,0,A.Life_DATA!H290/ECO!R65))))</f>
        <v>71.139063591893773</v>
      </c>
      <c r="J302" s="42">
        <f>IF($C$3="National Currency",IF(A.Life_DATA!I290=0,0,A.Life_DATA!I290),IF($C$3="Current Exchange rate",IF(A.Life_DATA!I290=0,0,A.Life_DATA!I290/ECO!S30),IF($C$3="Constant Exchange rate",IF(A.Life_DATA!I290=0,0,A.Life_DATA!I290/ECO!S65))))</f>
        <v>0</v>
      </c>
      <c r="K302" s="42">
        <f>IF($C$3="National Currency",IF(A.Life_DATA!J290=0,0,A.Life_DATA!J290),IF($C$3="Current Exchange rate",IF(A.Life_DATA!J290=0,0,A.Life_DATA!J290/ECO!T30),IF($C$3="Constant Exchange rate",IF(A.Life_DATA!J290=0,0,A.Life_DATA!J290/ECO!T65))))</f>
        <v>0</v>
      </c>
      <c r="L302" s="42">
        <f>IF($C$3="National Currency",IF(A.Life_DATA!K290=0,0,A.Life_DATA!K290),IF($C$3="Current Exchange rate",IF(A.Life_DATA!K290=0,0,A.Life_DATA!K290/ECO!U30),IF($C$3="Constant Exchange rate",IF(A.Life_DATA!K290=0,0,A.Life_DATA!K290/ECO!U65))))</f>
        <v>0</v>
      </c>
      <c r="M302" s="42">
        <f>IF($C$3="National Currency",IF(A.Life_DATA!L290=0,0,A.Life_DATA!L290),IF($C$3="Current Exchange rate",IF(A.Life_DATA!L290=0,0,A.Life_DATA!L290/ECO!V30),IF($C$3="Constant Exchange rate",IF(A.Life_DATA!L290=0,0,A.Life_DATA!L290/ECO!V65))))</f>
        <v>0</v>
      </c>
      <c r="N302" s="42">
        <f>IF($C$3="National Currency",IF(A.Life_DATA!M290=0,0,A.Life_DATA!M290),IF($C$3="Current Exchange rate",IF(A.Life_DATA!M290=0,0,A.Life_DATA!M290/ECO!W30),IF($C$3="Constant Exchange rate",IF(A.Life_DATA!M290=0,0,A.Life_DATA!M290/ECO!W65))))</f>
        <v>0</v>
      </c>
      <c r="O302" s="42">
        <f>IF($C$3="National Currency",IF(A.Life_DATA!N290=0,0,A.Life_DATA!N290),IF($C$3="Current Exchange rate",IF(A.Life_DATA!N290=0,0,A.Life_DATA!N290/ECO!X30),IF($C$3="Constant Exchange rate",IF(A.Life_DATA!N290=0,0,A.Life_DATA!N290/ECO!X65))))</f>
        <v>0</v>
      </c>
      <c r="P302" s="108">
        <f>IF($C$3="National Currency",IF(A.Life_DATA!O290=0,0,A.Life_DATA!O290),IF($C$3="Current Exchange rate",IF(A.Life_DATA!O290=0,0,A.Life_DATA!O290/ECO!Y30),IF($C$3="Constant Exchange rate",IF(A.Life_DATA!O290=0,0,A.Life_DATA!O290/ECO!Y65))))</f>
        <v>0</v>
      </c>
      <c r="Q302" s="41">
        <f t="shared" si="56"/>
        <v>0</v>
      </c>
      <c r="R302" s="41" t="str">
        <f t="shared" si="57"/>
        <v>-</v>
      </c>
      <c r="S302" s="41" t="str">
        <f t="shared" si="58"/>
        <v>-</v>
      </c>
    </row>
    <row r="303" spans="3:19" ht="15" x14ac:dyDescent="0.25">
      <c r="C303" s="139"/>
      <c r="D303" s="140"/>
      <c r="E303" s="39" t="s">
        <v>10</v>
      </c>
      <c r="F303" s="42">
        <f>IF($C$3="National Currency",IF(A.Life_DATA!E291=0,0,A.Life_DATA!E291),IF($C$3="Current Exchange rate",IF(A.Life_DATA!E291=0,0,A.Life_DATA!E291/ECO!O31),IF($C$3="Constant Exchange rate",IF(A.Life_DATA!E291=0,0,A.Life_DATA!E291/ECO!O66))))</f>
        <v>2155</v>
      </c>
      <c r="G303" s="42">
        <f>IF($C$3="National Currency",IF(A.Life_DATA!F291=0,0,A.Life_DATA!F291),IF($C$3="Current Exchange rate",IF(A.Life_DATA!F291=0,0,A.Life_DATA!F291/ECO!P31),IF($C$3="Constant Exchange rate",IF(A.Life_DATA!F291=0,0,A.Life_DATA!F291/ECO!P66))))</f>
        <v>3600</v>
      </c>
      <c r="H303" s="42">
        <f>IF($C$3="National Currency",IF(A.Life_DATA!G291=0,0,A.Life_DATA!G291),IF($C$3="Current Exchange rate",IF(A.Life_DATA!G291=0,0,A.Life_DATA!G291/ECO!Q31),IF($C$3="Constant Exchange rate",IF(A.Life_DATA!G291=0,0,A.Life_DATA!G291/ECO!Q66))))</f>
        <v>2021</v>
      </c>
      <c r="I303" s="42">
        <f>IF($C$3="National Currency",IF(A.Life_DATA!H291=0,0,A.Life_DATA!H291),IF($C$3="Current Exchange rate",IF(A.Life_DATA!H291=0,0,A.Life_DATA!H291/ECO!R31),IF($C$3="Constant Exchange rate",IF(A.Life_DATA!H291=0,0,A.Life_DATA!H291/ECO!R66))))</f>
        <v>784</v>
      </c>
      <c r="J303" s="42">
        <f>IF($C$3="National Currency",IF(A.Life_DATA!I291=0,0,A.Life_DATA!I291),IF($C$3="Current Exchange rate",IF(A.Life_DATA!I291=0,0,A.Life_DATA!I291/ECO!S31),IF($C$3="Constant Exchange rate",IF(A.Life_DATA!I291=0,0,A.Life_DATA!I291/ECO!S66))))</f>
        <v>-618</v>
      </c>
      <c r="K303" s="42">
        <f>IF($C$3="National Currency",IF(A.Life_DATA!J291=0,0,A.Life_DATA!J291),IF($C$3="Current Exchange rate",IF(A.Life_DATA!J291=0,0,A.Life_DATA!J291/ECO!T31),IF($C$3="Constant Exchange rate",IF(A.Life_DATA!J291=0,0,A.Life_DATA!J291/ECO!T66))))</f>
        <v>1301</v>
      </c>
      <c r="L303" s="42">
        <f>IF($C$3="National Currency",IF(A.Life_DATA!K291=0,0,A.Life_DATA!K291),IF($C$3="Current Exchange rate",IF(A.Life_DATA!K291=0,0,A.Life_DATA!K291/ECO!U31),IF($C$3="Constant Exchange rate",IF(A.Life_DATA!K291=0,0,A.Life_DATA!K291/ECO!U66))))</f>
        <v>2702</v>
      </c>
      <c r="M303" s="42">
        <f>IF($C$3="National Currency",IF(A.Life_DATA!L291=0,0,A.Life_DATA!L291),IF($C$3="Current Exchange rate",IF(A.Life_DATA!L291=0,0,A.Life_DATA!L291/ECO!V31),IF($C$3="Constant Exchange rate",IF(A.Life_DATA!L291=0,0,A.Life_DATA!L291/ECO!V66))))</f>
        <v>2849</v>
      </c>
      <c r="N303" s="42">
        <f>IF($C$3="National Currency",IF(A.Life_DATA!M291=0,0,A.Life_DATA!M291),IF($C$3="Current Exchange rate",IF(A.Life_DATA!M291=0,0,A.Life_DATA!M291/ECO!W31),IF($C$3="Constant Exchange rate",IF(A.Life_DATA!M291=0,0,A.Life_DATA!M291/ECO!W66))))</f>
        <v>3449</v>
      </c>
      <c r="O303" s="42">
        <f>IF($C$3="National Currency",IF(A.Life_DATA!N291=0,0,A.Life_DATA!N291),IF($C$3="Current Exchange rate",IF(A.Life_DATA!N291=0,0,A.Life_DATA!N291/ECO!X31),IF($C$3="Constant Exchange rate",IF(A.Life_DATA!N291=0,0,A.Life_DATA!N291/ECO!X66))))</f>
        <v>618</v>
      </c>
      <c r="P303" s="108">
        <f>IF($C$3="National Currency",IF(A.Life_DATA!O291=0,0,A.Life_DATA!O291),IF($C$3="Current Exchange rate",IF(A.Life_DATA!O291=0,0,A.Life_DATA!O291/ECO!Y31),IF($C$3="Constant Exchange rate",IF(A.Life_DATA!O291=0,0,A.Life_DATA!O291/ECO!Y66))))</f>
        <v>8344</v>
      </c>
      <c r="Q303" s="41">
        <f t="shared" si="56"/>
        <v>1.1288732823448366E-2</v>
      </c>
      <c r="R303" s="41">
        <f t="shared" si="57"/>
        <v>-0.82081762829805738</v>
      </c>
      <c r="S303" s="41">
        <f t="shared" si="58"/>
        <v>-0.71322505800464042</v>
      </c>
    </row>
    <row r="304" spans="3:19" ht="15" x14ac:dyDescent="0.25">
      <c r="C304" s="139"/>
      <c r="D304" s="140"/>
      <c r="E304" s="39" t="s">
        <v>9</v>
      </c>
      <c r="F304" s="42">
        <f>IF($C$3="National Currency",IF(A.Life_DATA!E292=0,0,A.Life_DATA!E292),IF($C$3="Current Exchange rate",IF(A.Life_DATA!E292=0,0,A.Life_DATA!E292/ECO!O32),IF($C$3="Constant Exchange rate",IF(A.Life_DATA!E292=0,0,A.Life_DATA!E292/ECO!O67))))</f>
        <v>0</v>
      </c>
      <c r="G304" s="42">
        <f>IF($C$3="National Currency",IF(A.Life_DATA!F292=0,0,A.Life_DATA!F292),IF($C$3="Current Exchange rate",IF(A.Life_DATA!F292=0,0,A.Life_DATA!F292/ECO!P32),IF($C$3="Constant Exchange rate",IF(A.Life_DATA!F292=0,0,A.Life_DATA!F292/ECO!P67))))</f>
        <v>0</v>
      </c>
      <c r="H304" s="42">
        <f>IF($C$3="National Currency",IF(A.Life_DATA!G292=0,0,A.Life_DATA!G292),IF($C$3="Current Exchange rate",IF(A.Life_DATA!G292=0,0,A.Life_DATA!G292/ECO!Q32),IF($C$3="Constant Exchange rate",IF(A.Life_DATA!G292=0,0,A.Life_DATA!G292/ECO!Q67))))</f>
        <v>0</v>
      </c>
      <c r="I304" s="42">
        <f>IF($C$3="National Currency",IF(A.Life_DATA!H292=0,0,A.Life_DATA!H292),IF($C$3="Current Exchange rate",IF(A.Life_DATA!H292=0,0,A.Life_DATA!H292/ECO!R32),IF($C$3="Constant Exchange rate",IF(A.Life_DATA!H292=0,0,A.Life_DATA!H292/ECO!R67))))</f>
        <v>0</v>
      </c>
      <c r="J304" s="42">
        <f>IF($C$3="National Currency",IF(A.Life_DATA!I292=0,0,A.Life_DATA!I292),IF($C$3="Current Exchange rate",IF(A.Life_DATA!I292=0,0,A.Life_DATA!I292/ECO!S32),IF($C$3="Constant Exchange rate",IF(A.Life_DATA!I292=0,0,A.Life_DATA!I292/ECO!S67))))</f>
        <v>0</v>
      </c>
      <c r="K304" s="42">
        <f>IF($C$3="National Currency",IF(A.Life_DATA!J292=0,0,A.Life_DATA!J292),IF($C$3="Current Exchange rate",IF(A.Life_DATA!J292=0,0,A.Life_DATA!J292/ECO!T32),IF($C$3="Constant Exchange rate",IF(A.Life_DATA!J292=0,0,A.Life_DATA!J292/ECO!T67))))</f>
        <v>0</v>
      </c>
      <c r="L304" s="42">
        <f>IF($C$3="National Currency",IF(A.Life_DATA!K292=0,0,A.Life_DATA!K292),IF($C$3="Current Exchange rate",IF(A.Life_DATA!K292=0,0,A.Life_DATA!K292/ECO!U32),IF($C$3="Constant Exchange rate",IF(A.Life_DATA!K292=0,0,A.Life_DATA!K292/ECO!U67))))</f>
        <v>0</v>
      </c>
      <c r="M304" s="42">
        <f>IF($C$3="National Currency",IF(A.Life_DATA!L292=0,0,A.Life_DATA!L292),IF($C$3="Current Exchange rate",IF(A.Life_DATA!L292=0,0,A.Life_DATA!L292/ECO!V32),IF($C$3="Constant Exchange rate",IF(A.Life_DATA!L292=0,0,A.Life_DATA!L292/ECO!V67))))</f>
        <v>0</v>
      </c>
      <c r="N304" s="42">
        <f>IF($C$3="National Currency",IF(A.Life_DATA!M292=0,0,A.Life_DATA!M292),IF($C$3="Current Exchange rate",IF(A.Life_DATA!M292=0,0,A.Life_DATA!M292/ECO!W32),IF($C$3="Constant Exchange rate",IF(A.Life_DATA!M292=0,0,A.Life_DATA!M292/ECO!W67))))</f>
        <v>0</v>
      </c>
      <c r="O304" s="42">
        <f>IF($C$3="National Currency",IF(A.Life_DATA!N292=0,0,A.Life_DATA!N292),IF($C$3="Current Exchange rate",IF(A.Life_DATA!N292=0,0,A.Life_DATA!N292/ECO!X32),IF($C$3="Constant Exchange rate",IF(A.Life_DATA!N292=0,0,A.Life_DATA!N292/ECO!X67))))</f>
        <v>0</v>
      </c>
      <c r="P304" s="108">
        <f>IF($C$3="National Currency",IF(A.Life_DATA!O292=0,0,A.Life_DATA!O292),IF($C$3="Current Exchange rate",IF(A.Life_DATA!O292=0,0,A.Life_DATA!O292/ECO!Y32),IF($C$3="Constant Exchange rate",IF(A.Life_DATA!O292=0,0,A.Life_DATA!O292/ECO!Y67))))</f>
        <v>0</v>
      </c>
      <c r="Q304" s="41">
        <f t="shared" si="56"/>
        <v>0</v>
      </c>
      <c r="R304" s="41" t="str">
        <f t="shared" si="57"/>
        <v>-</v>
      </c>
      <c r="S304" s="41" t="str">
        <f t="shared" si="58"/>
        <v>-</v>
      </c>
    </row>
    <row r="305" spans="3:19" ht="15" x14ac:dyDescent="0.25">
      <c r="C305" s="139"/>
      <c r="D305" s="140"/>
      <c r="E305" s="39" t="s">
        <v>8</v>
      </c>
      <c r="F305" s="42">
        <f>IF($C$3="National Currency",IF(A.Life_DATA!E293=0,0,A.Life_DATA!E293),IF($C$3="Current Exchange rate",IF(A.Life_DATA!E293=0,0,A.Life_DATA!E293/ECO!O33),IF($C$3="Constant Exchange rate",IF(A.Life_DATA!E293=0,0,A.Life_DATA!E293/ECO!O68))))</f>
        <v>5.8504165496583358</v>
      </c>
      <c r="G305" s="42">
        <f>IF($C$3="National Currency",IF(A.Life_DATA!F293=0,0,A.Life_DATA!F293),IF($C$3="Current Exchange rate",IF(A.Life_DATA!F293=0,0,A.Life_DATA!F293/ECO!P33),IF($C$3="Constant Exchange rate",IF(A.Life_DATA!F293=0,0,A.Life_DATA!F293/ECO!P68))))</f>
        <v>7.0204998595900028</v>
      </c>
      <c r="H305" s="42">
        <f>IF($C$3="National Currency",IF(A.Life_DATA!G293=0,0,A.Life_DATA!G293),IF($C$3="Current Exchange rate",IF(A.Life_DATA!G293=0,0,A.Life_DATA!G293/ECO!Q33),IF($C$3="Constant Exchange rate",IF(A.Life_DATA!G293=0,0,A.Life_DATA!G293/ECO!Q68))))</f>
        <v>16.849199663016005</v>
      </c>
      <c r="I305" s="42">
        <f>IF($C$3="National Currency",IF(A.Life_DATA!H293=0,0,A.Life_DATA!H293),IF($C$3="Current Exchange rate",IF(A.Life_DATA!H293=0,0,A.Life_DATA!H293/ECO!R33),IF($C$3="Constant Exchange rate",IF(A.Life_DATA!H293=0,0,A.Life_DATA!H293/ECO!R68))))</f>
        <v>3.0422166058223343</v>
      </c>
      <c r="J305" s="42">
        <f>IF($C$3="National Currency",IF(A.Life_DATA!I293=0,0,A.Life_DATA!I293),IF($C$3="Current Exchange rate",IF(A.Life_DATA!I293=0,0,A.Life_DATA!I293/ECO!S33),IF($C$3="Constant Exchange rate",IF(A.Life_DATA!I293=0,0,A.Life_DATA!I293/ECO!S68))))</f>
        <v>7.956566507535336</v>
      </c>
      <c r="K305" s="42">
        <f>IF($C$3="National Currency",IF(A.Life_DATA!J293=0,0,A.Life_DATA!J293),IF($C$3="Current Exchange rate",IF(A.Life_DATA!J293=0,0,A.Life_DATA!J293/ECO!T33),IF($C$3="Constant Exchange rate",IF(A.Life_DATA!J293=0,0,A.Life_DATA!J293/ECO!T68))))</f>
        <v>9.3606664794533376</v>
      </c>
      <c r="L305" s="42">
        <f>IF($C$3="National Currency",IF(A.Life_DATA!K293=0,0,A.Life_DATA!K293),IF($C$3="Current Exchange rate",IF(A.Life_DATA!K293=0,0,A.Life_DATA!K293/ECO!U33),IF($C$3="Constant Exchange rate",IF(A.Life_DATA!K293=0,0,A.Life_DATA!K293/ECO!U68))))</f>
        <v>13.104933071234672</v>
      </c>
      <c r="M305" s="42">
        <f>IF($C$3="National Currency",IF(A.Life_DATA!L293=0,0,A.Life_DATA!L293),IF($C$3="Current Exchange rate",IF(A.Life_DATA!L293=0,0,A.Life_DATA!L293/ECO!V33),IF($C$3="Constant Exchange rate",IF(A.Life_DATA!L293=0,0,A.Life_DATA!L293/ECO!V68))))</f>
        <v>7.7225498455490031</v>
      </c>
      <c r="N305" s="42">
        <f>IF($C$3="National Currency",IF(A.Life_DATA!M293=0,0,A.Life_DATA!M293),IF($C$3="Current Exchange rate",IF(A.Life_DATA!M293=0,0,A.Life_DATA!M293/ECO!W33),IF($C$3="Constant Exchange rate",IF(A.Life_DATA!M293=0,0,A.Life_DATA!M293/ECO!W68))))</f>
        <v>13.104933071234672</v>
      </c>
      <c r="O305" s="89">
        <f>IF($C$3="National Currency",IF(A.Life_DATA!N293=0,0,A.Life_DATA!N293),IF($C$3="Current Exchange rate",IF(A.Life_DATA!N293=0,0,A.Life_DATA!N293/ECO!X33),IF($C$3="Constant Exchange rate",IF(A.Life_DATA!N293=0,0,A.Life_DATA!N293/ECO!X68))))</f>
        <v>13.104933071234672</v>
      </c>
      <c r="P305" s="108">
        <f>IF($C$3="National Currency",IF(A.Life_DATA!O293=0,0,A.Life_DATA!O293),IF($C$3="Current Exchange rate",IF(A.Life_DATA!O293=0,0,A.Life_DATA!O293/ECO!Y33),IF($C$3="Constant Exchange rate",IF(A.Life_DATA!O293=0,0,A.Life_DATA!O293/ECO!Y68))))</f>
        <v>0</v>
      </c>
      <c r="Q305" s="41">
        <f t="shared" si="56"/>
        <v>2.393820195960208E-4</v>
      </c>
      <c r="R305" s="41">
        <f t="shared" si="57"/>
        <v>0</v>
      </c>
      <c r="S305" s="41">
        <f t="shared" si="58"/>
        <v>1.2400000000000002</v>
      </c>
    </row>
    <row r="306" spans="3:19" ht="15" x14ac:dyDescent="0.25">
      <c r="C306" s="139"/>
      <c r="D306" s="140"/>
      <c r="E306" s="39" t="s">
        <v>7</v>
      </c>
      <c r="F306" s="42">
        <f>IF($C$3="National Currency",IF(A.Life_DATA!E294=0,0,A.Life_DATA!E294),IF($C$3="Current Exchange rate",IF(A.Life_DATA!E294=0,0,A.Life_DATA!E294/ECO!O34),IF($C$3="Constant Exchange rate",IF(A.Life_DATA!E294=0,0,A.Life_DATA!E294/ECO!O69))))</f>
        <v>146.34800000000001</v>
      </c>
      <c r="G306" s="42">
        <f>IF($C$3="National Currency",IF(A.Life_DATA!F294=0,0,A.Life_DATA!F294),IF($C$3="Current Exchange rate",IF(A.Life_DATA!F294=0,0,A.Life_DATA!F294/ECO!P34),IF($C$3="Constant Exchange rate",IF(A.Life_DATA!F294=0,0,A.Life_DATA!F294/ECO!P69))))</f>
        <v>160.78299999999999</v>
      </c>
      <c r="H306" s="42">
        <f>IF($C$3="National Currency",IF(A.Life_DATA!G294=0,0,A.Life_DATA!G294),IF($C$3="Current Exchange rate",IF(A.Life_DATA!G294=0,0,A.Life_DATA!G294/ECO!Q34),IF($C$3="Constant Exchange rate",IF(A.Life_DATA!G294=0,0,A.Life_DATA!G294/ECO!Q69))))</f>
        <v>203.905</v>
      </c>
      <c r="I306" s="42">
        <f>IF($C$3="National Currency",IF(A.Life_DATA!H294=0,0,A.Life_DATA!H294),IF($C$3="Current Exchange rate",IF(A.Life_DATA!H294=0,0,A.Life_DATA!H294/ECO!R34),IF($C$3="Constant Exchange rate",IF(A.Life_DATA!H294=0,0,A.Life_DATA!H294/ECO!R69))))</f>
        <v>204.48099999999999</v>
      </c>
      <c r="J306" s="42">
        <f>IF($C$3="National Currency",IF(A.Life_DATA!I294=0,0,A.Life_DATA!I294),IF($C$3="Current Exchange rate",IF(A.Life_DATA!I294=0,0,A.Life_DATA!I294/ECO!S34),IF($C$3="Constant Exchange rate",IF(A.Life_DATA!I294=0,0,A.Life_DATA!I294/ECO!S69))))</f>
        <v>11.141</v>
      </c>
      <c r="K306" s="42">
        <f>IF($C$3="National Currency",IF(A.Life_DATA!J294=0,0,A.Life_DATA!J294),IF($C$3="Current Exchange rate",IF(A.Life_DATA!J294=0,0,A.Life_DATA!J294/ECO!T34),IF($C$3="Constant Exchange rate",IF(A.Life_DATA!J294=0,0,A.Life_DATA!J294/ECO!T69))))</f>
        <v>115.911</v>
      </c>
      <c r="L306" s="42">
        <f>IF($C$3="National Currency",IF(A.Life_DATA!K294=0,0,A.Life_DATA!K294),IF($C$3="Current Exchange rate",IF(A.Life_DATA!K294=0,0,A.Life_DATA!K294/ECO!U34),IF($C$3="Constant Exchange rate",IF(A.Life_DATA!K294=0,0,A.Life_DATA!K294/ECO!U69))))</f>
        <v>148.84399999999999</v>
      </c>
      <c r="M306" s="42">
        <f>IF($C$3="National Currency",IF(A.Life_DATA!L294=0,0,A.Life_DATA!L294),IF($C$3="Current Exchange rate",IF(A.Life_DATA!L294=0,0,A.Life_DATA!L294/ECO!V34),IF($C$3="Constant Exchange rate",IF(A.Life_DATA!L294=0,0,A.Life_DATA!L294/ECO!V69))))</f>
        <v>129.72399999999999</v>
      </c>
      <c r="N306" s="42">
        <f>IF($C$3="National Currency",IF(A.Life_DATA!M294=0,0,A.Life_DATA!M294),IF($C$3="Current Exchange rate",IF(A.Life_DATA!M294=0,0,A.Life_DATA!M294/ECO!W34),IF($C$3="Constant Exchange rate",IF(A.Life_DATA!M294=0,0,A.Life_DATA!M294/ECO!W69))))</f>
        <v>110.574</v>
      </c>
      <c r="O306" s="42">
        <f>IF($C$3="National Currency",IF(A.Life_DATA!N294=0,0,A.Life_DATA!N294),IF($C$3="Current Exchange rate",IF(A.Life_DATA!N294=0,0,A.Life_DATA!N294/ECO!X34),IF($C$3="Constant Exchange rate",IF(A.Life_DATA!N294=0,0,A.Life_DATA!N294/ECO!X69))))</f>
        <v>127.07067643589099</v>
      </c>
      <c r="P306" s="108">
        <f>IF($C$3="National Currency",IF(A.Life_DATA!O294=0,0,A.Life_DATA!O294),IF($C$3="Current Exchange rate",IF(A.Life_DATA!O294=0,0,A.Life_DATA!O294/ECO!Y34),IF($C$3="Constant Exchange rate",IF(A.Life_DATA!O294=0,0,A.Life_DATA!O294/ECO!Y69))))</f>
        <v>115.35291972304246</v>
      </c>
      <c r="Q306" s="41">
        <f t="shared" si="56"/>
        <v>2.3211438769896917E-3</v>
      </c>
      <c r="R306" s="41">
        <f t="shared" si="57"/>
        <v>0.14919127856359538</v>
      </c>
      <c r="S306" s="41">
        <f t="shared" si="58"/>
        <v>-0.13172249408334258</v>
      </c>
    </row>
    <row r="307" spans="3:19" ht="15" x14ac:dyDescent="0.25">
      <c r="C307" s="139"/>
      <c r="D307" s="140"/>
      <c r="E307" s="39" t="s">
        <v>6</v>
      </c>
      <c r="F307" s="42">
        <f>IF($C$3="National Currency",IF(A.Life_DATA!E295=0,0,A.Life_DATA!E295),IF($C$3="Current Exchange rate",IF(A.Life_DATA!E295=0,0,A.Life_DATA!E295/ECO!O35),IF($C$3="Constant Exchange rate",IF(A.Life_DATA!E295=0,0,A.Life_DATA!E295/ECO!O70))))</f>
        <v>0</v>
      </c>
      <c r="G307" s="42">
        <f>IF($C$3="National Currency",IF(A.Life_DATA!F295=0,0,A.Life_DATA!F295),IF($C$3="Current Exchange rate",IF(A.Life_DATA!F295=0,0,A.Life_DATA!F295/ECO!P35),IF($C$3="Constant Exchange rate",IF(A.Life_DATA!F295=0,0,A.Life_DATA!F295/ECO!P70))))</f>
        <v>0</v>
      </c>
      <c r="H307" s="42">
        <f>IF($C$3="National Currency",IF(A.Life_DATA!G295=0,0,A.Life_DATA!G295),IF($C$3="Current Exchange rate",IF(A.Life_DATA!G295=0,0,A.Life_DATA!G295/ECO!Q35),IF($C$3="Constant Exchange rate",IF(A.Life_DATA!G295=0,0,A.Life_DATA!G295/ECO!Q70))))</f>
        <v>0</v>
      </c>
      <c r="I307" s="42">
        <f>IF($C$3="National Currency",IF(A.Life_DATA!H295=0,0,A.Life_DATA!H295),IF($C$3="Current Exchange rate",IF(A.Life_DATA!H295=0,0,A.Life_DATA!H295/ECO!R35),IF($C$3="Constant Exchange rate",IF(A.Life_DATA!H295=0,0,A.Life_DATA!H295/ECO!R70))))</f>
        <v>0</v>
      </c>
      <c r="J307" s="42">
        <f>IF($C$3="National Currency",IF(A.Life_DATA!I295=0,0,A.Life_DATA!I295),IF($C$3="Current Exchange rate",IF(A.Life_DATA!I295=0,0,A.Life_DATA!I295/ECO!S35),IF($C$3="Constant Exchange rate",IF(A.Life_DATA!I295=0,0,A.Life_DATA!I295/ECO!S70))))</f>
        <v>0</v>
      </c>
      <c r="K307" s="42">
        <f>IF($C$3="National Currency",IF(A.Life_DATA!J295=0,0,A.Life_DATA!J295),IF($C$3="Current Exchange rate",IF(A.Life_DATA!J295=0,0,A.Life_DATA!J295/ECO!T35),IF($C$3="Constant Exchange rate",IF(A.Life_DATA!J295=0,0,A.Life_DATA!J295/ECO!T70))))</f>
        <v>0</v>
      </c>
      <c r="L307" s="42">
        <f>IF($C$3="National Currency",IF(A.Life_DATA!K295=0,0,A.Life_DATA!K295),IF($C$3="Current Exchange rate",IF(A.Life_DATA!K295=0,0,A.Life_DATA!K295/ECO!U35),IF($C$3="Constant Exchange rate",IF(A.Life_DATA!K295=0,0,A.Life_DATA!K295/ECO!U70))))</f>
        <v>0</v>
      </c>
      <c r="M307" s="42">
        <f>IF($C$3="National Currency",IF(A.Life_DATA!L295=0,0,A.Life_DATA!L295),IF($C$3="Current Exchange rate",IF(A.Life_DATA!L295=0,0,A.Life_DATA!L295/ECO!V35),IF($C$3="Constant Exchange rate",IF(A.Life_DATA!L295=0,0,A.Life_DATA!L295/ECO!V70))))</f>
        <v>0</v>
      </c>
      <c r="N307" s="42">
        <f>IF($C$3="National Currency",IF(A.Life_DATA!M295=0,0,A.Life_DATA!M295),IF($C$3="Current Exchange rate",IF(A.Life_DATA!M295=0,0,A.Life_DATA!M295/ECO!W35),IF($C$3="Constant Exchange rate",IF(A.Life_DATA!M295=0,0,A.Life_DATA!M295/ECO!W70))))</f>
        <v>0</v>
      </c>
      <c r="O307" s="42">
        <f>IF($C$3="National Currency",IF(A.Life_DATA!N295=0,0,A.Life_DATA!N295),IF($C$3="Current Exchange rate",IF(A.Life_DATA!N295=0,0,A.Life_DATA!N295/ECO!X35),IF($C$3="Constant Exchange rate",IF(A.Life_DATA!N295=0,0,A.Life_DATA!N295/ECO!X70))))</f>
        <v>0</v>
      </c>
      <c r="P307" s="108">
        <f>IF($C$3="National Currency",IF(A.Life_DATA!O295=0,0,A.Life_DATA!O295),IF($C$3="Current Exchange rate",IF(A.Life_DATA!O295=0,0,A.Life_DATA!O295/ECO!Y35),IF($C$3="Constant Exchange rate",IF(A.Life_DATA!O295=0,0,A.Life_DATA!O295/ECO!Y70))))</f>
        <v>0</v>
      </c>
      <c r="Q307" s="41">
        <f t="shared" si="56"/>
        <v>0</v>
      </c>
      <c r="R307" s="41" t="str">
        <f t="shared" si="57"/>
        <v>-</v>
      </c>
      <c r="S307" s="41" t="str">
        <f t="shared" si="58"/>
        <v>-</v>
      </c>
    </row>
    <row r="308" spans="3:19" ht="15" x14ac:dyDescent="0.25">
      <c r="C308" s="139"/>
      <c r="D308" s="140"/>
      <c r="E308" s="39" t="s">
        <v>5</v>
      </c>
      <c r="F308" s="42">
        <f>IF($C$3="National Currency",IF(A.Life_DATA!E296=0,0,A.Life_DATA!E296),IF($C$3="Current Exchange rate",IF(A.Life_DATA!E296=0,0,A.Life_DATA!E296/ECO!O36),IF($C$3="Constant Exchange rate",IF(A.Life_DATA!E296=0,0,A.Life_DATA!E296/ECO!O71))))</f>
        <v>40.987969764718407</v>
      </c>
      <c r="G308" s="42">
        <f>IF($C$3="National Currency",IF(A.Life_DATA!F296=0,0,A.Life_DATA!F296),IF($C$3="Current Exchange rate",IF(A.Life_DATA!F296=0,0,A.Life_DATA!F296/ECO!P36),IF($C$3="Constant Exchange rate",IF(A.Life_DATA!F296=0,0,A.Life_DATA!F296/ECO!P71))))</f>
        <v>26.615564782284679</v>
      </c>
      <c r="H308" s="42">
        <f>IF($C$3="National Currency",IF(A.Life_DATA!G296=0,0,A.Life_DATA!G296),IF($C$3="Current Exchange rate",IF(A.Life_DATA!G296=0,0,A.Life_DATA!G296/ECO!Q36),IF($C$3="Constant Exchange rate",IF(A.Life_DATA!G296=0,0,A.Life_DATA!G296/ECO!Q71))))</f>
        <v>100.28744809964867</v>
      </c>
      <c r="I308" s="42">
        <f>IF($C$3="National Currency",IF(A.Life_DATA!H296=0,0,A.Life_DATA!H296),IF($C$3="Current Exchange rate",IF(A.Life_DATA!H296=0,0,A.Life_DATA!H296/ECO!R36),IF($C$3="Constant Exchange rate",IF(A.Life_DATA!H296=0,0,A.Life_DATA!H296/ECO!R71))))</f>
        <v>93.473863515383783</v>
      </c>
      <c r="J308" s="42">
        <f>IF($C$3="National Currency",IF(A.Life_DATA!I296=0,0,A.Life_DATA!I296),IF($C$3="Current Exchange rate",IF(A.Life_DATA!I296=0,0,A.Life_DATA!I296/ECO!S36),IF($C$3="Constant Exchange rate",IF(A.Life_DATA!I296=0,0,A.Life_DATA!I296/ECO!S71))))</f>
        <v>117.21494730118172</v>
      </c>
      <c r="K308" s="42">
        <f>IF($C$3="National Currency",IF(A.Life_DATA!J296=0,0,A.Life_DATA!J296),IF($C$3="Current Exchange rate",IF(A.Life_DATA!J296=0,0,A.Life_DATA!J296/ECO!T36),IF($C$3="Constant Exchange rate",IF(A.Life_DATA!J296=0,0,A.Life_DATA!J296/ECO!T71))))</f>
        <v>158.62876610241668</v>
      </c>
      <c r="L308" s="42">
        <f>IF($C$3="National Currency",IF(A.Life_DATA!K296=0,0,A.Life_DATA!K296),IF($C$3="Current Exchange rate",IF(A.Life_DATA!K296=0,0,A.Life_DATA!K296/ECO!U36),IF($C$3="Constant Exchange rate",IF(A.Life_DATA!K296=0,0,A.Life_DATA!K296/ECO!U71))))</f>
        <v>164.37772809539018</v>
      </c>
      <c r="M308" s="42">
        <f>IF($C$3="National Currency",IF(A.Life_DATA!L296=0,0,A.Life_DATA!L296),IF($C$3="Current Exchange rate",IF(A.Life_DATA!L296=0,0,A.Life_DATA!L296/ECO!V36),IF($C$3="Constant Exchange rate",IF(A.Life_DATA!L296=0,0,A.Life_DATA!L296/ECO!V71))))</f>
        <v>292.45182582774402</v>
      </c>
      <c r="N308" s="42">
        <f>IF($C$3="National Currency",IF(A.Life_DATA!M296=0,0,A.Life_DATA!M296),IF($C$3="Current Exchange rate",IF(A.Life_DATA!M296=0,0,A.Life_DATA!M296/ECO!W36),IF($C$3="Constant Exchange rate",IF(A.Life_DATA!M296=0,0,A.Life_DATA!M296/ECO!W71))))</f>
        <v>290.74842968167781</v>
      </c>
      <c r="O308" s="42">
        <f>IF($C$3="National Currency",IF(A.Life_DATA!N296=0,0,A.Life_DATA!N296),IF($C$3="Current Exchange rate",IF(A.Life_DATA!N296=0,0,A.Life_DATA!N296/ECO!X36),IF($C$3="Constant Exchange rate",IF(A.Life_DATA!N296=0,0,A.Life_DATA!N296/ECO!X71))))</f>
        <v>173.21409560310869</v>
      </c>
      <c r="P308" s="108">
        <f>IF($C$3="National Currency",IF(A.Life_DATA!O296=0,0,A.Life_DATA!O296),IF($C$3="Current Exchange rate",IF(A.Life_DATA!O296=0,0,A.Life_DATA!O296/ECO!Y36),IF($C$3="Constant Exchange rate",IF(A.Life_DATA!O296=0,0,A.Life_DATA!O296/ECO!Y71))))</f>
        <v>0</v>
      </c>
      <c r="Q308" s="41">
        <f t="shared" si="56"/>
        <v>3.164025317991483E-3</v>
      </c>
      <c r="R308" s="41">
        <f t="shared" si="57"/>
        <v>-0.40424752837788347</v>
      </c>
      <c r="S308" s="41">
        <f t="shared" si="58"/>
        <v>3.2259740259740255</v>
      </c>
    </row>
    <row r="309" spans="3:19" ht="15" x14ac:dyDescent="0.25">
      <c r="C309" s="139"/>
      <c r="D309" s="140"/>
      <c r="E309" s="39" t="s">
        <v>4</v>
      </c>
      <c r="F309" s="42">
        <f>IF($C$3="National Currency",IF(A.Life_DATA!E297=0,0,A.Life_DATA!E297),IF($C$3="Current Exchange rate",IF(A.Life_DATA!E297=0,0,A.Life_DATA!E297/ECO!O37),IF($C$3="Constant Exchange rate",IF(A.Life_DATA!E297=0,0,A.Life_DATA!E297/ECO!O72))))</f>
        <v>8.3458521115005846E-2</v>
      </c>
      <c r="G309" s="42">
        <f>IF($C$3="National Currency",IF(A.Life_DATA!F297=0,0,A.Life_DATA!F297),IF($C$3="Current Exchange rate",IF(A.Life_DATA!F297=0,0,A.Life_DATA!F297/ECO!P37),IF($C$3="Constant Exchange rate",IF(A.Life_DATA!F297=0,0,A.Life_DATA!F297/ECO!P72))))</f>
        <v>8.3458521115005839E-3</v>
      </c>
      <c r="H309" s="42">
        <f>IF($C$3="National Currency",IF(A.Life_DATA!G297=0,0,A.Life_DATA!G297),IF($C$3="Current Exchange rate",IF(A.Life_DATA!G297=0,0,A.Life_DATA!G297/ECO!Q37),IF($C$3="Constant Exchange rate",IF(A.Life_DATA!G297=0,0,A.Life_DATA!G297/ECO!Q72))))</f>
        <v>9.1804373226506433E-2</v>
      </c>
      <c r="I309" s="42">
        <f>IF($C$3="National Currency",IF(A.Life_DATA!H297=0,0,A.Life_DATA!H297),IF($C$3="Current Exchange rate",IF(A.Life_DATA!H297=0,0,A.Life_DATA!H297/ECO!R37),IF($C$3="Constant Exchange rate",IF(A.Life_DATA!H297=0,0,A.Life_DATA!H297/ECO!R72))))</f>
        <v>1</v>
      </c>
      <c r="J309" s="42">
        <f>IF($C$3="National Currency",IF(A.Life_DATA!I297=0,0,A.Life_DATA!I297),IF($C$3="Current Exchange rate",IF(A.Life_DATA!I297=0,0,A.Life_DATA!I297/ECO!S37),IF($C$3="Constant Exchange rate",IF(A.Life_DATA!I297=0,0,A.Life_DATA!I297/ECO!S72))))</f>
        <v>0</v>
      </c>
      <c r="K309" s="42">
        <f>IF($C$3="National Currency",IF(A.Life_DATA!J297=0,0,A.Life_DATA!J297),IF($C$3="Current Exchange rate",IF(A.Life_DATA!J297=0,0,A.Life_DATA!J297/ECO!T37),IF($C$3="Constant Exchange rate",IF(A.Life_DATA!J297=0,0,A.Life_DATA!J297/ECO!T72))))</f>
        <v>0</v>
      </c>
      <c r="L309" s="42">
        <f>IF($C$3="National Currency",IF(A.Life_DATA!K297=0,0,A.Life_DATA!K297),IF($C$3="Current Exchange rate",IF(A.Life_DATA!K297=0,0,A.Life_DATA!K297/ECO!U37),IF($C$3="Constant Exchange rate",IF(A.Life_DATA!K297=0,0,A.Life_DATA!K297/ECO!U72))))</f>
        <v>0</v>
      </c>
      <c r="M309" s="42">
        <f>IF($C$3="National Currency",IF(A.Life_DATA!L297=0,0,A.Life_DATA!L297),IF($C$3="Current Exchange rate",IF(A.Life_DATA!L297=0,0,A.Life_DATA!L297/ECO!V37),IF($C$3="Constant Exchange rate",IF(A.Life_DATA!L297=0,0,A.Life_DATA!L297/ECO!V72))))</f>
        <v>0</v>
      </c>
      <c r="N309" s="42">
        <f>IF($C$3="National Currency",IF(A.Life_DATA!M297=0,0,A.Life_DATA!M297),IF($C$3="Current Exchange rate",IF(A.Life_DATA!M297=0,0,A.Life_DATA!M297/ECO!W37),IF($C$3="Constant Exchange rate",IF(A.Life_DATA!M297=0,0,A.Life_DATA!M297/ECO!W72))))</f>
        <v>0</v>
      </c>
      <c r="O309" s="42">
        <f>IF($C$3="National Currency",IF(A.Life_DATA!N297=0,0,A.Life_DATA!N297),IF($C$3="Current Exchange rate",IF(A.Life_DATA!N297=0,0,A.Life_DATA!N297/ECO!X37),IF($C$3="Constant Exchange rate",IF(A.Life_DATA!N297=0,0,A.Life_DATA!N297/ECO!X72))))</f>
        <v>-0.03</v>
      </c>
      <c r="P309" s="108">
        <f>IF($C$3="National Currency",IF(A.Life_DATA!O297=0,0,A.Life_DATA!O297),IF($C$3="Current Exchange rate",IF(A.Life_DATA!O297=0,0,A.Life_DATA!O297/ECO!Y37),IF($C$3="Constant Exchange rate",IF(A.Life_DATA!O297=0,0,A.Life_DATA!O297/ECO!Y72))))</f>
        <v>0</v>
      </c>
      <c r="Q309" s="41">
        <f t="shared" si="56"/>
        <v>-5.4799673900234788E-7</v>
      </c>
      <c r="R309" s="41" t="str">
        <f t="shared" si="57"/>
        <v>-</v>
      </c>
      <c r="S309" s="41">
        <f t="shared" si="58"/>
        <v>-1.3594599999999999</v>
      </c>
    </row>
    <row r="310" spans="3:19" ht="15" x14ac:dyDescent="0.25">
      <c r="C310" s="139"/>
      <c r="D310" s="140"/>
      <c r="E310" s="39" t="s">
        <v>3</v>
      </c>
      <c r="F310" s="42">
        <f>IF($C$3="National Currency",IF(A.Life_DATA!E298=0,0,A.Life_DATA!E298),IF($C$3="Current Exchange rate",IF(A.Life_DATA!E298=0,0,A.Life_DATA!E298/ECO!O38),IF($C$3="Constant Exchange rate",IF(A.Life_DATA!E298=0,0,A.Life_DATA!E298/ECO!O73))))</f>
        <v>0.79665405297749448</v>
      </c>
      <c r="G310" s="42">
        <f>IF($C$3="National Currency",IF(A.Life_DATA!F298=0,0,A.Life_DATA!F298),IF($C$3="Current Exchange rate",IF(A.Life_DATA!F298=0,0,A.Life_DATA!F298/ECO!P38),IF($C$3="Constant Exchange rate",IF(A.Life_DATA!F298=0,0,A.Life_DATA!F298/ECO!P73))))</f>
        <v>1.4605324304587399</v>
      </c>
      <c r="H310" s="42">
        <f>IF($C$3="National Currency",IF(A.Life_DATA!G298=0,0,A.Life_DATA!G298),IF($C$3="Current Exchange rate",IF(A.Life_DATA!G298=0,0,A.Life_DATA!G298/ECO!Q38),IF($C$3="Constant Exchange rate",IF(A.Life_DATA!G298=0,0,A.Life_DATA!G298/ECO!Q73))))</f>
        <v>2.555931753302795</v>
      </c>
      <c r="I310" s="42">
        <f>IF($C$3="National Currency",IF(A.Life_DATA!H298=0,0,A.Life_DATA!H298),IF($C$3="Current Exchange rate",IF(A.Life_DATA!H298=0,0,A.Life_DATA!H298/ECO!R38),IF($C$3="Constant Exchange rate",IF(A.Life_DATA!H298=0,0,A.Life_DATA!H298/ECO!R73))))</f>
        <v>0</v>
      </c>
      <c r="J310" s="42">
        <f>IF($C$3="National Currency",IF(A.Life_DATA!I298=0,0,A.Life_DATA!I298),IF($C$3="Current Exchange rate",IF(A.Life_DATA!I298=0,0,A.Life_DATA!I298/ECO!S38),IF($C$3="Constant Exchange rate",IF(A.Life_DATA!I298=0,0,A.Life_DATA!I298/ECO!S73))))</f>
        <v>0</v>
      </c>
      <c r="K310" s="42">
        <f>IF($C$3="National Currency",IF(A.Life_DATA!J298=0,0,A.Life_DATA!J298),IF($C$3="Current Exchange rate",IF(A.Life_DATA!J298=0,0,A.Life_DATA!J298/ECO!T38),IF($C$3="Constant Exchange rate",IF(A.Life_DATA!J298=0,0,A.Life_DATA!J298/ECO!T73))))</f>
        <v>0</v>
      </c>
      <c r="L310" s="42">
        <f>IF($C$3="National Currency",IF(A.Life_DATA!K298=0,0,A.Life_DATA!K298),IF($C$3="Current Exchange rate",IF(A.Life_DATA!K298=0,0,A.Life_DATA!K298/ECO!U38),IF($C$3="Constant Exchange rate",IF(A.Life_DATA!K298=0,0,A.Life_DATA!K298/ECO!U73))))</f>
        <v>0</v>
      </c>
      <c r="M310" s="42">
        <f>IF($C$3="National Currency",IF(A.Life_DATA!L298=0,0,A.Life_DATA!L298),IF($C$3="Current Exchange rate",IF(A.Life_DATA!L298=0,0,A.Life_DATA!L298/ECO!V38),IF($C$3="Constant Exchange rate",IF(A.Life_DATA!L298=0,0,A.Life_DATA!L298/ECO!V73))))</f>
        <v>0</v>
      </c>
      <c r="N310" s="42">
        <f>IF($C$3="National Currency",IF(A.Life_DATA!M298=0,0,A.Life_DATA!M298),IF($C$3="Current Exchange rate",IF(A.Life_DATA!M298=0,0,A.Life_DATA!M298/ECO!W38),IF($C$3="Constant Exchange rate",IF(A.Life_DATA!M298=0,0,A.Life_DATA!M298/ECO!W73))))</f>
        <v>0</v>
      </c>
      <c r="O310" s="42">
        <f>IF($C$3="National Currency",IF(A.Life_DATA!N298=0,0,A.Life_DATA!N298),IF($C$3="Current Exchange rate",IF(A.Life_DATA!N298=0,0,A.Life_DATA!N298/ECO!X38),IF($C$3="Constant Exchange rate",IF(A.Life_DATA!N298=0,0,A.Life_DATA!N298/ECO!X73))))</f>
        <v>0</v>
      </c>
      <c r="P310" s="108">
        <f>IF($C$3="National Currency",IF(A.Life_DATA!O298=0,0,A.Life_DATA!O298),IF($C$3="Current Exchange rate",IF(A.Life_DATA!O298=0,0,A.Life_DATA!O298/ECO!Y38),IF($C$3="Constant Exchange rate",IF(A.Life_DATA!O298=0,0,A.Life_DATA!O298/ECO!Y73))))</f>
        <v>0</v>
      </c>
      <c r="Q310" s="41">
        <f t="shared" si="56"/>
        <v>0</v>
      </c>
      <c r="R310" s="41" t="str">
        <f t="shared" si="57"/>
        <v>-</v>
      </c>
      <c r="S310" s="41" t="str">
        <f t="shared" si="58"/>
        <v>-</v>
      </c>
    </row>
    <row r="311" spans="3:19" ht="15" x14ac:dyDescent="0.25">
      <c r="C311" s="139"/>
      <c r="D311" s="140"/>
      <c r="E311" s="39" t="s">
        <v>2</v>
      </c>
      <c r="F311" s="42">
        <f>IF($C$3="National Currency",IF(A.Life_DATA!E299=0,0,A.Life_DATA!E299),IF($C$3="Current Exchange rate",IF(A.Life_DATA!E299=0,0,A.Life_DATA!E299/ECO!O39),IF($C$3="Constant Exchange rate",IF(A.Life_DATA!E299=0,0,A.Life_DATA!E299/ECO!O74))))</f>
        <v>131.7584745762712</v>
      </c>
      <c r="G311" s="42">
        <f>IF($C$3="National Currency",IF(A.Life_DATA!F299=0,0,A.Life_DATA!F299),IF($C$3="Current Exchange rate",IF(A.Life_DATA!F299=0,0,A.Life_DATA!F299/ECO!P39),IF($C$3="Constant Exchange rate",IF(A.Life_DATA!F299=0,0,A.Life_DATA!F299/ECO!P74))))</f>
        <v>0</v>
      </c>
      <c r="H311" s="42">
        <f>IF($C$3="National Currency",IF(A.Life_DATA!G299=0,0,A.Life_DATA!G299),IF($C$3="Current Exchange rate",IF(A.Life_DATA!G299=0,0,A.Life_DATA!G299/ECO!Q39),IF($C$3="Constant Exchange rate",IF(A.Life_DATA!G299=0,0,A.Life_DATA!G299/ECO!Q74))))</f>
        <v>0</v>
      </c>
      <c r="I311" s="42">
        <f>IF($C$3="National Currency",IF(A.Life_DATA!H299=0,0,A.Life_DATA!H299),IF($C$3="Current Exchange rate",IF(A.Life_DATA!H299=0,0,A.Life_DATA!H299/ECO!R39),IF($C$3="Constant Exchange rate",IF(A.Life_DATA!H299=0,0,A.Life_DATA!H299/ECO!R74))))</f>
        <v>0</v>
      </c>
      <c r="J311" s="42">
        <f>IF($C$3="National Currency",IF(A.Life_DATA!I299=0,0,A.Life_DATA!I299),IF($C$3="Current Exchange rate",IF(A.Life_DATA!I299=0,0,A.Life_DATA!I299/ECO!S39),IF($C$3="Constant Exchange rate",IF(A.Life_DATA!I299=0,0,A.Life_DATA!I299/ECO!S74))))</f>
        <v>0</v>
      </c>
      <c r="K311" s="42">
        <f>IF($C$3="National Currency",IF(A.Life_DATA!J299=0,0,A.Life_DATA!J299),IF($C$3="Current Exchange rate",IF(A.Life_DATA!J299=0,0,A.Life_DATA!J299/ECO!T39),IF($C$3="Constant Exchange rate",IF(A.Life_DATA!J299=0,0,A.Life_DATA!J299/ECO!T74))))</f>
        <v>0</v>
      </c>
      <c r="L311" s="42">
        <f>IF($C$3="National Currency",IF(A.Life_DATA!K299=0,0,A.Life_DATA!K299),IF($C$3="Current Exchange rate",IF(A.Life_DATA!K299=0,0,A.Life_DATA!K299/ECO!U39),IF($C$3="Constant Exchange rate",IF(A.Life_DATA!K299=0,0,A.Life_DATA!K299/ECO!U74))))</f>
        <v>0</v>
      </c>
      <c r="M311" s="42">
        <f>IF($C$3="National Currency",IF(A.Life_DATA!L299=0,0,A.Life_DATA!L299),IF($C$3="Current Exchange rate",IF(A.Life_DATA!L299=0,0,A.Life_DATA!L299/ECO!V39),IF($C$3="Constant Exchange rate",IF(A.Life_DATA!L299=0,0,A.Life_DATA!L299/ECO!V74))))</f>
        <v>0</v>
      </c>
      <c r="N311" s="42">
        <f>IF($C$3="National Currency",IF(A.Life_DATA!M299=0,0,A.Life_DATA!M299),IF($C$3="Current Exchange rate",IF(A.Life_DATA!M299=0,0,A.Life_DATA!M299/ECO!W39),IF($C$3="Constant Exchange rate",IF(A.Life_DATA!M299=0,0,A.Life_DATA!M299/ECO!W74))))</f>
        <v>0</v>
      </c>
      <c r="O311" s="42">
        <f>IF($C$3="National Currency",IF(A.Life_DATA!N299=0,0,A.Life_DATA!N299),IF($C$3="Current Exchange rate",IF(A.Life_DATA!N299=0,0,A.Life_DATA!N299/ECO!X39),IF($C$3="Constant Exchange rate",IF(A.Life_DATA!N299=0,0,A.Life_DATA!N299/ECO!X74))))</f>
        <v>0</v>
      </c>
      <c r="P311" s="108">
        <f>IF($C$3="National Currency",IF(A.Life_DATA!O299=0,0,A.Life_DATA!O299),IF($C$3="Current Exchange rate",IF(A.Life_DATA!O299=0,0,A.Life_DATA!O299/ECO!Y39),IF($C$3="Constant Exchange rate",IF(A.Life_DATA!O299=0,0,A.Life_DATA!O299/ECO!Y74))))</f>
        <v>0</v>
      </c>
      <c r="Q311" s="41">
        <f t="shared" si="56"/>
        <v>0</v>
      </c>
      <c r="R311" s="41" t="str">
        <f t="shared" si="57"/>
        <v>-</v>
      </c>
      <c r="S311" s="41" t="str">
        <f t="shared" si="58"/>
        <v>-</v>
      </c>
    </row>
    <row r="312" spans="3:19" ht="15" x14ac:dyDescent="0.25">
      <c r="C312" s="139"/>
      <c r="D312" s="140"/>
      <c r="E312" s="39" t="s">
        <v>57</v>
      </c>
      <c r="F312" s="43">
        <f>IF($C$3="National Currency",IF(A.Life_DATA!E300=0,0,A.Life_DATA!E300),IF($C$3="Current Exchange rate",IF(A.Life_DATA!E300=0,0,A.Life_DATA!E300/ECO!O40),IF($C$3="Constant Exchange rate",IF(A.Life_DATA!E300=0,0,A.Life_DATA!E300/ECO!O75))))</f>
        <v>47291.051482860443</v>
      </c>
      <c r="G312" s="43">
        <f>IF($C$3="National Currency",IF(A.Life_DATA!F300=0,0,A.Life_DATA!F300),IF($C$3="Current Exchange rate",IF(A.Life_DATA!F300=0,0,A.Life_DATA!F300/ECO!P40),IF($C$3="Constant Exchange rate",IF(A.Life_DATA!F300=0,0,A.Life_DATA!F300/ECO!P75))))</f>
        <v>35693.92733341892</v>
      </c>
      <c r="H312" s="43">
        <f>IF($C$3="National Currency",IF(A.Life_DATA!G300=0,0,A.Life_DATA!G300),IF($C$3="Current Exchange rate",IF(A.Life_DATA!G300=0,0,A.Life_DATA!G300/ECO!Q40),IF($C$3="Constant Exchange rate",IF(A.Life_DATA!G300=0,0,A.Life_DATA!G300/ECO!Q75))))</f>
        <v>27525.9982025934</v>
      </c>
      <c r="I312" s="43">
        <f>IF($C$3="National Currency",IF(A.Life_DATA!H300=0,0,A.Life_DATA!H300),IF($C$3="Current Exchange rate",IF(A.Life_DATA!H300=0,0,A.Life_DATA!H300/ECO!R40),IF($C$3="Constant Exchange rate",IF(A.Life_DATA!H300=0,0,A.Life_DATA!H300/ECO!R75))))</f>
        <v>0</v>
      </c>
      <c r="J312" s="43">
        <f>IF($C$3="National Currency",IF(A.Life_DATA!I300=0,0,A.Life_DATA!I300),IF($C$3="Current Exchange rate",IF(A.Life_DATA!I300=0,0,A.Life_DATA!I300/ECO!S40),IF($C$3="Constant Exchange rate",IF(A.Life_DATA!I300=0,0,A.Life_DATA!I300/ECO!S75))))</f>
        <v>0</v>
      </c>
      <c r="K312" s="43">
        <f>IF($C$3="National Currency",IF(A.Life_DATA!J300=0,0,A.Life_DATA!J300),IF($C$3="Current Exchange rate",IF(A.Life_DATA!J300=0,0,A.Life_DATA!J300/ECO!T40),IF($C$3="Constant Exchange rate",IF(A.Life_DATA!J300=0,0,A.Life_DATA!J300/ECO!T75))))</f>
        <v>0</v>
      </c>
      <c r="L312" s="43">
        <f>IF($C$3="National Currency",IF(A.Life_DATA!K300=0,0,A.Life_DATA!K300),IF($C$3="Current Exchange rate",IF(A.Life_DATA!K300=0,0,A.Life_DATA!K300/ECO!U40),IF($C$3="Constant Exchange rate",IF(A.Life_DATA!K300=0,0,A.Life_DATA!K300/ECO!U75))))</f>
        <v>0</v>
      </c>
      <c r="M312" s="43">
        <f>IF($C$3="National Currency",IF(A.Life_DATA!L300=0,0,A.Life_DATA!L300),IF($C$3="Current Exchange rate",IF(A.Life_DATA!L300=0,0,A.Life_DATA!L300/ECO!V40),IF($C$3="Constant Exchange rate",IF(A.Life_DATA!L300=0,0,A.Life_DATA!L300/ECO!V75))))</f>
        <v>0</v>
      </c>
      <c r="N312" s="43">
        <f>IF($C$3="National Currency",IF(A.Life_DATA!M300=0,0,A.Life_DATA!M300),IF($C$3="Current Exchange rate",IF(A.Life_DATA!M300=0,0,A.Life_DATA!M300/ECO!W40),IF($C$3="Constant Exchange rate",IF(A.Life_DATA!M300=0,0,A.Life_DATA!M300/ECO!W75))))</f>
        <v>0</v>
      </c>
      <c r="O312" s="43">
        <f>IF($C$3="National Currency",IF(A.Life_DATA!N300=0,0,A.Life_DATA!N300),IF($C$3="Current Exchange rate",IF(A.Life_DATA!N300=0,0,A.Life_DATA!N300/ECO!X40),IF($C$3="Constant Exchange rate",IF(A.Life_DATA!N300=0,0,A.Life_DATA!N300/ECO!X75))))</f>
        <v>0</v>
      </c>
      <c r="P312" s="109">
        <f>IF($C$3="National Currency",IF(A.Life_DATA!O300=0,0,A.Life_DATA!O300),IF($C$3="Current Exchange rate",IF(A.Life_DATA!O300=0,0,A.Life_DATA!O300/ECO!Y40),IF($C$3="Constant Exchange rate",IF(A.Life_DATA!O300=0,0,A.Life_DATA!O300/ECO!Y75))))</f>
        <v>0</v>
      </c>
      <c r="Q312" s="41">
        <f t="shared" si="56"/>
        <v>0</v>
      </c>
      <c r="R312" s="41" t="str">
        <f t="shared" si="57"/>
        <v>-</v>
      </c>
      <c r="S312" s="41" t="str">
        <f t="shared" si="58"/>
        <v>-</v>
      </c>
    </row>
    <row r="313" spans="3:19" ht="15.75" thickBot="1" x14ac:dyDescent="0.3">
      <c r="C313" s="150"/>
      <c r="D313" s="151"/>
      <c r="E313" s="44" t="s">
        <v>97</v>
      </c>
      <c r="F313" s="52">
        <f t="shared" ref="F313:O313" si="59">SUM(F281:F312)</f>
        <v>88162.063007831879</v>
      </c>
      <c r="G313" s="52">
        <f t="shared" si="59"/>
        <v>85954.437174760344</v>
      </c>
      <c r="H313" s="52">
        <f t="shared" si="59"/>
        <v>76706.122783935702</v>
      </c>
      <c r="I313" s="52">
        <f t="shared" si="59"/>
        <v>44983.907911782415</v>
      </c>
      <c r="J313" s="52">
        <f t="shared" si="59"/>
        <v>36408.472662350017</v>
      </c>
      <c r="K313" s="52">
        <f t="shared" si="59"/>
        <v>55862.209160148755</v>
      </c>
      <c r="L313" s="52">
        <f t="shared" si="59"/>
        <v>53131.784584476132</v>
      </c>
      <c r="M313" s="52">
        <f t="shared" si="59"/>
        <v>41485.990751345329</v>
      </c>
      <c r="N313" s="52">
        <f t="shared" si="59"/>
        <v>54592.343376820521</v>
      </c>
      <c r="O313" s="52">
        <f t="shared" si="59"/>
        <v>54744.851319035799</v>
      </c>
      <c r="P313" s="96" t="s">
        <v>179</v>
      </c>
      <c r="Q313" s="41">
        <f t="shared" si="56"/>
        <v>1</v>
      </c>
      <c r="R313" s="135"/>
      <c r="S313" s="135"/>
    </row>
    <row r="314" spans="3:19" ht="16.5" thickTop="1" thickBot="1" x14ac:dyDescent="0.3">
      <c r="C314" s="148"/>
      <c r="D314" s="149"/>
      <c r="E314" s="45" t="s">
        <v>98</v>
      </c>
      <c r="F314" s="52">
        <f>F282+F284+F286+F288+F289+F290+F291+F292+F298+F303+F305+F306+F308+F281</f>
        <v>40713.414357624722</v>
      </c>
      <c r="G314" s="52">
        <f t="shared" ref="G314:N314" si="60">G282+G284+G286+G288+G289+G290+G291+G292+G298+G303+G305+G306+G308+G281</f>
        <v>50210.146212288731</v>
      </c>
      <c r="H314" s="52">
        <f t="shared" si="60"/>
        <v>49121.563815312977</v>
      </c>
      <c r="I314" s="52">
        <f t="shared" si="60"/>
        <v>44911.054018367337</v>
      </c>
      <c r="J314" s="52">
        <f t="shared" si="60"/>
        <v>36407.883645068083</v>
      </c>
      <c r="K314" s="52">
        <f t="shared" si="60"/>
        <v>55861.754103394487</v>
      </c>
      <c r="L314" s="52">
        <f t="shared" si="60"/>
        <v>53131.189431597508</v>
      </c>
      <c r="M314" s="52">
        <f t="shared" si="60"/>
        <v>41485.205394969424</v>
      </c>
      <c r="N314" s="52">
        <f t="shared" si="60"/>
        <v>54591.832077096617</v>
      </c>
      <c r="O314" s="52">
        <f>O282+O284+O286+O288+O289+O290+O291+O292+O298+O303+O305+O306+O308+O281</f>
        <v>54744.3700193119</v>
      </c>
      <c r="P314" s="123" t="s">
        <v>179</v>
      </c>
      <c r="Q314" s="41">
        <f t="shared" si="56"/>
        <v>0.99999120831069399</v>
      </c>
      <c r="R314" s="41">
        <f t="shared" si="57"/>
        <v>2.7941531985933299E-3</v>
      </c>
      <c r="S314" s="41">
        <f t="shared" si="58"/>
        <v>0.34462733924597733</v>
      </c>
    </row>
    <row r="315" spans="3:19" ht="15.75" thickTop="1" x14ac:dyDescent="0.25">
      <c r="E315" s="45" t="s">
        <v>99</v>
      </c>
      <c r="F315" s="49"/>
      <c r="G315" s="49">
        <f t="shared" ref="G315:O315" si="61">G314/F314-1</f>
        <v>0.23325805522585652</v>
      </c>
      <c r="H315" s="49">
        <f t="shared" si="61"/>
        <v>-2.1680526329742711E-2</v>
      </c>
      <c r="I315" s="49">
        <f t="shared" si="61"/>
        <v>-8.5716118745247871E-2</v>
      </c>
      <c r="J315" s="49">
        <f t="shared" si="61"/>
        <v>-0.18933357408672036</v>
      </c>
      <c r="K315" s="49">
        <f t="shared" si="61"/>
        <v>0.53433126319501634</v>
      </c>
      <c r="L315" s="49">
        <f t="shared" si="61"/>
        <v>-4.8880754205157584E-2</v>
      </c>
      <c r="M315" s="49">
        <f t="shared" si="61"/>
        <v>-0.21919298553670497</v>
      </c>
      <c r="N315" s="49">
        <f t="shared" si="61"/>
        <v>0.31593495939920135</v>
      </c>
      <c r="O315" s="50">
        <f t="shared" si="61"/>
        <v>2.7941531985933299E-3</v>
      </c>
      <c r="P315" s="50"/>
      <c r="S315" s="61"/>
    </row>
    <row r="318" spans="3:19" ht="18.75" x14ac:dyDescent="0.15">
      <c r="C318" s="141" t="s">
        <v>135</v>
      </c>
      <c r="D318" s="142"/>
      <c r="E318" s="155" t="s">
        <v>110</v>
      </c>
      <c r="F318" s="156"/>
      <c r="G318" s="156"/>
      <c r="H318" s="156"/>
      <c r="I318" s="156"/>
      <c r="J318" s="156"/>
      <c r="K318" s="156"/>
      <c r="L318" s="156"/>
      <c r="M318" s="156"/>
      <c r="N318" s="156"/>
      <c r="O318" s="156"/>
      <c r="P318" s="157"/>
    </row>
    <row r="319" spans="3:19" ht="15" x14ac:dyDescent="0.15">
      <c r="C319" s="143" t="s">
        <v>119</v>
      </c>
      <c r="D319" s="144"/>
      <c r="E319" s="35">
        <v>9</v>
      </c>
      <c r="F319" s="36">
        <v>2004</v>
      </c>
      <c r="G319" s="36">
        <f t="shared" ref="G319:P319" si="62">F319+1</f>
        <v>2005</v>
      </c>
      <c r="H319" s="36">
        <f t="shared" si="62"/>
        <v>2006</v>
      </c>
      <c r="I319" s="36">
        <f t="shared" si="62"/>
        <v>2007</v>
      </c>
      <c r="J319" s="36">
        <f t="shared" si="62"/>
        <v>2008</v>
      </c>
      <c r="K319" s="36">
        <f t="shared" si="62"/>
        <v>2009</v>
      </c>
      <c r="L319" s="36">
        <f t="shared" si="62"/>
        <v>2010</v>
      </c>
      <c r="M319" s="36">
        <f t="shared" si="62"/>
        <v>2011</v>
      </c>
      <c r="N319" s="36">
        <f t="shared" si="62"/>
        <v>2012</v>
      </c>
      <c r="O319" s="36">
        <f t="shared" si="62"/>
        <v>2013</v>
      </c>
      <c r="P319" s="37">
        <f t="shared" si="62"/>
        <v>2014</v>
      </c>
      <c r="Q319" s="59" t="s">
        <v>100</v>
      </c>
      <c r="R319" s="59" t="s">
        <v>111</v>
      </c>
      <c r="S319" s="60" t="s">
        <v>112</v>
      </c>
    </row>
    <row r="320" spans="3:19" ht="15" x14ac:dyDescent="0.25">
      <c r="C320" s="139"/>
      <c r="D320" s="140"/>
      <c r="E320" s="39" t="s">
        <v>32</v>
      </c>
      <c r="F320" s="40">
        <f>IF($C$3="National Currency",IF(A.Life_DATA!E306=0,0,A.Life_DATA!E306),IF($C$3="Current Exchange rate",IF(A.Life_DATA!E306=0,0,A.Life_DATA!E306/ECO!O9),IF($C$3="Constant Exchange rate",IF(A.Life_DATA!E306=0,0,A.Life_DATA!E306/ECO!O44))))</f>
        <v>934</v>
      </c>
      <c r="G320" s="40">
        <f>IF($C$3="National Currency",IF(A.Life_DATA!F306=0,0,A.Life_DATA!F306),IF($C$3="Current Exchange rate",IF(A.Life_DATA!F306=0,0,A.Life_DATA!F306/ECO!P9),IF($C$3="Constant Exchange rate",IF(A.Life_DATA!F306=0,0,A.Life_DATA!F306/ECO!P44))))</f>
        <v>1022</v>
      </c>
      <c r="H320" s="40">
        <f>IF($C$3="National Currency",IF(A.Life_DATA!G306=0,0,A.Life_DATA!G306),IF($C$3="Current Exchange rate",IF(A.Life_DATA!G306=0,0,A.Life_DATA!G306/ECO!Q9),IF($C$3="Constant Exchange rate",IF(A.Life_DATA!G306=0,0,A.Life_DATA!G306/ECO!Q44))))</f>
        <v>1038</v>
      </c>
      <c r="I320" s="40">
        <f>IF($C$3="National Currency",IF(A.Life_DATA!H306=0,0,A.Life_DATA!H306),IF($C$3="Current Exchange rate",IF(A.Life_DATA!H306=0,0,A.Life_DATA!H306/ECO!R9),IF($C$3="Constant Exchange rate",IF(A.Life_DATA!H306=0,0,A.Life_DATA!H306/ECO!R44))))</f>
        <v>1026</v>
      </c>
      <c r="J320" s="40">
        <f>IF($C$3="National Currency",IF(A.Life_DATA!I306=0,0,A.Life_DATA!I306),IF($C$3="Current Exchange rate",IF(A.Life_DATA!I306=0,0,A.Life_DATA!I306/ECO!S9),IF($C$3="Constant Exchange rate",IF(A.Life_DATA!I306=0,0,A.Life_DATA!I306/ECO!S44))))</f>
        <v>1020</v>
      </c>
      <c r="K320" s="40">
        <f>IF($C$3="National Currency",IF(A.Life_DATA!J306=0,0,A.Life_DATA!J306),IF($C$3="Current Exchange rate",IF(A.Life_DATA!J306=0,0,A.Life_DATA!J306/ECO!T9),IF($C$3="Constant Exchange rate",IF(A.Life_DATA!J306=0,0,A.Life_DATA!J306/ECO!T44))))</f>
        <v>981</v>
      </c>
      <c r="L320" s="40">
        <f>IF($C$3="National Currency",IF(A.Life_DATA!K306=0,0,A.Life_DATA!K306),IF($C$3="Current Exchange rate",IF(A.Life_DATA!K306=0,0,A.Life_DATA!K306/ECO!U9),IF($C$3="Constant Exchange rate",IF(A.Life_DATA!K306=0,0,A.Life_DATA!K306/ECO!U44))))</f>
        <v>1053</v>
      </c>
      <c r="M320" s="40">
        <f>IF($C$3="National Currency",IF(A.Life_DATA!L306=0,0,A.Life_DATA!L306),IF($C$3="Current Exchange rate",IF(A.Life_DATA!L306=0,0,A.Life_DATA!L306/ECO!V9),IF($C$3="Constant Exchange rate",IF(A.Life_DATA!L306=0,0,A.Life_DATA!L306/ECO!V44))))</f>
        <v>1036</v>
      </c>
      <c r="N320" s="40">
        <f>IF($C$3="National Currency",IF(A.Life_DATA!M306=0,0,A.Life_DATA!M306),IF($C$3="Current Exchange rate",IF(A.Life_DATA!M306=0,0,A.Life_DATA!M306/ECO!W9),IF($C$3="Constant Exchange rate",IF(A.Life_DATA!M306=0,0,A.Life_DATA!M306/ECO!W44))))</f>
        <v>994</v>
      </c>
      <c r="O320" s="40">
        <f>IF($C$3="National Currency",IF(A.Life_DATA!N306=0,0,A.Life_DATA!N306),IF($C$3="Current Exchange rate",IF(A.Life_DATA!N306=0,0,A.Life_DATA!N306/ECO!X9),IF($C$3="Constant Exchange rate",IF(A.Life_DATA!N306=0,0,A.Life_DATA!N306/ECO!X44))))</f>
        <v>968</v>
      </c>
      <c r="P320" s="107">
        <f>IF($C$3="National Currency",IF(A.Life_DATA!O306=0,0,A.Life_DATA!O306),IF($C$3="Current Exchange rate",IF(A.Life_DATA!O306=0,0,A.Life_DATA!O306/ECO!Y9),IF($C$3="Constant Exchange rate",IF(A.Life_DATA!O306=0,0,A.Life_DATA!O306/ECO!Y44))))</f>
        <v>0</v>
      </c>
      <c r="Q320" s="41">
        <f>O320/$O$352</f>
        <v>3.1027550502964293E-2</v>
      </c>
      <c r="R320" s="41">
        <f>IF(OR(O320=0, N320=0),"-",O320/N320-1)</f>
        <v>-2.6156941649899346E-2</v>
      </c>
      <c r="S320" s="41">
        <f>IF(OR(O320=0, F320=0),"-",O320/F320-1)</f>
        <v>3.6402569593147804E-2</v>
      </c>
    </row>
    <row r="321" spans="3:19" ht="15" x14ac:dyDescent="0.25">
      <c r="C321" s="139"/>
      <c r="D321" s="140"/>
      <c r="E321" s="39" t="s">
        <v>31</v>
      </c>
      <c r="F321" s="42">
        <f>IF($C$3="National Currency",IF(A.Life_DATA!E307=0,0,A.Life_DATA!E307),IF($C$3="Current Exchange rate",IF(A.Life_DATA!E307=0,0,A.Life_DATA!E307/ECO!O10),IF($C$3="Constant Exchange rate",IF(A.Life_DATA!E307=0,0,A.Life_DATA!E307/ECO!O45))))</f>
        <v>1152.449435</v>
      </c>
      <c r="G321" s="42">
        <f>IF($C$3="National Currency",IF(A.Life_DATA!F307=0,0,A.Life_DATA!F307),IF($C$3="Current Exchange rate",IF(A.Life_DATA!F307=0,0,A.Life_DATA!F307/ECO!P10),IF($C$3="Constant Exchange rate",IF(A.Life_DATA!F307=0,0,A.Life_DATA!F307/ECO!P45))))</f>
        <v>1311.570878</v>
      </c>
      <c r="H321" s="42">
        <f>IF($C$3="National Currency",IF(A.Life_DATA!G307=0,0,A.Life_DATA!G307),IF($C$3="Current Exchange rate",IF(A.Life_DATA!G307=0,0,A.Life_DATA!G307/ECO!Q10),IF($C$3="Constant Exchange rate",IF(A.Life_DATA!G307=0,0,A.Life_DATA!G307/ECO!Q45))))</f>
        <v>1400.611909</v>
      </c>
      <c r="I321" s="42">
        <f>IF($C$3="National Currency",IF(A.Life_DATA!H307=0,0,A.Life_DATA!H307),IF($C$3="Current Exchange rate",IF(A.Life_DATA!H307=0,0,A.Life_DATA!H307/ECO!R10),IF($C$3="Constant Exchange rate",IF(A.Life_DATA!H307=0,0,A.Life_DATA!H307/ECO!R45))))</f>
        <v>1550.7118559999999</v>
      </c>
      <c r="J321" s="42">
        <f>IF($C$3="National Currency",IF(A.Life_DATA!I307=0,0,A.Life_DATA!I307),IF($C$3="Current Exchange rate",IF(A.Life_DATA!I307=0,0,A.Life_DATA!I307/ECO!S10),IF($C$3="Constant Exchange rate",IF(A.Life_DATA!I307=0,0,A.Life_DATA!I307/ECO!S45))))</f>
        <v>1599.1770899999999</v>
      </c>
      <c r="K321" s="42">
        <f>IF($C$3="National Currency",IF(A.Life_DATA!J307=0,0,A.Life_DATA!J307),IF($C$3="Current Exchange rate",IF(A.Life_DATA!J307=0,0,A.Life_DATA!J307/ECO!T10),IF($C$3="Constant Exchange rate",IF(A.Life_DATA!J307=0,0,A.Life_DATA!J307/ECO!T45))))</f>
        <v>1529.0573690000001</v>
      </c>
      <c r="L321" s="42">
        <f>IF($C$3="National Currency",IF(A.Life_DATA!K307=0,0,A.Life_DATA!K307),IF($C$3="Current Exchange rate",IF(A.Life_DATA!K307=0,0,A.Life_DATA!K307/ECO!U10),IF($C$3="Constant Exchange rate",IF(A.Life_DATA!K307=0,0,A.Life_DATA!K307/ECO!U45))))</f>
        <v>1534.7218539999999</v>
      </c>
      <c r="M321" s="42">
        <f>IF($C$3="National Currency",IF(A.Life_DATA!L307=0,0,A.Life_DATA!L307),IF($C$3="Current Exchange rate",IF(A.Life_DATA!L307=0,0,A.Life_DATA!L307/ECO!V10),IF($C$3="Constant Exchange rate",IF(A.Life_DATA!L307=0,0,A.Life_DATA!L307/ECO!V45))))</f>
        <v>1545.0097109999999</v>
      </c>
      <c r="N321" s="42">
        <f>IF($C$3="National Currency",IF(A.Life_DATA!M307=0,0,A.Life_DATA!M307),IF($C$3="Current Exchange rate",IF(A.Life_DATA!M307=0,0,A.Life_DATA!M307/ECO!W10),IF($C$3="Constant Exchange rate",IF(A.Life_DATA!M307=0,0,A.Life_DATA!M307/ECO!W45))))</f>
        <v>1627.593194</v>
      </c>
      <c r="O321" s="42">
        <f>IF($C$3="National Currency",IF(A.Life_DATA!N307=0,0,A.Life_DATA!N307),IF($C$3="Current Exchange rate",IF(A.Life_DATA!N307=0,0,A.Life_DATA!N307/ECO!X10),IF($C$3="Constant Exchange rate",IF(A.Life_DATA!N307=0,0,A.Life_DATA!N307/ECO!X45))))</f>
        <v>1638.267028</v>
      </c>
      <c r="P321" s="108">
        <f>IF($C$3="National Currency",IF(A.Life_DATA!O307=0,0,A.Life_DATA!O307),IF($C$3="Current Exchange rate",IF(A.Life_DATA!O307=0,0,A.Life_DATA!O307/ECO!Y10),IF($C$3="Constant Exchange rate",IF(A.Life_DATA!O307=0,0,A.Life_DATA!O307/ECO!Y45))))</f>
        <v>1622.681926</v>
      </c>
      <c r="Q321" s="41">
        <f t="shared" ref="Q321:Q353" si="63">O321/$O$352</f>
        <v>5.2511790236168608E-2</v>
      </c>
      <c r="R321" s="41">
        <f t="shared" ref="R321:R353" si="64">IF(OR(O321=0, N321=0),"-",O321/N321-1)</f>
        <v>6.5580478213771443E-3</v>
      </c>
      <c r="S321" s="41">
        <f t="shared" ref="S321:S353" si="65">IF(OR(O321=0, F321=0),"-",O321/F321-1)</f>
        <v>0.4215521985135946</v>
      </c>
    </row>
    <row r="322" spans="3:19" ht="15" x14ac:dyDescent="0.25">
      <c r="C322" s="139"/>
      <c r="D322" s="140"/>
      <c r="E322" s="39" t="s">
        <v>30</v>
      </c>
      <c r="F322" s="42">
        <f>IF($C$3="National Currency",IF(A.Life_DATA!E308=0,0,A.Life_DATA!E308),IF($C$3="Current Exchange rate",IF(A.Life_DATA!E308=0,0,A.Life_DATA!E308/ECO!O11),IF($C$3="Constant Exchange rate",IF(A.Life_DATA!E308=0,0,A.Life_DATA!E308/ECO!O46))))</f>
        <v>0</v>
      </c>
      <c r="G322" s="42">
        <f>IF($C$3="National Currency",IF(A.Life_DATA!F308=0,0,A.Life_DATA!F308),IF($C$3="Current Exchange rate",IF(A.Life_DATA!F308=0,0,A.Life_DATA!F308/ECO!P11),IF($C$3="Constant Exchange rate",IF(A.Life_DATA!F308=0,0,A.Life_DATA!F308/ECO!P46))))</f>
        <v>7.6694958584722368</v>
      </c>
      <c r="H322" s="42">
        <f>IF($C$3="National Currency",IF(A.Life_DATA!G308=0,0,A.Life_DATA!G308),IF($C$3="Current Exchange rate",IF(A.Life_DATA!G308=0,0,A.Life_DATA!G308/ECO!Q11),IF($C$3="Constant Exchange rate",IF(A.Life_DATA!G308=0,0,A.Life_DATA!G308/ECO!Q46))))</f>
        <v>26.076285918805603</v>
      </c>
      <c r="I322" s="42">
        <f>IF($C$3="National Currency",IF(A.Life_DATA!H308=0,0,A.Life_DATA!H308),IF($C$3="Current Exchange rate",IF(A.Life_DATA!H308=0,0,A.Life_DATA!H308/ECO!R11),IF($C$3="Constant Exchange rate",IF(A.Life_DATA!H308=0,0,A.Life_DATA!H308/ECO!R46))))</f>
        <v>34.846784676347276</v>
      </c>
      <c r="J322" s="42">
        <f>IF($C$3="National Currency",IF(A.Life_DATA!I308=0,0,A.Life_DATA!I308),IF($C$3="Current Exchange rate",IF(A.Life_DATA!I308=0,0,A.Life_DATA!I308/ECO!S11),IF($C$3="Constant Exchange rate",IF(A.Life_DATA!I308=0,0,A.Life_DATA!I308/ECO!S46))))</f>
        <v>47.319766847325901</v>
      </c>
      <c r="K322" s="42">
        <f>IF($C$3="National Currency",IF(A.Life_DATA!J308=0,0,A.Life_DATA!J308),IF($C$3="Current Exchange rate",IF(A.Life_DATA!J308=0,0,A.Life_DATA!J308/ECO!T11),IF($C$3="Constant Exchange rate",IF(A.Life_DATA!J308=0,0,A.Life_DATA!J308/ECO!T46))))</f>
        <v>41.082421515492385</v>
      </c>
      <c r="L322" s="42">
        <f>IF($C$3="National Currency",IF(A.Life_DATA!K308=0,0,A.Life_DATA!K308),IF($C$3="Current Exchange rate",IF(A.Life_DATA!K308=0,0,A.Life_DATA!K308/ECO!U11),IF($C$3="Constant Exchange rate",IF(A.Life_DATA!K308=0,0,A.Life_DATA!K308/ECO!U46))))</f>
        <v>40.727579507107066</v>
      </c>
      <c r="M322" s="42">
        <f>IF($C$3="National Currency",IF(A.Life_DATA!L308=0,0,A.Life_DATA!L308),IF($C$3="Current Exchange rate",IF(A.Life_DATA!L308=0,0,A.Life_DATA!L308/ECO!V11),IF($C$3="Constant Exchange rate",IF(A.Life_DATA!L308=0,0,A.Life_DATA!L308/ECO!V46))))</f>
        <v>40.849967829021381</v>
      </c>
      <c r="N322" s="42">
        <f>IF($C$3="National Currency",IF(A.Life_DATA!M308=0,0,A.Life_DATA!M308),IF($C$3="Current Exchange rate",IF(A.Life_DATA!M308=0,0,A.Life_DATA!M308/ECO!W11),IF($C$3="Constant Exchange rate",IF(A.Life_DATA!M308=0,0,A.Life_DATA!M308/ECO!W46))))</f>
        <v>44.483075979138974</v>
      </c>
      <c r="O322" s="89">
        <f>IF($C$3="National Currency",IF(A.Life_DATA!N308=0,0,A.Life_DATA!N308),IF($C$3="Current Exchange rate",IF(A.Life_DATA!N308=0,0,A.Life_DATA!N308/ECO!X11),IF($C$3="Constant Exchange rate",IF(A.Life_DATA!N308=0,0,A.Life_DATA!N308/ECO!X46))))</f>
        <v>44.483075979138974</v>
      </c>
      <c r="P322" s="108">
        <f>IF($C$3="National Currency",IF(A.Life_DATA!O308=0,0,A.Life_DATA!O308),IF($C$3="Current Exchange rate",IF(A.Life_DATA!O308=0,0,A.Life_DATA!O308/ECO!Y11),IF($C$3="Constant Exchange rate",IF(A.Life_DATA!O308=0,0,A.Life_DATA!O308/ECO!Y46))))</f>
        <v>0</v>
      </c>
      <c r="Q322" s="41">
        <f t="shared" si="63"/>
        <v>1.4258273620557152E-3</v>
      </c>
      <c r="R322" s="41">
        <f t="shared" si="64"/>
        <v>0</v>
      </c>
      <c r="S322" s="41" t="str">
        <f t="shared" si="65"/>
        <v>-</v>
      </c>
    </row>
    <row r="323" spans="3:19" ht="15" x14ac:dyDescent="0.25">
      <c r="C323" s="139"/>
      <c r="D323" s="140"/>
      <c r="E323" s="39" t="s">
        <v>29</v>
      </c>
      <c r="F323" s="42">
        <f>IF($C$3="National Currency",IF(A.Life_DATA!E309=0,0,A.Life_DATA!E309),IF($C$3="Current Exchange rate",IF(A.Life_DATA!E309=0,0,A.Life_DATA!E309/ECO!O12),IF($C$3="Constant Exchange rate",IF(A.Life_DATA!E309=0,0,A.Life_DATA!E309/ECO!O47))))</f>
        <v>0</v>
      </c>
      <c r="G323" s="42">
        <f>IF($C$3="National Currency",IF(A.Life_DATA!F309=0,0,A.Life_DATA!F309),IF($C$3="Current Exchange rate",IF(A.Life_DATA!F309=0,0,A.Life_DATA!F309/ECO!P12),IF($C$3="Constant Exchange rate",IF(A.Life_DATA!F309=0,0,A.Life_DATA!F309/ECO!P47))))</f>
        <v>0</v>
      </c>
      <c r="H323" s="42">
        <f>IF($C$3="National Currency",IF(A.Life_DATA!G309=0,0,A.Life_DATA!G309),IF($C$3="Current Exchange rate",IF(A.Life_DATA!G309=0,0,A.Life_DATA!G309/ECO!Q12),IF($C$3="Constant Exchange rate",IF(A.Life_DATA!G309=0,0,A.Life_DATA!G309/ECO!Q47))))</f>
        <v>0</v>
      </c>
      <c r="I323" s="42">
        <f>IF($C$3="National Currency",IF(A.Life_DATA!H309=0,0,A.Life_DATA!H309),IF($C$3="Current Exchange rate",IF(A.Life_DATA!H309=0,0,A.Life_DATA!H309/ECO!R12),IF($C$3="Constant Exchange rate",IF(A.Life_DATA!H309=0,0,A.Life_DATA!H309/ECO!R47))))</f>
        <v>0</v>
      </c>
      <c r="J323" s="42">
        <f>IF($C$3="National Currency",IF(A.Life_DATA!I309=0,0,A.Life_DATA!I309),IF($C$3="Current Exchange rate",IF(A.Life_DATA!I309=0,0,A.Life_DATA!I309/ECO!S12),IF($C$3="Constant Exchange rate",IF(A.Life_DATA!I309=0,0,A.Life_DATA!I309/ECO!S47))))</f>
        <v>2509.3062067531605</v>
      </c>
      <c r="K323" s="42">
        <f>IF($C$3="National Currency",IF(A.Life_DATA!J309=0,0,A.Life_DATA!J309),IF($C$3="Current Exchange rate",IF(A.Life_DATA!J309=0,0,A.Life_DATA!J309/ECO!T12),IF($C$3="Constant Exchange rate",IF(A.Life_DATA!J309=0,0,A.Life_DATA!J309/ECO!T47))))</f>
        <v>2474.8054141716566</v>
      </c>
      <c r="L323" s="42">
        <f>IF($C$3="National Currency",IF(A.Life_DATA!K309=0,0,A.Life_DATA!K309),IF($C$3="Current Exchange rate",IF(A.Life_DATA!K309=0,0,A.Life_DATA!K309/ECO!U12),IF($C$3="Constant Exchange rate",IF(A.Life_DATA!K309=0,0,A.Life_DATA!K309/ECO!U47))))</f>
        <v>2319.8554956753164</v>
      </c>
      <c r="M323" s="42">
        <f>IF($C$3="National Currency",IF(A.Life_DATA!L309=0,0,A.Life_DATA!L309),IF($C$3="Current Exchange rate",IF(A.Life_DATA!L309=0,0,A.Life_DATA!L309/ECO!V12),IF($C$3="Constant Exchange rate",IF(A.Life_DATA!L309=0,0,A.Life_DATA!L309/ECO!V47))))</f>
        <v>2347.862803559548</v>
      </c>
      <c r="N323" s="42">
        <f>IF($C$3="National Currency",IF(A.Life_DATA!M309=0,0,A.Life_DATA!M309),IF($C$3="Current Exchange rate",IF(A.Life_DATA!M309=0,0,A.Life_DATA!M309/ECO!W12),IF($C$3="Constant Exchange rate",IF(A.Life_DATA!M309=0,0,A.Life_DATA!M309/ECO!W47))))</f>
        <v>2394.9740219560877</v>
      </c>
      <c r="O323" s="42">
        <f>IF($C$3="National Currency",IF(A.Life_DATA!N309=0,0,A.Life_DATA!N309),IF($C$3="Current Exchange rate",IF(A.Life_DATA!N309=0,0,A.Life_DATA!N309/ECO!X12),IF($C$3="Constant Exchange rate",IF(A.Life_DATA!N309=0,0,A.Life_DATA!N309/ECO!X47))))</f>
        <v>2366.8045567198938</v>
      </c>
      <c r="P323" s="108">
        <f>IF($C$3="National Currency",IF(A.Life_DATA!O309=0,0,A.Life_DATA!O309),IF($C$3="Current Exchange rate",IF(A.Life_DATA!O309=0,0,A.Life_DATA!O309/ECO!Y12),IF($C$3="Constant Exchange rate",IF(A.Life_DATA!O309=0,0,A.Life_DATA!O309/ECO!Y47))))</f>
        <v>2370.4873702594814</v>
      </c>
      <c r="Q323" s="41">
        <f t="shared" si="63"/>
        <v>7.5863789167636905E-2</v>
      </c>
      <c r="R323" s="41">
        <f t="shared" si="64"/>
        <v>-1.1761908470801052E-2</v>
      </c>
      <c r="S323" s="41" t="str">
        <f t="shared" si="65"/>
        <v>-</v>
      </c>
    </row>
    <row r="324" spans="3:19" ht="15" x14ac:dyDescent="0.25">
      <c r="C324" s="139"/>
      <c r="D324" s="140"/>
      <c r="E324" s="39" t="s">
        <v>28</v>
      </c>
      <c r="F324" s="42">
        <f>IF($C$3="National Currency",IF(A.Life_DATA!E310=0,0,A.Life_DATA!E310),IF($C$3="Current Exchange rate",IF(A.Life_DATA!E310=0,0,A.Life_DATA!E310/ECO!O13),IF($C$3="Constant Exchange rate",IF(A.Life_DATA!E310=0,0,A.Life_DATA!E310/ECO!O48))))</f>
        <v>53.650451928169907</v>
      </c>
      <c r="G324" s="42">
        <f>IF($C$3="National Currency",IF(A.Life_DATA!F310=0,0,A.Life_DATA!F310),IF($C$3="Current Exchange rate",IF(A.Life_DATA!F310=0,0,A.Life_DATA!F310/ECO!P13),IF($C$3="Constant Exchange rate",IF(A.Life_DATA!F310=0,0,A.Life_DATA!F310/ECO!P48))))</f>
        <v>55.529926358774588</v>
      </c>
      <c r="H324" s="42">
        <f>IF($C$3="National Currency",IF(A.Life_DATA!G310=0,0,A.Life_DATA!G310),IF($C$3="Current Exchange rate",IF(A.Life_DATA!G310=0,0,A.Life_DATA!G310/ECO!Q13),IF($C$3="Constant Exchange rate",IF(A.Life_DATA!G310=0,0,A.Life_DATA!G310/ECO!Q48))))</f>
        <v>62.193517521827538</v>
      </c>
      <c r="I324" s="42">
        <f>IF($C$3="National Currency",IF(A.Life_DATA!H310=0,0,A.Life_DATA!H310),IF($C$3="Current Exchange rate",IF(A.Life_DATA!H310=0,0,A.Life_DATA!H310/ECO!R13),IF($C$3="Constant Exchange rate",IF(A.Life_DATA!H310=0,0,A.Life_DATA!H310/ECO!R48))))</f>
        <v>71.590889674850928</v>
      </c>
      <c r="J324" s="42">
        <f>IF($C$3="National Currency",IF(A.Life_DATA!I310=0,0,A.Life_DATA!I310),IF($C$3="Current Exchange rate",IF(A.Life_DATA!I310=0,0,A.Life_DATA!I310/ECO!S13),IF($C$3="Constant Exchange rate",IF(A.Life_DATA!I310=0,0,A.Life_DATA!I310/ECO!S48))))</f>
        <v>68</v>
      </c>
      <c r="K324" s="42">
        <f>IF($C$3="National Currency",IF(A.Life_DATA!J310=0,0,A.Life_DATA!J310),IF($C$3="Current Exchange rate",IF(A.Life_DATA!J310=0,0,A.Life_DATA!J310/ECO!T13),IF($C$3="Constant Exchange rate",IF(A.Life_DATA!J310=0,0,A.Life_DATA!J310/ECO!T48))))</f>
        <v>72</v>
      </c>
      <c r="L324" s="42">
        <f>IF($C$3="National Currency",IF(A.Life_DATA!K310=0,0,A.Life_DATA!K310),IF($C$3="Current Exchange rate",IF(A.Life_DATA!K310=0,0,A.Life_DATA!K310/ECO!U13),IF($C$3="Constant Exchange rate",IF(A.Life_DATA!K310=0,0,A.Life_DATA!K310/ECO!U48))))</f>
        <v>78.400000000000006</v>
      </c>
      <c r="M324" s="42">
        <f>IF($C$3="National Currency",IF(A.Life_DATA!L310=0,0,A.Life_DATA!L310),IF($C$3="Current Exchange rate",IF(A.Life_DATA!L310=0,0,A.Life_DATA!L310/ECO!V13),IF($C$3="Constant Exchange rate",IF(A.Life_DATA!L310=0,0,A.Life_DATA!L310/ECO!V48))))</f>
        <v>0</v>
      </c>
      <c r="N324" s="42">
        <f>IF($C$3="National Currency",IF(A.Life_DATA!M310=0,0,A.Life_DATA!M310),IF($C$3="Current Exchange rate",IF(A.Life_DATA!M310=0,0,A.Life_DATA!M310/ECO!W13),IF($C$3="Constant Exchange rate",IF(A.Life_DATA!M310=0,0,A.Life_DATA!M310/ECO!W48))))</f>
        <v>0</v>
      </c>
      <c r="O324" s="42">
        <f>IF($C$3="National Currency",IF(A.Life_DATA!N310=0,0,A.Life_DATA!N310),IF($C$3="Current Exchange rate",IF(A.Life_DATA!N310=0,0,A.Life_DATA!N310/ECO!X13),IF($C$3="Constant Exchange rate",IF(A.Life_DATA!N310=0,0,A.Life_DATA!N310/ECO!X48))))</f>
        <v>0</v>
      </c>
      <c r="P324" s="108">
        <f>IF($C$3="National Currency",IF(A.Life_DATA!O310=0,0,A.Life_DATA!O310),IF($C$3="Current Exchange rate",IF(A.Life_DATA!O310=0,0,A.Life_DATA!O310/ECO!Y13),IF($C$3="Constant Exchange rate",IF(A.Life_DATA!O310=0,0,A.Life_DATA!O310/ECO!Y48))))</f>
        <v>0</v>
      </c>
      <c r="Q324" s="41">
        <f t="shared" si="63"/>
        <v>0</v>
      </c>
      <c r="R324" s="41" t="str">
        <f t="shared" si="64"/>
        <v>-</v>
      </c>
      <c r="S324" s="41" t="str">
        <f t="shared" si="65"/>
        <v>-</v>
      </c>
    </row>
    <row r="325" spans="3:19" ht="15" x14ac:dyDescent="0.25">
      <c r="C325" s="139"/>
      <c r="D325" s="140"/>
      <c r="E325" s="39" t="s">
        <v>27</v>
      </c>
      <c r="F325" s="42">
        <f>IF($C$3="National Currency",IF(A.Life_DATA!E311=0,0,A.Life_DATA!E311),IF($C$3="Current Exchange rate",IF(A.Life_DATA!E311=0,0,A.Life_DATA!E311/ECO!O14),IF($C$3="Constant Exchange rate",IF(A.Life_DATA!E311=0,0,A.Life_DATA!E311/ECO!O49))))</f>
        <v>355.79592572561745</v>
      </c>
      <c r="G325" s="42">
        <f>IF($C$3="National Currency",IF(A.Life_DATA!F311=0,0,A.Life_DATA!F311),IF($C$3="Current Exchange rate",IF(A.Life_DATA!F311=0,0,A.Life_DATA!F311/ECO!P14),IF($C$3="Constant Exchange rate",IF(A.Life_DATA!F311=0,0,A.Life_DATA!F311/ECO!P49))))</f>
        <v>350.027041644132</v>
      </c>
      <c r="H325" s="42">
        <f>IF($C$3="National Currency",IF(A.Life_DATA!G311=0,0,A.Life_DATA!G311),IF($C$3="Current Exchange rate",IF(A.Life_DATA!G311=0,0,A.Life_DATA!G311/ECO!Q14),IF($C$3="Constant Exchange rate",IF(A.Life_DATA!G311=0,0,A.Life_DATA!G311/ECO!Q49))))</f>
        <v>370.25419145484045</v>
      </c>
      <c r="I325" s="42">
        <f>IF($C$3="National Currency",IF(A.Life_DATA!H311=0,0,A.Life_DATA!H311),IF($C$3="Current Exchange rate",IF(A.Life_DATA!H311=0,0,A.Life_DATA!H311/ECO!R14),IF($C$3="Constant Exchange rate",IF(A.Life_DATA!H311=0,0,A.Life_DATA!H311/ECO!R49))))</f>
        <v>429.63764196863173</v>
      </c>
      <c r="J325" s="42">
        <f>IF($C$3="National Currency",IF(A.Life_DATA!I311=0,0,A.Life_DATA!I311),IF($C$3="Current Exchange rate",IF(A.Life_DATA!I311=0,0,A.Life_DATA!I311/ECO!S14),IF($C$3="Constant Exchange rate",IF(A.Life_DATA!I311=0,0,A.Life_DATA!I311/ECO!S49))))</f>
        <v>470.74094104921579</v>
      </c>
      <c r="K325" s="42">
        <f>IF($C$3="National Currency",IF(A.Life_DATA!J311=0,0,A.Life_DATA!J311),IF($C$3="Current Exchange rate",IF(A.Life_DATA!J311=0,0,A.Life_DATA!J311/ECO!T14),IF($C$3="Constant Exchange rate",IF(A.Life_DATA!J311=0,0,A.Life_DATA!J311/ECO!T49))))</f>
        <v>501.13574905354244</v>
      </c>
      <c r="L325" s="42">
        <f>IF($C$3="National Currency",IF(A.Life_DATA!K311=0,0,A.Life_DATA!K311),IF($C$3="Current Exchange rate",IF(A.Life_DATA!K311=0,0,A.Life_DATA!K311/ECO!U14),IF($C$3="Constant Exchange rate",IF(A.Life_DATA!K311=0,0,A.Life_DATA!K311/ECO!U49))))</f>
        <v>508.20263205336221</v>
      </c>
      <c r="M325" s="42">
        <f>IF($C$3="National Currency",IF(A.Life_DATA!L311=0,0,A.Life_DATA!L311),IF($C$3="Current Exchange rate",IF(A.Life_DATA!L311=0,0,A.Life_DATA!L311/ECO!V14),IF($C$3="Constant Exchange rate",IF(A.Life_DATA!L311=0,0,A.Life_DATA!L311/ECO!V49))))</f>
        <v>553.16387236343974</v>
      </c>
      <c r="N325" s="42">
        <f>IF($C$3="National Currency",IF(A.Life_DATA!M311=0,0,A.Life_DATA!M311),IF($C$3="Current Exchange rate",IF(A.Life_DATA!M311=0,0,A.Life_DATA!M311/ECO!W14),IF($C$3="Constant Exchange rate",IF(A.Life_DATA!M311=0,0,A.Life_DATA!M311/ECO!W49))))</f>
        <v>568.88408148548763</v>
      </c>
      <c r="O325" s="42">
        <f>IF($C$3="National Currency",IF(A.Life_DATA!N311=0,0,A.Life_DATA!N311),IF($C$3="Current Exchange rate",IF(A.Life_DATA!N311=0,0,A.Life_DATA!N311/ECO!X14),IF($C$3="Constant Exchange rate",IF(A.Life_DATA!N311=0,0,A.Life_DATA!N311/ECO!X49))))</f>
        <v>551.46926266450339</v>
      </c>
      <c r="P325" s="108">
        <f>IF($C$3="National Currency",IF(A.Life_DATA!O311=0,0,A.Life_DATA!O311),IF($C$3="Current Exchange rate",IF(A.Life_DATA!O311=0,0,A.Life_DATA!O311/ECO!Y14),IF($C$3="Constant Exchange rate",IF(A.Life_DATA!O311=0,0,A.Life_DATA!O311/ECO!Y49))))</f>
        <v>538.74166215972593</v>
      </c>
      <c r="Q325" s="41">
        <f t="shared" si="63"/>
        <v>1.7676384708838182E-2</v>
      </c>
      <c r="R325" s="41">
        <f t="shared" si="64"/>
        <v>-3.0612244897958996E-2</v>
      </c>
      <c r="S325" s="41">
        <f t="shared" si="65"/>
        <v>0.54995946493717085</v>
      </c>
    </row>
    <row r="326" spans="3:19" ht="15" x14ac:dyDescent="0.25">
      <c r="C326" s="139"/>
      <c r="D326" s="140"/>
      <c r="E326" s="39" t="s">
        <v>26</v>
      </c>
      <c r="F326" s="42">
        <f>IF($C$3="National Currency",IF(A.Life_DATA!E312=0,0,A.Life_DATA!E312),IF($C$3="Current Exchange rate",IF(A.Life_DATA!E312=0,0,A.Life_DATA!E312/ECO!O15),IF($C$3="Constant Exchange rate",IF(A.Life_DATA!E312=0,0,A.Life_DATA!E312/ECO!O50))))</f>
        <v>0</v>
      </c>
      <c r="G326" s="42">
        <f>IF($C$3="National Currency",IF(A.Life_DATA!F312=0,0,A.Life_DATA!F312),IF($C$3="Current Exchange rate",IF(A.Life_DATA!F312=0,0,A.Life_DATA!F312/ECO!P15),IF($C$3="Constant Exchange rate",IF(A.Life_DATA!F312=0,0,A.Life_DATA!F312/ECO!P50))))</f>
        <v>0</v>
      </c>
      <c r="H326" s="42">
        <f>IF($C$3="National Currency",IF(A.Life_DATA!G312=0,0,A.Life_DATA!G312),IF($C$3="Current Exchange rate",IF(A.Life_DATA!G312=0,0,A.Life_DATA!G312/ECO!Q15),IF($C$3="Constant Exchange rate",IF(A.Life_DATA!G312=0,0,A.Life_DATA!G312/ECO!Q50))))</f>
        <v>0</v>
      </c>
      <c r="I326" s="42">
        <f>IF($C$3="National Currency",IF(A.Life_DATA!H312=0,0,A.Life_DATA!H312),IF($C$3="Current Exchange rate",IF(A.Life_DATA!H312=0,0,A.Life_DATA!H312/ECO!R15),IF($C$3="Constant Exchange rate",IF(A.Life_DATA!H312=0,0,A.Life_DATA!H312/ECO!R50))))</f>
        <v>0</v>
      </c>
      <c r="J326" s="42">
        <f>IF($C$3="National Currency",IF(A.Life_DATA!I312=0,0,A.Life_DATA!I312),IF($C$3="Current Exchange rate",IF(A.Life_DATA!I312=0,0,A.Life_DATA!I312/ECO!S15),IF($C$3="Constant Exchange rate",IF(A.Life_DATA!I312=0,0,A.Life_DATA!I312/ECO!S50))))</f>
        <v>0</v>
      </c>
      <c r="K326" s="42">
        <f>IF($C$3="National Currency",IF(A.Life_DATA!J312=0,0,A.Life_DATA!J312),IF($C$3="Current Exchange rate",IF(A.Life_DATA!J312=0,0,A.Life_DATA!J312/ECO!T15),IF($C$3="Constant Exchange rate",IF(A.Life_DATA!J312=0,0,A.Life_DATA!J312/ECO!T50))))</f>
        <v>0</v>
      </c>
      <c r="L326" s="42">
        <f>IF($C$3="National Currency",IF(A.Life_DATA!K312=0,0,A.Life_DATA!K312),IF($C$3="Current Exchange rate",IF(A.Life_DATA!K312=0,0,A.Life_DATA!K312/ECO!U15),IF($C$3="Constant Exchange rate",IF(A.Life_DATA!K312=0,0,A.Life_DATA!K312/ECO!U50))))</f>
        <v>0</v>
      </c>
      <c r="M326" s="42">
        <f>IF($C$3="National Currency",IF(A.Life_DATA!L312=0,0,A.Life_DATA!L312),IF($C$3="Current Exchange rate",IF(A.Life_DATA!L312=0,0,A.Life_DATA!L312/ECO!V15),IF($C$3="Constant Exchange rate",IF(A.Life_DATA!L312=0,0,A.Life_DATA!L312/ECO!V50))))</f>
        <v>0</v>
      </c>
      <c r="N326" s="42">
        <f>IF($C$3="National Currency",IF(A.Life_DATA!M312=0,0,A.Life_DATA!M312),IF($C$3="Current Exchange rate",IF(A.Life_DATA!M312=0,0,A.Life_DATA!M312/ECO!W15),IF($C$3="Constant Exchange rate",IF(A.Life_DATA!M312=0,0,A.Life_DATA!M312/ECO!W50))))</f>
        <v>0</v>
      </c>
      <c r="O326" s="42">
        <f>IF($C$3="National Currency",IF(A.Life_DATA!N312=0,0,A.Life_DATA!N312),IF($C$3="Current Exchange rate",IF(A.Life_DATA!N312=0,0,A.Life_DATA!N312/ECO!X15),IF($C$3="Constant Exchange rate",IF(A.Life_DATA!N312=0,0,A.Life_DATA!N312/ECO!X50))))</f>
        <v>0</v>
      </c>
      <c r="P326" s="108">
        <f>IF($C$3="National Currency",IF(A.Life_DATA!O312=0,0,A.Life_DATA!O312),IF($C$3="Current Exchange rate",IF(A.Life_DATA!O312=0,0,A.Life_DATA!O312/ECO!Y15),IF($C$3="Constant Exchange rate",IF(A.Life_DATA!O312=0,0,A.Life_DATA!O312/ECO!Y50))))</f>
        <v>0</v>
      </c>
      <c r="Q326" s="41">
        <f t="shared" si="63"/>
        <v>0</v>
      </c>
      <c r="R326" s="41" t="str">
        <f t="shared" si="64"/>
        <v>-</v>
      </c>
      <c r="S326" s="41" t="str">
        <f t="shared" si="65"/>
        <v>-</v>
      </c>
    </row>
    <row r="327" spans="3:19" ht="15" x14ac:dyDescent="0.25">
      <c r="C327" s="139"/>
      <c r="D327" s="140"/>
      <c r="E327" s="39" t="s">
        <v>25</v>
      </c>
      <c r="F327" s="42">
        <f>IF($C$3="National Currency",IF(A.Life_DATA!E313=0,0,A.Life_DATA!E313),IF($C$3="Current Exchange rate",IF(A.Life_DATA!E313=0,0,A.Life_DATA!E313/ECO!O16),IF($C$3="Constant Exchange rate",IF(A.Life_DATA!E313=0,0,A.Life_DATA!E313/ECO!O51))))</f>
        <v>592.18567418371322</v>
      </c>
      <c r="G327" s="42">
        <f>IF($C$3="National Currency",IF(A.Life_DATA!F313=0,0,A.Life_DATA!F313),IF($C$3="Current Exchange rate",IF(A.Life_DATA!F313=0,0,A.Life_DATA!F313/ECO!P16),IF($C$3="Constant Exchange rate",IF(A.Life_DATA!F313=0,0,A.Life_DATA!F313/ECO!P51))))</f>
        <v>605.88559225283063</v>
      </c>
      <c r="H327" s="42">
        <f>IF($C$3="National Currency",IF(A.Life_DATA!G313=0,0,A.Life_DATA!G313),IF($C$3="Current Exchange rate",IF(A.Life_DATA!G313=0,0,A.Life_DATA!G313/ECO!Q16),IF($C$3="Constant Exchange rate",IF(A.Life_DATA!G313=0,0,A.Life_DATA!G313/ECO!Q51))))</f>
        <v>619.45119739970187</v>
      </c>
      <c r="I327" s="42">
        <f>IF($C$3="National Currency",IF(A.Life_DATA!H313=0,0,A.Life_DATA!H313),IF($C$3="Current Exchange rate",IF(A.Life_DATA!H313=0,0,A.Life_DATA!H313/ECO!R16),IF($C$3="Constant Exchange rate",IF(A.Life_DATA!H313=0,0,A.Life_DATA!H313/ECO!R51))))</f>
        <v>656.65587686191293</v>
      </c>
      <c r="J327" s="42">
        <f>IF($C$3="National Currency",IF(A.Life_DATA!I313=0,0,A.Life_DATA!I313),IF($C$3="Current Exchange rate",IF(A.Life_DATA!I313=0,0,A.Life_DATA!I313/ECO!S16),IF($C$3="Constant Exchange rate",IF(A.Life_DATA!I313=0,0,A.Life_DATA!I313/ECO!S51))))</f>
        <v>690.09979450122898</v>
      </c>
      <c r="K327" s="42">
        <f>IF($C$3="National Currency",IF(A.Life_DATA!J313=0,0,A.Life_DATA!J313),IF($C$3="Current Exchange rate",IF(A.Life_DATA!J313=0,0,A.Life_DATA!J313/ECO!T16),IF($C$3="Constant Exchange rate",IF(A.Life_DATA!J313=0,0,A.Life_DATA!J313/ECO!T51))))</f>
        <v>804.22360415295555</v>
      </c>
      <c r="L327" s="42">
        <f>IF($C$3="National Currency",IF(A.Life_DATA!K313=0,0,A.Life_DATA!K313),IF($C$3="Current Exchange rate",IF(A.Life_DATA!K313=0,0,A.Life_DATA!K313/ECO!U16),IF($C$3="Constant Exchange rate",IF(A.Life_DATA!K313=0,0,A.Life_DATA!K313/ECO!U51))))</f>
        <v>693.117134299491</v>
      </c>
      <c r="M327" s="42">
        <f>IF($C$3="National Currency",IF(A.Life_DATA!L313=0,0,A.Life_DATA!L313),IF($C$3="Current Exchange rate",IF(A.Life_DATA!L313=0,0,A.Life_DATA!L313/ECO!V16),IF($C$3="Constant Exchange rate",IF(A.Life_DATA!L313=0,0,A.Life_DATA!L313/ECO!V51))))</f>
        <v>700.44188951419017</v>
      </c>
      <c r="N327" s="42">
        <f>IF($C$3="National Currency",IF(A.Life_DATA!M313=0,0,A.Life_DATA!M313),IF($C$3="Current Exchange rate",IF(A.Life_DATA!M313=0,0,A.Life_DATA!M313/ECO!W16),IF($C$3="Constant Exchange rate",IF(A.Life_DATA!M313=0,0,A.Life_DATA!M313/ECO!W51))))</f>
        <v>682.86771520287971</v>
      </c>
      <c r="O327" s="89">
        <f>IF($C$3="National Currency",IF(A.Life_DATA!N313=0,0,A.Life_DATA!N313),IF($C$3="Current Exchange rate",IF(A.Life_DATA!N313=0,0,A.Life_DATA!N313/ECO!X16),IF($C$3="Constant Exchange rate",IF(A.Life_DATA!N313=0,0,A.Life_DATA!N313/ECO!X51))))</f>
        <v>682.86771520287971</v>
      </c>
      <c r="P327" s="108">
        <f>IF($C$3="National Currency",IF(A.Life_DATA!O313=0,0,A.Life_DATA!O313),IF($C$3="Current Exchange rate",IF(A.Life_DATA!O313=0,0,A.Life_DATA!O313/ECO!Y16),IF($C$3="Constant Exchange rate",IF(A.Life_DATA!O313=0,0,A.Life_DATA!O313/ECO!Y51))))</f>
        <v>0</v>
      </c>
      <c r="Q327" s="41">
        <f t="shared" si="63"/>
        <v>2.1888132768906186E-2</v>
      </c>
      <c r="R327" s="41">
        <f t="shared" si="64"/>
        <v>0</v>
      </c>
      <c r="S327" s="41">
        <f t="shared" si="65"/>
        <v>0.15313109548650483</v>
      </c>
    </row>
    <row r="328" spans="3:19" ht="15" x14ac:dyDescent="0.25">
      <c r="C328" s="139"/>
      <c r="D328" s="140"/>
      <c r="E328" s="39" t="s">
        <v>24</v>
      </c>
      <c r="F328" s="42">
        <f>IF($C$3="National Currency",IF(A.Life_DATA!E314=0,0,A.Life_DATA!E314),IF($C$3="Current Exchange rate",IF(A.Life_DATA!E314=0,0,A.Life_DATA!E314/ECO!O17),IF($C$3="Constant Exchange rate",IF(A.Life_DATA!E314=0,0,A.Life_DATA!E314/ECO!O52))))</f>
        <v>5.8990451599708562</v>
      </c>
      <c r="G328" s="42">
        <f>IF($C$3="National Currency",IF(A.Life_DATA!F314=0,0,A.Life_DATA!F314),IF($C$3="Current Exchange rate",IF(A.Life_DATA!F314=0,0,A.Life_DATA!F314/ECO!P17),IF($C$3="Constant Exchange rate",IF(A.Life_DATA!F314=0,0,A.Life_DATA!F314/ECO!P52))))</f>
        <v>7.3945777357381157</v>
      </c>
      <c r="H328" s="42">
        <f>IF($C$3="National Currency",IF(A.Life_DATA!G314=0,0,A.Life_DATA!G314),IF($C$3="Current Exchange rate",IF(A.Life_DATA!G314=0,0,A.Life_DATA!G314/ECO!Q17),IF($C$3="Constant Exchange rate",IF(A.Life_DATA!G314=0,0,A.Life_DATA!G314/ECO!Q52))))</f>
        <v>10.340904733296691</v>
      </c>
      <c r="I328" s="42">
        <f>IF($C$3="National Currency",IF(A.Life_DATA!H314=0,0,A.Life_DATA!H314),IF($C$3="Current Exchange rate",IF(A.Life_DATA!H314=0,0,A.Life_DATA!H314/ECO!R17),IF($C$3="Constant Exchange rate",IF(A.Life_DATA!H314=0,0,A.Life_DATA!H314/ECO!R52))))</f>
        <v>19.640049595439265</v>
      </c>
      <c r="J328" s="42">
        <f>IF($C$3="National Currency",IF(A.Life_DATA!I314=0,0,A.Life_DATA!I314),IF($C$3="Current Exchange rate",IF(A.Life_DATA!I314=0,0,A.Life_DATA!I314/ECO!S17),IF($C$3="Constant Exchange rate",IF(A.Life_DATA!I314=0,0,A.Life_DATA!I314/ECO!S52))))</f>
        <v>19.709265910804902</v>
      </c>
      <c r="K328" s="42">
        <f>IF($C$3="National Currency",IF(A.Life_DATA!J314=0,0,A.Life_DATA!J314),IF($C$3="Current Exchange rate",IF(A.Life_DATA!J314=0,0,A.Life_DATA!J314/ECO!T17),IF($C$3="Constant Exchange rate",IF(A.Life_DATA!J314=0,0,A.Life_DATA!J314/ECO!T52))))</f>
        <v>20.910613168356065</v>
      </c>
      <c r="L328" s="42">
        <f>IF($C$3="National Currency",IF(A.Life_DATA!K314=0,0,A.Life_DATA!K314),IF($C$3="Current Exchange rate",IF(A.Life_DATA!K314=0,0,A.Life_DATA!K314/ECO!U17),IF($C$3="Constant Exchange rate",IF(A.Life_DATA!K314=0,0,A.Life_DATA!K314/ECO!U52))))</f>
        <v>18.695051960170257</v>
      </c>
      <c r="M328" s="42">
        <f>IF($C$3="National Currency",IF(A.Life_DATA!L314=0,0,A.Life_DATA!L314),IF($C$3="Current Exchange rate",IF(A.Life_DATA!L314=0,0,A.Life_DATA!L314/ECO!V17),IF($C$3="Constant Exchange rate",IF(A.Life_DATA!L314=0,0,A.Life_DATA!L314/ECO!V52))))</f>
        <v>21.66</v>
      </c>
      <c r="N328" s="42">
        <f>IF($C$3="National Currency",IF(A.Life_DATA!M314=0,0,A.Life_DATA!M314),IF($C$3="Current Exchange rate",IF(A.Life_DATA!M314=0,0,A.Life_DATA!M314/ECO!W17),IF($C$3="Constant Exchange rate",IF(A.Life_DATA!M314=0,0,A.Life_DATA!M314/ECO!W52))))</f>
        <v>22.09</v>
      </c>
      <c r="O328" s="42">
        <f>IF($C$3="National Currency",IF(A.Life_DATA!N314=0,0,A.Life_DATA!N314),IF($C$3="Current Exchange rate",IF(A.Life_DATA!N314=0,0,A.Life_DATA!N314/ECO!X17),IF($C$3="Constant Exchange rate",IF(A.Life_DATA!N314=0,0,A.Life_DATA!N314/ECO!X52))))</f>
        <v>26.324999999999999</v>
      </c>
      <c r="P328" s="108">
        <f>IF($C$3="National Currency",IF(A.Life_DATA!O314=0,0,A.Life_DATA!O314),IF($C$3="Current Exchange rate",IF(A.Life_DATA!O314=0,0,A.Life_DATA!O314/ECO!Y17),IF($C$3="Constant Exchange rate",IF(A.Life_DATA!O314=0,0,A.Life_DATA!O314/ECO!Y52))))</f>
        <v>0</v>
      </c>
      <c r="Q328" s="41">
        <f t="shared" si="63"/>
        <v>8.4380192870923032E-4</v>
      </c>
      <c r="R328" s="41">
        <f t="shared" si="64"/>
        <v>0.19171570846536889</v>
      </c>
      <c r="S328" s="41">
        <f t="shared" si="65"/>
        <v>3.4625866197183095</v>
      </c>
    </row>
    <row r="329" spans="3:19" ht="15" x14ac:dyDescent="0.25">
      <c r="C329" s="139"/>
      <c r="D329" s="140"/>
      <c r="E329" s="39" t="s">
        <v>23</v>
      </c>
      <c r="F329" s="42">
        <f>IF($C$3="National Currency",IF(A.Life_DATA!E315=0,0,A.Life_DATA!E315),IF($C$3="Current Exchange rate",IF(A.Life_DATA!E315=0,0,A.Life_DATA!E315/ECO!O18),IF($C$3="Constant Exchange rate",IF(A.Life_DATA!E315=0,0,A.Life_DATA!E315/ECO!O53))))</f>
        <v>1101.0352091900002</v>
      </c>
      <c r="G329" s="42">
        <f>IF($C$3="National Currency",IF(A.Life_DATA!F315=0,0,A.Life_DATA!F315),IF($C$3="Current Exchange rate",IF(A.Life_DATA!F315=0,0,A.Life_DATA!F315/ECO!P18),IF($C$3="Constant Exchange rate",IF(A.Life_DATA!F315=0,0,A.Life_DATA!F315/ECO!P53))))</f>
        <v>1181.9820325999997</v>
      </c>
      <c r="H329" s="42">
        <f>IF($C$3="National Currency",IF(A.Life_DATA!G315=0,0,A.Life_DATA!G315),IF($C$3="Current Exchange rate",IF(A.Life_DATA!G315=0,0,A.Life_DATA!G315/ECO!Q18),IF($C$3="Constant Exchange rate",IF(A.Life_DATA!G315=0,0,A.Life_DATA!G315/ECO!Q53))))</f>
        <v>1403.7738913199998</v>
      </c>
      <c r="I329" s="42">
        <f>IF($C$3="National Currency",IF(A.Life_DATA!H315=0,0,A.Life_DATA!H315),IF($C$3="Current Exchange rate",IF(A.Life_DATA!H315=0,0,A.Life_DATA!H315/ECO!R18),IF($C$3="Constant Exchange rate",IF(A.Life_DATA!H315=0,0,A.Life_DATA!H315/ECO!R53))))</f>
        <v>1645.8888317200001</v>
      </c>
      <c r="J329" s="42">
        <f>IF($C$3="National Currency",IF(A.Life_DATA!I315=0,0,A.Life_DATA!I315),IF($C$3="Current Exchange rate",IF(A.Life_DATA!I315=0,0,A.Life_DATA!I315/ECO!S18),IF($C$3="Constant Exchange rate",IF(A.Life_DATA!I315=0,0,A.Life_DATA!I315/ECO!S53))))</f>
        <v>1775.4174171500001</v>
      </c>
      <c r="K329" s="42">
        <f>IF($C$3="National Currency",IF(A.Life_DATA!J315=0,0,A.Life_DATA!J315),IF($C$3="Current Exchange rate",IF(A.Life_DATA!J315=0,0,A.Life_DATA!J315/ECO!T18),IF($C$3="Constant Exchange rate",IF(A.Life_DATA!J315=0,0,A.Life_DATA!J315/ECO!T53))))</f>
        <v>1614.3411190806992</v>
      </c>
      <c r="L329" s="42">
        <f>IF($C$3="National Currency",IF(A.Life_DATA!K315=0,0,A.Life_DATA!K315),IF($C$3="Current Exchange rate",IF(A.Life_DATA!K315=0,0,A.Life_DATA!K315/ECO!U18),IF($C$3="Constant Exchange rate",IF(A.Life_DATA!K315=0,0,A.Life_DATA!K315/ECO!U53))))</f>
        <v>1635.2323630533997</v>
      </c>
      <c r="M329" s="42">
        <f>IF($C$3="National Currency",IF(A.Life_DATA!L315=0,0,A.Life_DATA!L315),IF($C$3="Current Exchange rate",IF(A.Life_DATA!L315=0,0,A.Life_DATA!L315/ECO!V18),IF($C$3="Constant Exchange rate",IF(A.Life_DATA!L315=0,0,A.Life_DATA!L315/ECO!V53))))</f>
        <v>1580.7072013253992</v>
      </c>
      <c r="N329" s="42">
        <f>IF($C$3="National Currency",IF(A.Life_DATA!M315=0,0,A.Life_DATA!M315),IF($C$3="Current Exchange rate",IF(A.Life_DATA!M315=0,0,A.Life_DATA!M315/ECO!W18),IF($C$3="Constant Exchange rate",IF(A.Life_DATA!M315=0,0,A.Life_DATA!M315/ECO!W53))))</f>
        <v>870.15190868979994</v>
      </c>
      <c r="O329" s="42">
        <f>IF($C$3="National Currency",IF(A.Life_DATA!N315=0,0,A.Life_DATA!N315),IF($C$3="Current Exchange rate",IF(A.Life_DATA!N315=0,0,A.Life_DATA!N315/ECO!X18),IF($C$3="Constant Exchange rate",IF(A.Life_DATA!N315=0,0,A.Life_DATA!N315/ECO!X53))))</f>
        <v>1441.5881968791982</v>
      </c>
      <c r="P329" s="108">
        <f>IF($C$3="National Currency",IF(A.Life_DATA!O315=0,0,A.Life_DATA!O315),IF($C$3="Current Exchange rate",IF(A.Life_DATA!O315=0,0,A.Life_DATA!O315/ECO!Y18),IF($C$3="Constant Exchange rate",IF(A.Life_DATA!O315=0,0,A.Life_DATA!O315/ECO!Y53))))</f>
        <v>1449.5453166810996</v>
      </c>
      <c r="Q329" s="41">
        <f t="shared" si="63"/>
        <v>4.620759357763074E-2</v>
      </c>
      <c r="R329" s="41">
        <f t="shared" si="64"/>
        <v>0.65670865337733719</v>
      </c>
      <c r="S329" s="41">
        <f t="shared" si="65"/>
        <v>0.30930254077863051</v>
      </c>
    </row>
    <row r="330" spans="3:19" ht="15" x14ac:dyDescent="0.25">
      <c r="C330" s="139"/>
      <c r="D330" s="140"/>
      <c r="E330" s="39" t="s">
        <v>22</v>
      </c>
      <c r="F330" s="42">
        <f>IF($C$3="National Currency",IF(A.Life_DATA!E316=0,0,A.Life_DATA!E316),IF($C$3="Current Exchange rate",IF(A.Life_DATA!E316=0,0,A.Life_DATA!E316/ECO!O19),IF($C$3="Constant Exchange rate",IF(A.Life_DATA!E316=0,0,A.Life_DATA!E316/ECO!O54))))</f>
        <v>421</v>
      </c>
      <c r="G330" s="42">
        <f>IF($C$3="National Currency",IF(A.Life_DATA!F316=0,0,A.Life_DATA!F316),IF($C$3="Current Exchange rate",IF(A.Life_DATA!F316=0,0,A.Life_DATA!F316/ECO!P19),IF($C$3="Constant Exchange rate",IF(A.Life_DATA!F316=0,0,A.Life_DATA!F316/ECO!P54))))</f>
        <v>426</v>
      </c>
      <c r="H330" s="42">
        <f>IF($C$3="National Currency",IF(A.Life_DATA!G316=0,0,A.Life_DATA!G316),IF($C$3="Current Exchange rate",IF(A.Life_DATA!G316=0,0,A.Life_DATA!G316/ECO!Q19),IF($C$3="Constant Exchange rate",IF(A.Life_DATA!G316=0,0,A.Life_DATA!G316/ECO!Q54))))</f>
        <v>460</v>
      </c>
      <c r="I330" s="42">
        <f>IF($C$3="National Currency",IF(A.Life_DATA!H316=0,0,A.Life_DATA!H316),IF($C$3="Current Exchange rate",IF(A.Life_DATA!H316=0,0,A.Life_DATA!H316/ECO!R19),IF($C$3="Constant Exchange rate",IF(A.Life_DATA!H316=0,0,A.Life_DATA!H316/ECO!R54))))</f>
        <v>461</v>
      </c>
      <c r="J330" s="42">
        <f>IF($C$3="National Currency",IF(A.Life_DATA!I316=0,0,A.Life_DATA!I316),IF($C$3="Current Exchange rate",IF(A.Life_DATA!I316=0,0,A.Life_DATA!I316/ECO!S19),IF($C$3="Constant Exchange rate",IF(A.Life_DATA!I316=0,0,A.Life_DATA!I316/ECO!S54))))</f>
        <v>491</v>
      </c>
      <c r="K330" s="42">
        <f>IF($C$3="National Currency",IF(A.Life_DATA!J316=0,0,A.Life_DATA!J316),IF($C$3="Current Exchange rate",IF(A.Life_DATA!J316=0,0,A.Life_DATA!J316/ECO!T19),IF($C$3="Constant Exchange rate",IF(A.Life_DATA!J316=0,0,A.Life_DATA!J316/ECO!T54))))</f>
        <v>512</v>
      </c>
      <c r="L330" s="42">
        <f>IF($C$3="National Currency",IF(A.Life_DATA!K316=0,0,A.Life_DATA!K316),IF($C$3="Current Exchange rate",IF(A.Life_DATA!K316=0,0,A.Life_DATA!K316/ECO!U19),IF($C$3="Constant Exchange rate",IF(A.Life_DATA!K316=0,0,A.Life_DATA!K316/ECO!U54))))</f>
        <v>535</v>
      </c>
      <c r="M330" s="42">
        <f>IF($C$3="National Currency",IF(A.Life_DATA!L316=0,0,A.Life_DATA!L316),IF($C$3="Current Exchange rate",IF(A.Life_DATA!L316=0,0,A.Life_DATA!L316/ECO!V19),IF($C$3="Constant Exchange rate",IF(A.Life_DATA!L316=0,0,A.Life_DATA!L316/ECO!V54))))</f>
        <v>546</v>
      </c>
      <c r="N330" s="42">
        <f>IF($C$3="National Currency",IF(A.Life_DATA!M316=0,0,A.Life_DATA!M316),IF($C$3="Current Exchange rate",IF(A.Life_DATA!M316=0,0,A.Life_DATA!M316/ECO!W19),IF($C$3="Constant Exchange rate",IF(A.Life_DATA!M316=0,0,A.Life_DATA!M316/ECO!W54))))</f>
        <v>557</v>
      </c>
      <c r="O330" s="42">
        <f>IF($C$3="National Currency",IF(A.Life_DATA!N316=0,0,A.Life_DATA!N316),IF($C$3="Current Exchange rate",IF(A.Life_DATA!N316=0,0,A.Life_DATA!N316/ECO!X19),IF($C$3="Constant Exchange rate",IF(A.Life_DATA!N316=0,0,A.Life_DATA!N316/ECO!X54))))</f>
        <v>596</v>
      </c>
      <c r="P330" s="108">
        <f>IF($C$3="National Currency",IF(A.Life_DATA!O316=0,0,A.Life_DATA!O316),IF($C$3="Current Exchange rate",IF(A.Life_DATA!O316=0,0,A.Life_DATA!O316/ECO!Y19),IF($C$3="Constant Exchange rate",IF(A.Life_DATA!O316=0,0,A.Life_DATA!O316/ECO!Y54))))</f>
        <v>601</v>
      </c>
      <c r="Q330" s="41">
        <f t="shared" si="63"/>
        <v>1.9103739772486278E-2</v>
      </c>
      <c r="R330" s="41">
        <f t="shared" si="64"/>
        <v>7.0017953321364512E-2</v>
      </c>
      <c r="S330" s="41">
        <f t="shared" si="65"/>
        <v>0.41567695961995255</v>
      </c>
    </row>
    <row r="331" spans="3:19" ht="15" x14ac:dyDescent="0.25">
      <c r="C331" s="139"/>
      <c r="D331" s="140"/>
      <c r="E331" s="39" t="s">
        <v>21</v>
      </c>
      <c r="F331" s="42">
        <f>IF($C$3="National Currency",IF(A.Life_DATA!E317=0,0,A.Life_DATA!E317),IF($C$3="Current Exchange rate",IF(A.Life_DATA!E317=0,0,A.Life_DATA!E317/ECO!O20),IF($C$3="Constant Exchange rate",IF(A.Life_DATA!E317=0,0,A.Life_DATA!E317/ECO!O55))))</f>
        <v>7700</v>
      </c>
      <c r="G331" s="42">
        <f>IF($C$3="National Currency",IF(A.Life_DATA!F317=0,0,A.Life_DATA!F317),IF($C$3="Current Exchange rate",IF(A.Life_DATA!F317=0,0,A.Life_DATA!F317/ECO!P20),IF($C$3="Constant Exchange rate",IF(A.Life_DATA!F317=0,0,A.Life_DATA!F317/ECO!P55))))</f>
        <v>8441</v>
      </c>
      <c r="H331" s="42">
        <f>IF($C$3="National Currency",IF(A.Life_DATA!G317=0,0,A.Life_DATA!G317),IF($C$3="Current Exchange rate",IF(A.Life_DATA!G317=0,0,A.Life_DATA!G317/ECO!Q20),IF($C$3="Constant Exchange rate",IF(A.Life_DATA!G317=0,0,A.Life_DATA!G317/ECO!Q55))))</f>
        <v>9794</v>
      </c>
      <c r="I331" s="42">
        <f>IF($C$3="National Currency",IF(A.Life_DATA!H317=0,0,A.Life_DATA!H317),IF($C$3="Current Exchange rate",IF(A.Life_DATA!H317=0,0,A.Life_DATA!H317/ECO!R20),IF($C$3="Constant Exchange rate",IF(A.Life_DATA!H317=0,0,A.Life_DATA!H317/ECO!R55))))</f>
        <v>10948</v>
      </c>
      <c r="J331" s="42">
        <f>IF($C$3="National Currency",IF(A.Life_DATA!I317=0,0,A.Life_DATA!I317),IF($C$3="Current Exchange rate",IF(A.Life_DATA!I317=0,0,A.Life_DATA!I317/ECO!S20),IF($C$3="Constant Exchange rate",IF(A.Life_DATA!I317=0,0,A.Life_DATA!I317/ECO!S55))))</f>
        <v>11049</v>
      </c>
      <c r="K331" s="42">
        <f>IF($C$3="National Currency",IF(A.Life_DATA!J317=0,0,A.Life_DATA!J317),IF($C$3="Current Exchange rate",IF(A.Life_DATA!J317=0,0,A.Life_DATA!J317/ECO!T20),IF($C$3="Constant Exchange rate",IF(A.Life_DATA!J317=0,0,A.Life_DATA!J317/ECO!T55))))</f>
        <v>11546</v>
      </c>
      <c r="L331" s="42">
        <f>IF($C$3="National Currency",IF(A.Life_DATA!K317=0,0,A.Life_DATA!K317),IF($C$3="Current Exchange rate",IF(A.Life_DATA!K317=0,0,A.Life_DATA!K317/ECO!U20),IF($C$3="Constant Exchange rate",IF(A.Life_DATA!K317=0,0,A.Life_DATA!K317/ECO!U55))))</f>
        <v>12387</v>
      </c>
      <c r="M331" s="42">
        <f>IF($C$3="National Currency",IF(A.Life_DATA!L317=0,0,A.Life_DATA!L317),IF($C$3="Current Exchange rate",IF(A.Life_DATA!L317=0,0,A.Life_DATA!L317/ECO!V20),IF($C$3="Constant Exchange rate",IF(A.Life_DATA!L317=0,0,A.Life_DATA!L317/ECO!V55))))</f>
        <v>12588</v>
      </c>
      <c r="N331" s="42">
        <f>IF($C$3="National Currency",IF(A.Life_DATA!M317=0,0,A.Life_DATA!M317),IF($C$3="Current Exchange rate",IF(A.Life_DATA!M317=0,0,A.Life_DATA!M317/ECO!W20),IF($C$3="Constant Exchange rate",IF(A.Life_DATA!M317=0,0,A.Life_DATA!M317/ECO!W55))))</f>
        <v>12299</v>
      </c>
      <c r="O331" s="42">
        <f>IF($C$3="National Currency",IF(A.Life_DATA!N317=0,0,A.Life_DATA!N317),IF($C$3="Current Exchange rate",IF(A.Life_DATA!N317=0,0,A.Life_DATA!N317/ECO!X20),IF($C$3="Constant Exchange rate",IF(A.Life_DATA!N317=0,0,A.Life_DATA!N317/ECO!X55))))</f>
        <v>12397</v>
      </c>
      <c r="P331" s="108">
        <f>IF($C$3="National Currency",IF(A.Life_DATA!O317=0,0,A.Life_DATA!O317),IF($C$3="Current Exchange rate",IF(A.Life_DATA!O317=0,0,A.Life_DATA!O317/ECO!Y20),IF($C$3="Constant Exchange rate",IF(A.Life_DATA!O317=0,0,A.Life_DATA!O317/ECO!Y55))))</f>
        <v>0</v>
      </c>
      <c r="Q331" s="41">
        <f t="shared" si="63"/>
        <v>0.39736419791864497</v>
      </c>
      <c r="R331" s="41">
        <f t="shared" si="64"/>
        <v>7.9681274900398336E-3</v>
      </c>
      <c r="S331" s="41">
        <f t="shared" si="65"/>
        <v>0.6100000000000001</v>
      </c>
    </row>
    <row r="332" spans="3:19" ht="15" x14ac:dyDescent="0.25">
      <c r="C332" s="139"/>
      <c r="D332" s="140"/>
      <c r="E332" s="39" t="s">
        <v>20</v>
      </c>
      <c r="F332" s="42">
        <f>IF($C$3="National Currency",IF(A.Life_DATA!E318=0,0,A.Life_DATA!E318),IF($C$3="Current Exchange rate",IF(A.Life_DATA!E318=0,0,A.Life_DATA!E318/ECO!O21),IF($C$3="Constant Exchange rate",IF(A.Life_DATA!E318=0,0,A.Life_DATA!E318/ECO!O56))))</f>
        <v>341</v>
      </c>
      <c r="G332" s="42">
        <f>IF($C$3="National Currency",IF(A.Life_DATA!F318=0,0,A.Life_DATA!F318),IF($C$3="Current Exchange rate",IF(A.Life_DATA!F318=0,0,A.Life_DATA!F318/ECO!P21),IF($C$3="Constant Exchange rate",IF(A.Life_DATA!F318=0,0,A.Life_DATA!F318/ECO!P56))))</f>
        <v>290</v>
      </c>
      <c r="H332" s="42">
        <f>IF($C$3="National Currency",IF(A.Life_DATA!G318=0,0,A.Life_DATA!G318),IF($C$3="Current Exchange rate",IF(A.Life_DATA!G318=0,0,A.Life_DATA!G318/ECO!Q21),IF($C$3="Constant Exchange rate",IF(A.Life_DATA!G318=0,0,A.Life_DATA!G318/ECO!Q56))))</f>
        <v>317</v>
      </c>
      <c r="I332" s="42">
        <f>IF($C$3="National Currency",IF(A.Life_DATA!H318=0,0,A.Life_DATA!H318),IF($C$3="Current Exchange rate",IF(A.Life_DATA!H318=0,0,A.Life_DATA!H318/ECO!R21),IF($C$3="Constant Exchange rate",IF(A.Life_DATA!H318=0,0,A.Life_DATA!H318/ECO!R56))))</f>
        <v>315</v>
      </c>
      <c r="J332" s="42">
        <f>IF($C$3="National Currency",IF(A.Life_DATA!I318=0,0,A.Life_DATA!I318),IF($C$3="Current Exchange rate",IF(A.Life_DATA!I318=0,0,A.Life_DATA!I318/ECO!S21),IF($C$3="Constant Exchange rate",IF(A.Life_DATA!I318=0,0,A.Life_DATA!I318/ECO!S56))))</f>
        <v>548</v>
      </c>
      <c r="K332" s="42">
        <f>IF($C$3="National Currency",IF(A.Life_DATA!J318=0,0,A.Life_DATA!J318),IF($C$3="Current Exchange rate",IF(A.Life_DATA!J318=0,0,A.Life_DATA!J318/ECO!T21),IF($C$3="Constant Exchange rate",IF(A.Life_DATA!J318=0,0,A.Life_DATA!J318/ECO!T56))))</f>
        <v>258</v>
      </c>
      <c r="L332" s="42">
        <f>IF($C$3="National Currency",IF(A.Life_DATA!K318=0,0,A.Life_DATA!K318),IF($C$3="Current Exchange rate",IF(A.Life_DATA!K318=0,0,A.Life_DATA!K318/ECO!U21),IF($C$3="Constant Exchange rate",IF(A.Life_DATA!K318=0,0,A.Life_DATA!K318/ECO!U56))))</f>
        <v>254</v>
      </c>
      <c r="M332" s="42">
        <f>IF($C$3="National Currency",IF(A.Life_DATA!L318=0,0,A.Life_DATA!L318),IF($C$3="Current Exchange rate",IF(A.Life_DATA!L318=0,0,A.Life_DATA!L318/ECO!V21),IF($C$3="Constant Exchange rate",IF(A.Life_DATA!L318=0,0,A.Life_DATA!L318/ECO!V56))))</f>
        <v>251</v>
      </c>
      <c r="N332" s="42">
        <f>IF($C$3="National Currency",IF(A.Life_DATA!M318=0,0,A.Life_DATA!M318),IF($C$3="Current Exchange rate",IF(A.Life_DATA!M318=0,0,A.Life_DATA!M318/ECO!W21),IF($C$3="Constant Exchange rate",IF(A.Life_DATA!M318=0,0,A.Life_DATA!M318/ECO!W56))))</f>
        <v>238</v>
      </c>
      <c r="O332" s="42">
        <f>IF($C$3="National Currency",IF(A.Life_DATA!N318=0,0,A.Life_DATA!N318),IF($C$3="Current Exchange rate",IF(A.Life_DATA!N318=0,0,A.Life_DATA!N318/ECO!X21),IF($C$3="Constant Exchange rate",IF(A.Life_DATA!N318=0,0,A.Life_DATA!N318/ECO!X56))))</f>
        <v>211</v>
      </c>
      <c r="P332" s="108">
        <f>IF($C$3="National Currency",IF(A.Life_DATA!O318=0,0,A.Life_DATA!O318),IF($C$3="Current Exchange rate",IF(A.Life_DATA!O318=0,0,A.Life_DATA!O318/ECO!Y21),IF($C$3="Constant Exchange rate",IF(A.Life_DATA!O318=0,0,A.Life_DATA!O318/ECO!Y56))))</f>
        <v>0</v>
      </c>
      <c r="Q332" s="41">
        <f t="shared" si="63"/>
        <v>6.7632367315345722E-3</v>
      </c>
      <c r="R332" s="41">
        <f t="shared" si="64"/>
        <v>-0.11344537815126055</v>
      </c>
      <c r="S332" s="41">
        <f t="shared" si="65"/>
        <v>-0.38123167155425219</v>
      </c>
    </row>
    <row r="333" spans="3:19" ht="15" x14ac:dyDescent="0.25">
      <c r="C333" s="139"/>
      <c r="D333" s="140"/>
      <c r="E333" s="39" t="s">
        <v>19</v>
      </c>
      <c r="F333" s="42">
        <f>IF($C$3="National Currency",IF(A.Life_DATA!E319=0,0,A.Life_DATA!E319),IF($C$3="Current Exchange rate",IF(A.Life_DATA!E319=0,0,A.Life_DATA!E319/ECO!O22),IF($C$3="Constant Exchange rate",IF(A.Life_DATA!E319=0,0,A.Life_DATA!E319/ECO!O57))))</f>
        <v>66.289109428049102</v>
      </c>
      <c r="G333" s="42">
        <f>IF($C$3="National Currency",IF(A.Life_DATA!F319=0,0,A.Life_DATA!F319),IF($C$3="Current Exchange rate",IF(A.Life_DATA!F319=0,0,A.Life_DATA!F319/ECO!P22),IF($C$3="Constant Exchange rate",IF(A.Life_DATA!F319=0,0,A.Life_DATA!F319/ECO!P57))))</f>
        <v>79.727343954034993</v>
      </c>
      <c r="H333" s="42">
        <f>IF($C$3="National Currency",IF(A.Life_DATA!G319=0,0,A.Life_DATA!G319),IF($C$3="Current Exchange rate",IF(A.Life_DATA!G319=0,0,A.Life_DATA!G319/ECO!Q22),IF($C$3="Constant Exchange rate",IF(A.Life_DATA!G319=0,0,A.Life_DATA!G319/ECO!Q57))))</f>
        <v>90.865238965787412</v>
      </c>
      <c r="I333" s="42">
        <f>IF($C$3="National Currency",IF(A.Life_DATA!H319=0,0,A.Life_DATA!H319),IF($C$3="Current Exchange rate",IF(A.Life_DATA!H319=0,0,A.Life_DATA!H319/ECO!R22),IF($C$3="Constant Exchange rate",IF(A.Life_DATA!H319=0,0,A.Life_DATA!H319/ECO!R57))))</f>
        <v>104.8980151475581</v>
      </c>
      <c r="J333" s="42">
        <f>IF($C$3="National Currency",IF(A.Life_DATA!I319=0,0,A.Life_DATA!I319),IF($C$3="Current Exchange rate",IF(A.Life_DATA!I319=0,0,A.Life_DATA!I319/ECO!S22),IF($C$3="Constant Exchange rate",IF(A.Life_DATA!I319=0,0,A.Life_DATA!I319/ECO!S57))))</f>
        <v>0</v>
      </c>
      <c r="K333" s="42">
        <f>IF($C$3="National Currency",IF(A.Life_DATA!J319=0,0,A.Life_DATA!J319),IF($C$3="Current Exchange rate",IF(A.Life_DATA!J319=0,0,A.Life_DATA!J319/ECO!T22),IF($C$3="Constant Exchange rate",IF(A.Life_DATA!J319=0,0,A.Life_DATA!J319/ECO!T57))))</f>
        <v>0</v>
      </c>
      <c r="L333" s="42">
        <f>IF($C$3="National Currency",IF(A.Life_DATA!K319=0,0,A.Life_DATA!K319),IF($C$3="Current Exchange rate",IF(A.Life_DATA!K319=0,0,A.Life_DATA!K319/ECO!U22),IF($C$3="Constant Exchange rate",IF(A.Life_DATA!K319=0,0,A.Life_DATA!K319/ECO!U57))))</f>
        <v>0</v>
      </c>
      <c r="M333" s="42">
        <f>IF($C$3="National Currency",IF(A.Life_DATA!L319=0,0,A.Life_DATA!L319),IF($C$3="Current Exchange rate",IF(A.Life_DATA!L319=0,0,A.Life_DATA!L319/ECO!V22),IF($C$3="Constant Exchange rate",IF(A.Life_DATA!L319=0,0,A.Life_DATA!L319/ECO!V57))))</f>
        <v>0</v>
      </c>
      <c r="N333" s="42">
        <f>IF($C$3="National Currency",IF(A.Life_DATA!M319=0,0,A.Life_DATA!M319),IF($C$3="Current Exchange rate",IF(A.Life_DATA!M319=0,0,A.Life_DATA!M319/ECO!W22),IF($C$3="Constant Exchange rate",IF(A.Life_DATA!M319=0,0,A.Life_DATA!M319/ECO!W57))))</f>
        <v>0</v>
      </c>
      <c r="O333" s="42">
        <f>IF($C$3="National Currency",IF(A.Life_DATA!N319=0,0,A.Life_DATA!N319),IF($C$3="Current Exchange rate",IF(A.Life_DATA!N319=0,0,A.Life_DATA!N319/ECO!X22),IF($C$3="Constant Exchange rate",IF(A.Life_DATA!N319=0,0,A.Life_DATA!N319/ECO!X57))))</f>
        <v>0</v>
      </c>
      <c r="P333" s="108">
        <f>IF($C$3="National Currency",IF(A.Life_DATA!O319=0,0,A.Life_DATA!O319),IF($C$3="Current Exchange rate",IF(A.Life_DATA!O319=0,0,A.Life_DATA!O319/ECO!Y22),IF($C$3="Constant Exchange rate",IF(A.Life_DATA!O319=0,0,A.Life_DATA!O319/ECO!Y57))))</f>
        <v>0</v>
      </c>
      <c r="Q333" s="41">
        <f t="shared" si="63"/>
        <v>0</v>
      </c>
      <c r="R333" s="41" t="str">
        <f t="shared" si="64"/>
        <v>-</v>
      </c>
      <c r="S333" s="41" t="str">
        <f t="shared" si="65"/>
        <v>-</v>
      </c>
    </row>
    <row r="334" spans="3:19" ht="15" x14ac:dyDescent="0.25">
      <c r="C334" s="139"/>
      <c r="D334" s="140"/>
      <c r="E334" s="39" t="s">
        <v>18</v>
      </c>
      <c r="F334" s="42">
        <f>IF($C$3="National Currency",IF(A.Life_DATA!E320=0,0,A.Life_DATA!E320),IF($C$3="Current Exchange rate",IF(A.Life_DATA!E320=0,0,A.Life_DATA!E320/ECO!O23),IF($C$3="Constant Exchange rate",IF(A.Life_DATA!E320=0,0,A.Life_DATA!E320/ECO!O58))))</f>
        <v>176.55447803764974</v>
      </c>
      <c r="G334" s="42">
        <f>IF($C$3="National Currency",IF(A.Life_DATA!F320=0,0,A.Life_DATA!F320),IF($C$3="Current Exchange rate",IF(A.Life_DATA!F320=0,0,A.Life_DATA!F320/ECO!P23),IF($C$3="Constant Exchange rate",IF(A.Life_DATA!F320=0,0,A.Life_DATA!F320/ECO!P58))))</f>
        <v>193.40495658236674</v>
      </c>
      <c r="H334" s="42">
        <f>IF($C$3="National Currency",IF(A.Life_DATA!G320=0,0,A.Life_DATA!G320),IF($C$3="Current Exchange rate",IF(A.Life_DATA!G320=0,0,A.Life_DATA!G320/ECO!Q23),IF($C$3="Constant Exchange rate",IF(A.Life_DATA!G320=0,0,A.Life_DATA!G320/ECO!Q58))))</f>
        <v>242.74893832794572</v>
      </c>
      <c r="I334" s="42">
        <f>IF($C$3="National Currency",IF(A.Life_DATA!H320=0,0,A.Life_DATA!H320),IF($C$3="Current Exchange rate",IF(A.Life_DATA!H320=0,0,A.Life_DATA!H320/ECO!R23),IF($C$3="Constant Exchange rate",IF(A.Life_DATA!H320=0,0,A.Life_DATA!H320/ECO!R58))))</f>
        <v>296.07339798440768</v>
      </c>
      <c r="J334" s="42">
        <f>IF($C$3="National Currency",IF(A.Life_DATA!I320=0,0,A.Life_DATA!I320),IF($C$3="Current Exchange rate",IF(A.Life_DATA!I320=0,0,A.Life_DATA!I320/ECO!S23),IF($C$3="Constant Exchange rate",IF(A.Life_DATA!I320=0,0,A.Life_DATA!I320/ECO!S58))))</f>
        <v>315.91557330290925</v>
      </c>
      <c r="K334" s="42">
        <f>IF($C$3="National Currency",IF(A.Life_DATA!J320=0,0,A.Life_DATA!J320),IF($C$3="Current Exchange rate",IF(A.Life_DATA!J320=0,0,A.Life_DATA!J320/ECO!T23),IF($C$3="Constant Exchange rate",IF(A.Life_DATA!J320=0,0,A.Life_DATA!J320/ECO!T58))))</f>
        <v>293.62362933384037</v>
      </c>
      <c r="L334" s="42">
        <f>IF($C$3="National Currency",IF(A.Life_DATA!K320=0,0,A.Life_DATA!K320),IF($C$3="Current Exchange rate",IF(A.Life_DATA!K320=0,0,A.Life_DATA!K320/ECO!U23),IF($C$3="Constant Exchange rate",IF(A.Life_DATA!K320=0,0,A.Life_DATA!K320/ECO!U58))))</f>
        <v>303.37833555175251</v>
      </c>
      <c r="M334" s="42">
        <f>IF($C$3="National Currency",IF(A.Life_DATA!L320=0,0,A.Life_DATA!L320),IF($C$3="Current Exchange rate",IF(A.Life_DATA!L320=0,0,A.Life_DATA!L320/ECO!V23),IF($C$3="Constant Exchange rate",IF(A.Life_DATA!L320=0,0,A.Life_DATA!L320/ECO!V58))))</f>
        <v>33.732648792546108</v>
      </c>
      <c r="N334" s="42">
        <f>IF($C$3="National Currency",IF(A.Life_DATA!M320=0,0,A.Life_DATA!M320),IF($C$3="Current Exchange rate",IF(A.Life_DATA!M320=0,0,A.Life_DATA!M320/ECO!W23),IF($C$3="Constant Exchange rate",IF(A.Life_DATA!M320=0,0,A.Life_DATA!M320/ECO!W58))))</f>
        <v>311.88755783735814</v>
      </c>
      <c r="O334" s="42">
        <f>IF($C$3="National Currency",IF(A.Life_DATA!N320=0,0,A.Life_DATA!N320),IF($C$3="Current Exchange rate",IF(A.Life_DATA!N320=0,0,A.Life_DATA!N320/ECO!X23),IF($C$3="Constant Exchange rate",IF(A.Life_DATA!N320=0,0,A.Life_DATA!N320/ECO!X58))))</f>
        <v>280.07859542371807</v>
      </c>
      <c r="P334" s="108">
        <f>IF($C$3="National Currency",IF(A.Life_DATA!O320=0,0,A.Life_DATA!O320),IF($C$3="Current Exchange rate",IF(A.Life_DATA!O320=0,0,A.Life_DATA!O320/ECO!Y23),IF($C$3="Constant Exchange rate",IF(A.Life_DATA!O320=0,0,A.Life_DATA!O320/ECO!Y58))))</f>
        <v>0</v>
      </c>
      <c r="Q334" s="41">
        <f t="shared" si="63"/>
        <v>8.9774305416412351E-3</v>
      </c>
      <c r="R334" s="41">
        <f t="shared" si="64"/>
        <v>-0.10198855842215959</v>
      </c>
      <c r="S334" s="41">
        <f t="shared" si="65"/>
        <v>0.5863579249685873</v>
      </c>
    </row>
    <row r="335" spans="3:19" ht="15" x14ac:dyDescent="0.25">
      <c r="C335" s="139"/>
      <c r="D335" s="140"/>
      <c r="E335" s="39" t="s">
        <v>17</v>
      </c>
      <c r="F335" s="42">
        <f>IF($C$3="National Currency",IF(A.Life_DATA!E321=0,0,A.Life_DATA!E321),IF($C$3="Current Exchange rate",IF(A.Life_DATA!E321=0,0,A.Life_DATA!E321/ECO!O24),IF($C$3="Constant Exchange rate",IF(A.Life_DATA!E321=0,0,A.Life_DATA!E321/ECO!O59))))</f>
        <v>0</v>
      </c>
      <c r="G335" s="42">
        <f>IF($C$3="National Currency",IF(A.Life_DATA!F321=0,0,A.Life_DATA!F321),IF($C$3="Current Exchange rate",IF(A.Life_DATA!F321=0,0,A.Life_DATA!F321/ECO!P24),IF($C$3="Constant Exchange rate",IF(A.Life_DATA!F321=0,0,A.Life_DATA!F321/ECO!P59))))</f>
        <v>0</v>
      </c>
      <c r="H335" s="42">
        <f>IF($C$3="National Currency",IF(A.Life_DATA!G321=0,0,A.Life_DATA!G321),IF($C$3="Current Exchange rate",IF(A.Life_DATA!G321=0,0,A.Life_DATA!G321/ECO!Q24),IF($C$3="Constant Exchange rate",IF(A.Life_DATA!G321=0,0,A.Life_DATA!G321/ECO!Q59))))</f>
        <v>0</v>
      </c>
      <c r="I335" s="42">
        <f>IF($C$3="National Currency",IF(A.Life_DATA!H321=0,0,A.Life_DATA!H321),IF($C$3="Current Exchange rate",IF(A.Life_DATA!H321=0,0,A.Life_DATA!H321/ECO!R24),IF($C$3="Constant Exchange rate",IF(A.Life_DATA!H321=0,0,A.Life_DATA!H321/ECO!R59))))</f>
        <v>0</v>
      </c>
      <c r="J335" s="42">
        <f>IF($C$3="National Currency",IF(A.Life_DATA!I321=0,0,A.Life_DATA!I321),IF($C$3="Current Exchange rate",IF(A.Life_DATA!I321=0,0,A.Life_DATA!I321/ECO!S24),IF($C$3="Constant Exchange rate",IF(A.Life_DATA!I321=0,0,A.Life_DATA!I321/ECO!S59))))</f>
        <v>0</v>
      </c>
      <c r="K335" s="42">
        <f>IF($C$3="National Currency",IF(A.Life_DATA!J321=0,0,A.Life_DATA!J321),IF($C$3="Current Exchange rate",IF(A.Life_DATA!J321=0,0,A.Life_DATA!J321/ECO!T24),IF($C$3="Constant Exchange rate",IF(A.Life_DATA!J321=0,0,A.Life_DATA!J321/ECO!T59))))</f>
        <v>0</v>
      </c>
      <c r="L335" s="42">
        <f>IF($C$3="National Currency",IF(A.Life_DATA!K321=0,0,A.Life_DATA!K321),IF($C$3="Current Exchange rate",IF(A.Life_DATA!K321=0,0,A.Life_DATA!K321/ECO!U24),IF($C$3="Constant Exchange rate",IF(A.Life_DATA!K321=0,0,A.Life_DATA!K321/ECO!U59))))</f>
        <v>0</v>
      </c>
      <c r="M335" s="42">
        <f>IF($C$3="National Currency",IF(A.Life_DATA!L321=0,0,A.Life_DATA!L321),IF($C$3="Current Exchange rate",IF(A.Life_DATA!L321=0,0,A.Life_DATA!L321/ECO!V24),IF($C$3="Constant Exchange rate",IF(A.Life_DATA!L321=0,0,A.Life_DATA!L321/ECO!V59))))</f>
        <v>0</v>
      </c>
      <c r="N335" s="42">
        <f>IF($C$3="National Currency",IF(A.Life_DATA!M321=0,0,A.Life_DATA!M321),IF($C$3="Current Exchange rate",IF(A.Life_DATA!M321=0,0,A.Life_DATA!M321/ECO!W24),IF($C$3="Constant Exchange rate",IF(A.Life_DATA!M321=0,0,A.Life_DATA!M321/ECO!W59))))</f>
        <v>0</v>
      </c>
      <c r="O335" s="42">
        <f>IF($C$3="National Currency",IF(A.Life_DATA!N321=0,0,A.Life_DATA!N321),IF($C$3="Current Exchange rate",IF(A.Life_DATA!N321=0,0,A.Life_DATA!N321/ECO!X24),IF($C$3="Constant Exchange rate",IF(A.Life_DATA!N321=0,0,A.Life_DATA!N321/ECO!X59))))</f>
        <v>0</v>
      </c>
      <c r="P335" s="108">
        <f>IF($C$3="National Currency",IF(A.Life_DATA!O321=0,0,A.Life_DATA!O321),IF($C$3="Current Exchange rate",IF(A.Life_DATA!O321=0,0,A.Life_DATA!O321/ECO!Y24),IF($C$3="Constant Exchange rate",IF(A.Life_DATA!O321=0,0,A.Life_DATA!O321/ECO!Y59))))</f>
        <v>0</v>
      </c>
      <c r="Q335" s="41">
        <f t="shared" si="63"/>
        <v>0</v>
      </c>
      <c r="R335" s="41" t="str">
        <f t="shared" si="64"/>
        <v>-</v>
      </c>
      <c r="S335" s="41" t="str">
        <f t="shared" si="65"/>
        <v>-</v>
      </c>
    </row>
    <row r="336" spans="3:19" ht="15" x14ac:dyDescent="0.25">
      <c r="C336" s="139"/>
      <c r="D336" s="140"/>
      <c r="E336" s="39" t="s">
        <v>16</v>
      </c>
      <c r="F336" s="42">
        <f>IF($C$3="National Currency",IF(A.Life_DATA!E322=0,0,A.Life_DATA!E322),IF($C$3="Current Exchange rate",IF(A.Life_DATA!E322=0,0,A.Life_DATA!E322/ECO!O25),IF($C$3="Constant Exchange rate",IF(A.Life_DATA!E322=0,0,A.Life_DATA!E322/ECO!O60))))</f>
        <v>0</v>
      </c>
      <c r="G336" s="42">
        <f>IF($C$3="National Currency",IF(A.Life_DATA!F322=0,0,A.Life_DATA!F322),IF($C$3="Current Exchange rate",IF(A.Life_DATA!F322=0,0,A.Life_DATA!F322/ECO!P25),IF($C$3="Constant Exchange rate",IF(A.Life_DATA!F322=0,0,A.Life_DATA!F322/ECO!P60))))</f>
        <v>0</v>
      </c>
      <c r="H336" s="42">
        <f>IF($C$3="National Currency",IF(A.Life_DATA!G322=0,0,A.Life_DATA!G322),IF($C$3="Current Exchange rate",IF(A.Life_DATA!G322=0,0,A.Life_DATA!G322/ECO!Q25),IF($C$3="Constant Exchange rate",IF(A.Life_DATA!G322=0,0,A.Life_DATA!G322/ECO!Q60))))</f>
        <v>0</v>
      </c>
      <c r="I336" s="42">
        <f>IF($C$3="National Currency",IF(A.Life_DATA!H322=0,0,A.Life_DATA!H322),IF($C$3="Current Exchange rate",IF(A.Life_DATA!H322=0,0,A.Life_DATA!H322/ECO!R25),IF($C$3="Constant Exchange rate",IF(A.Life_DATA!H322=0,0,A.Life_DATA!H322/ECO!R60))))</f>
        <v>4.9389927310488053</v>
      </c>
      <c r="J336" s="42">
        <f>IF($C$3="National Currency",IF(A.Life_DATA!I322=0,0,A.Life_DATA!I322),IF($C$3="Current Exchange rate",IF(A.Life_DATA!I322=0,0,A.Life_DATA!I322/ECO!S25),IF($C$3="Constant Exchange rate",IF(A.Life_DATA!I322=0,0,A.Life_DATA!I322/ECO!S60))))</f>
        <v>4.8870716510903423</v>
      </c>
      <c r="K336" s="42">
        <f>IF($C$3="National Currency",IF(A.Life_DATA!J322=0,0,A.Life_DATA!J322),IF($C$3="Current Exchange rate",IF(A.Life_DATA!J322=0,0,A.Life_DATA!J322/ECO!T25),IF($C$3="Constant Exchange rate",IF(A.Life_DATA!J322=0,0,A.Life_DATA!J322/ECO!T60))))</f>
        <v>4.5625649013499476</v>
      </c>
      <c r="L336" s="42">
        <f>IF($C$3="National Currency",IF(A.Life_DATA!K322=0,0,A.Life_DATA!K322),IF($C$3="Current Exchange rate",IF(A.Life_DATA!K322=0,0,A.Life_DATA!K322/ECO!U25),IF($C$3="Constant Exchange rate",IF(A.Life_DATA!K322=0,0,A.Life_DATA!K322/ECO!U60))))</f>
        <v>5.5490654205607468</v>
      </c>
      <c r="M336" s="42">
        <f>IF($C$3="National Currency",IF(A.Life_DATA!L322=0,0,A.Life_DATA!L322),IF($C$3="Current Exchange rate",IF(A.Life_DATA!L322=0,0,A.Life_DATA!L322/ECO!V25),IF($C$3="Constant Exchange rate",IF(A.Life_DATA!L322=0,0,A.Life_DATA!L322/ECO!V60))))</f>
        <v>5.3673416407061261</v>
      </c>
      <c r="N336" s="42">
        <f>IF($C$3="National Currency",IF(A.Life_DATA!M322=0,0,A.Life_DATA!M322),IF($C$3="Current Exchange rate",IF(A.Life_DATA!M322=0,0,A.Life_DATA!M322/ECO!W25),IF($C$3="Constant Exchange rate",IF(A.Life_DATA!M322=0,0,A.Life_DATA!M322/ECO!W60))))</f>
        <v>5.8411214953271022</v>
      </c>
      <c r="O336" s="42">
        <f>IF($C$3="National Currency",IF(A.Life_DATA!N322=0,0,A.Life_DATA!N322),IF($C$3="Current Exchange rate",IF(A.Life_DATA!N322=0,0,A.Life_DATA!N322/ECO!X25),IF($C$3="Constant Exchange rate",IF(A.Life_DATA!N322=0,0,A.Life_DATA!N322/ECO!X60))))</f>
        <v>6.8211318795430937</v>
      </c>
      <c r="P336" s="108">
        <f>IF($C$3="National Currency",IF(A.Life_DATA!O322=0,0,A.Life_DATA!O322),IF($C$3="Current Exchange rate",IF(A.Life_DATA!O322=0,0,A.Life_DATA!O322/ECO!Y25),IF($C$3="Constant Exchange rate",IF(A.Life_DATA!O322=0,0,A.Life_DATA!O322/ECO!Y60))))</f>
        <v>0</v>
      </c>
      <c r="Q336" s="41">
        <f t="shared" si="63"/>
        <v>2.186394771486602E-4</v>
      </c>
      <c r="R336" s="41">
        <f t="shared" si="64"/>
        <v>0.1677777777777778</v>
      </c>
      <c r="S336" s="41" t="str">
        <f t="shared" si="65"/>
        <v>-</v>
      </c>
    </row>
    <row r="337" spans="3:19" ht="15" x14ac:dyDescent="0.25">
      <c r="C337" s="139"/>
      <c r="D337" s="140"/>
      <c r="E337" s="39" t="s">
        <v>15</v>
      </c>
      <c r="F337" s="42">
        <f>IF($C$3="National Currency",IF(A.Life_DATA!E323=0,0,A.Life_DATA!E323),IF($C$3="Current Exchange rate",IF(A.Life_DATA!E323=0,0,A.Life_DATA!E323/ECO!O26),IF($C$3="Constant Exchange rate",IF(A.Life_DATA!E323=0,0,A.Life_DATA!E323/ECO!O61))))</f>
        <v>3978</v>
      </c>
      <c r="G337" s="42">
        <f>IF($C$3="National Currency",IF(A.Life_DATA!F323=0,0,A.Life_DATA!F323),IF($C$3="Current Exchange rate",IF(A.Life_DATA!F323=0,0,A.Life_DATA!F323/ECO!P26),IF($C$3="Constant Exchange rate",IF(A.Life_DATA!F323=0,0,A.Life_DATA!F323/ECO!P61))))</f>
        <v>4383</v>
      </c>
      <c r="H337" s="42">
        <f>IF($C$3="National Currency",IF(A.Life_DATA!G323=0,0,A.Life_DATA!G323),IF($C$3="Current Exchange rate",IF(A.Life_DATA!G323=0,0,A.Life_DATA!G323/ECO!Q26),IF($C$3="Constant Exchange rate",IF(A.Life_DATA!G323=0,0,A.Life_DATA!G323/ECO!Q61))))</f>
        <v>4979</v>
      </c>
      <c r="I337" s="42">
        <f>IF($C$3="National Currency",IF(A.Life_DATA!H323=0,0,A.Life_DATA!H323),IF($C$3="Current Exchange rate",IF(A.Life_DATA!H323=0,0,A.Life_DATA!H323/ECO!R26),IF($C$3="Constant Exchange rate",IF(A.Life_DATA!H323=0,0,A.Life_DATA!H323/ECO!R61))))</f>
        <v>4744</v>
      </c>
      <c r="J337" s="42">
        <f>IF($C$3="National Currency",IF(A.Life_DATA!I323=0,0,A.Life_DATA!I323),IF($C$3="Current Exchange rate",IF(A.Life_DATA!I323=0,0,A.Life_DATA!I323/ECO!S26),IF($C$3="Constant Exchange rate",IF(A.Life_DATA!I323=0,0,A.Life_DATA!I323/ECO!S61))))</f>
        <v>4111</v>
      </c>
      <c r="K337" s="42">
        <f>IF($C$3="National Currency",IF(A.Life_DATA!J323=0,0,A.Life_DATA!J323),IF($C$3="Current Exchange rate",IF(A.Life_DATA!J323=0,0,A.Life_DATA!J323/ECO!T26),IF($C$3="Constant Exchange rate",IF(A.Life_DATA!J323=0,0,A.Life_DATA!J323/ECO!T61))))</f>
        <v>4169</v>
      </c>
      <c r="L337" s="42">
        <f>IF($C$3="National Currency",IF(A.Life_DATA!K323=0,0,A.Life_DATA!K323),IF($C$3="Current Exchange rate",IF(A.Life_DATA!K323=0,0,A.Life_DATA!K323/ECO!U26),IF($C$3="Constant Exchange rate",IF(A.Life_DATA!K323=0,0,A.Life_DATA!K323/ECO!U61))))</f>
        <v>4399</v>
      </c>
      <c r="M337" s="42">
        <f>IF($C$3="National Currency",IF(A.Life_DATA!L323=0,0,A.Life_DATA!L323),IF($C$3="Current Exchange rate",IF(A.Life_DATA!L323=0,0,A.Life_DATA!L323/ECO!V26),IF($C$3="Constant Exchange rate",IF(A.Life_DATA!L323=0,0,A.Life_DATA!L323/ECO!V61))))</f>
        <v>3961</v>
      </c>
      <c r="N337" s="42">
        <f>IF($C$3="National Currency",IF(A.Life_DATA!M323=0,0,A.Life_DATA!M323),IF($C$3="Current Exchange rate",IF(A.Life_DATA!M323=0,0,A.Life_DATA!M323/ECO!W26),IF($C$3="Constant Exchange rate",IF(A.Life_DATA!M323=0,0,A.Life_DATA!M323/ECO!W61))))</f>
        <v>3521</v>
      </c>
      <c r="O337" s="42">
        <f>IF($C$3="National Currency",IF(A.Life_DATA!N323=0,0,A.Life_DATA!N323),IF($C$3="Current Exchange rate",IF(A.Life_DATA!N323=0,0,A.Life_DATA!N323/ECO!X26),IF($C$3="Constant Exchange rate",IF(A.Life_DATA!N323=0,0,A.Life_DATA!N323/ECO!X61))))</f>
        <v>3684</v>
      </c>
      <c r="P337" s="108">
        <f>IF($C$3="National Currency",IF(A.Life_DATA!O323=0,0,A.Life_DATA!O323),IF($C$3="Current Exchange rate",IF(A.Life_DATA!O323=0,0,A.Life_DATA!O323/ECO!Y26),IF($C$3="Constant Exchange rate",IF(A.Life_DATA!O323=0,0,A.Life_DATA!O323/ECO!Y61))))</f>
        <v>3884</v>
      </c>
      <c r="Q337" s="41">
        <f t="shared" si="63"/>
        <v>0.11808419013731451</v>
      </c>
      <c r="R337" s="41">
        <f t="shared" si="64"/>
        <v>4.6293666571996628E-2</v>
      </c>
      <c r="S337" s="41">
        <f t="shared" si="65"/>
        <v>-7.3906485671191513E-2</v>
      </c>
    </row>
    <row r="338" spans="3:19" ht="15" x14ac:dyDescent="0.25">
      <c r="C338" s="139"/>
      <c r="D338" s="140"/>
      <c r="E338" s="39" t="s">
        <v>14</v>
      </c>
      <c r="F338" s="42">
        <f>IF($C$3="National Currency",IF(A.Life_DATA!E324=0,0,A.Life_DATA!E324),IF($C$3="Current Exchange rate",IF(A.Life_DATA!E324=0,0,A.Life_DATA!E324/ECO!O27),IF($C$3="Constant Exchange rate",IF(A.Life_DATA!E324=0,0,A.Life_DATA!E324/ECO!O62))))</f>
        <v>0</v>
      </c>
      <c r="G338" s="42">
        <f>IF($C$3="National Currency",IF(A.Life_DATA!F324=0,0,A.Life_DATA!F324),IF($C$3="Current Exchange rate",IF(A.Life_DATA!F324=0,0,A.Life_DATA!F324/ECO!P27),IF($C$3="Constant Exchange rate",IF(A.Life_DATA!F324=0,0,A.Life_DATA!F324/ECO!P62))))</f>
        <v>0</v>
      </c>
      <c r="H338" s="42">
        <f>IF($C$3="National Currency",IF(A.Life_DATA!G324=0,0,A.Life_DATA!G324),IF($C$3="Current Exchange rate",IF(A.Life_DATA!G324=0,0,A.Life_DATA!G324/ECO!Q27),IF($C$3="Constant Exchange rate",IF(A.Life_DATA!G324=0,0,A.Life_DATA!G324/ECO!Q62))))</f>
        <v>0</v>
      </c>
      <c r="I338" s="42">
        <f>IF($C$3="National Currency",IF(A.Life_DATA!H324=0,0,A.Life_DATA!H324),IF($C$3="Current Exchange rate",IF(A.Life_DATA!H324=0,0,A.Life_DATA!H324/ECO!R27),IF($C$3="Constant Exchange rate",IF(A.Life_DATA!H324=0,0,A.Life_DATA!H324/ECO!R62))))</f>
        <v>0</v>
      </c>
      <c r="J338" s="42">
        <f>IF($C$3="National Currency",IF(A.Life_DATA!I324=0,0,A.Life_DATA!I324),IF($C$3="Current Exchange rate",IF(A.Life_DATA!I324=0,0,A.Life_DATA!I324/ECO!S27),IF($C$3="Constant Exchange rate",IF(A.Life_DATA!I324=0,0,A.Life_DATA!I324/ECO!S62))))</f>
        <v>0</v>
      </c>
      <c r="K338" s="42">
        <f>IF($C$3="National Currency",IF(A.Life_DATA!J324=0,0,A.Life_DATA!J324),IF($C$3="Current Exchange rate",IF(A.Life_DATA!J324=0,0,A.Life_DATA!J324/ECO!T27),IF($C$3="Constant Exchange rate",IF(A.Life_DATA!J324=0,0,A.Life_DATA!J324/ECO!T62))))</f>
        <v>0</v>
      </c>
      <c r="L338" s="42">
        <f>IF($C$3="National Currency",IF(A.Life_DATA!K324=0,0,A.Life_DATA!K324),IF($C$3="Current Exchange rate",IF(A.Life_DATA!K324=0,0,A.Life_DATA!K324/ECO!U27),IF($C$3="Constant Exchange rate",IF(A.Life_DATA!K324=0,0,A.Life_DATA!K324/ECO!U62))))</f>
        <v>0</v>
      </c>
      <c r="M338" s="42">
        <f>IF($C$3="National Currency",IF(A.Life_DATA!L324=0,0,A.Life_DATA!L324),IF($C$3="Current Exchange rate",IF(A.Life_DATA!L324=0,0,A.Life_DATA!L324/ECO!V27),IF($C$3="Constant Exchange rate",IF(A.Life_DATA!L324=0,0,A.Life_DATA!L324/ECO!V62))))</f>
        <v>0</v>
      </c>
      <c r="N338" s="42">
        <f>IF($C$3="National Currency",IF(A.Life_DATA!M324=0,0,A.Life_DATA!M324),IF($C$3="Current Exchange rate",IF(A.Life_DATA!M324=0,0,A.Life_DATA!M324/ECO!W27),IF($C$3="Constant Exchange rate",IF(A.Life_DATA!M324=0,0,A.Life_DATA!M324/ECO!W62))))</f>
        <v>0</v>
      </c>
      <c r="O338" s="42">
        <f>IF($C$3="National Currency",IF(A.Life_DATA!N324=0,0,A.Life_DATA!N324),IF($C$3="Current Exchange rate",IF(A.Life_DATA!N324=0,0,A.Life_DATA!N324/ECO!X27),IF($C$3="Constant Exchange rate",IF(A.Life_DATA!N324=0,0,A.Life_DATA!N324/ECO!X62))))</f>
        <v>0</v>
      </c>
      <c r="P338" s="108">
        <f>IF($C$3="National Currency",IF(A.Life_DATA!O324=0,0,A.Life_DATA!O324),IF($C$3="Current Exchange rate",IF(A.Life_DATA!O324=0,0,A.Life_DATA!O324/ECO!Y27),IF($C$3="Constant Exchange rate",IF(A.Life_DATA!O324=0,0,A.Life_DATA!O324/ECO!Y62))))</f>
        <v>0</v>
      </c>
      <c r="Q338" s="41">
        <f t="shared" si="63"/>
        <v>0</v>
      </c>
      <c r="R338" s="41" t="str">
        <f t="shared" si="64"/>
        <v>-</v>
      </c>
      <c r="S338" s="41" t="str">
        <f t="shared" si="65"/>
        <v>-</v>
      </c>
    </row>
    <row r="339" spans="3:19" ht="15" x14ac:dyDescent="0.25">
      <c r="C339" s="139"/>
      <c r="D339" s="140"/>
      <c r="E339" s="39" t="s">
        <v>13</v>
      </c>
      <c r="F339" s="42">
        <f>IF($C$3="National Currency",IF(A.Life_DATA!E325=0,0,A.Life_DATA!E325),IF($C$3="Current Exchange rate",IF(A.Life_DATA!E325=0,0,A.Life_DATA!E325/ECO!O28),IF($C$3="Constant Exchange rate",IF(A.Life_DATA!E325=0,0,A.Life_DATA!E325/ECO!O63))))</f>
        <v>145</v>
      </c>
      <c r="G339" s="42">
        <f>IF($C$3="National Currency",IF(A.Life_DATA!F325=0,0,A.Life_DATA!F325),IF($C$3="Current Exchange rate",IF(A.Life_DATA!F325=0,0,A.Life_DATA!F325/ECO!P28),IF($C$3="Constant Exchange rate",IF(A.Life_DATA!F325=0,0,A.Life_DATA!F325/ECO!P63))))</f>
        <v>157</v>
      </c>
      <c r="H339" s="42">
        <f>IF($C$3="National Currency",IF(A.Life_DATA!G325=0,0,A.Life_DATA!G325),IF($C$3="Current Exchange rate",IF(A.Life_DATA!G325=0,0,A.Life_DATA!G325/ECO!Q28),IF($C$3="Constant Exchange rate",IF(A.Life_DATA!G325=0,0,A.Life_DATA!G325/ECO!Q63))))</f>
        <v>179</v>
      </c>
      <c r="I339" s="42">
        <f>IF($C$3="National Currency",IF(A.Life_DATA!H325=0,0,A.Life_DATA!H325),IF($C$3="Current Exchange rate",IF(A.Life_DATA!H325=0,0,A.Life_DATA!H325/ECO!R28),IF($C$3="Constant Exchange rate",IF(A.Life_DATA!H325=0,0,A.Life_DATA!H325/ECO!R63))))</f>
        <v>220</v>
      </c>
      <c r="J339" s="42">
        <f>IF($C$3="National Currency",IF(A.Life_DATA!I325=0,0,A.Life_DATA!I325),IF($C$3="Current Exchange rate",IF(A.Life_DATA!I325=0,0,A.Life_DATA!I325/ECO!S28),IF($C$3="Constant Exchange rate",IF(A.Life_DATA!I325=0,0,A.Life_DATA!I325/ECO!S63))))</f>
        <v>229</v>
      </c>
      <c r="K339" s="42">
        <f>IF($C$3="National Currency",IF(A.Life_DATA!J325=0,0,A.Life_DATA!J325),IF($C$3="Current Exchange rate",IF(A.Life_DATA!J325=0,0,A.Life_DATA!J325/ECO!T28),IF($C$3="Constant Exchange rate",IF(A.Life_DATA!J325=0,0,A.Life_DATA!J325/ECO!T63))))</f>
        <v>255</v>
      </c>
      <c r="L339" s="42">
        <f>IF($C$3="National Currency",IF(A.Life_DATA!K325=0,0,A.Life_DATA!K325),IF($C$3="Current Exchange rate",IF(A.Life_DATA!K325=0,0,A.Life_DATA!K325/ECO!U28),IF($C$3="Constant Exchange rate",IF(A.Life_DATA!K325=0,0,A.Life_DATA!K325/ECO!U63))))</f>
        <v>273</v>
      </c>
      <c r="M339" s="42">
        <f>IF($C$3="National Currency",IF(A.Life_DATA!L325=0,0,A.Life_DATA!L325),IF($C$3="Current Exchange rate",IF(A.Life_DATA!L325=0,0,A.Life_DATA!L325/ECO!V28),IF($C$3="Constant Exchange rate",IF(A.Life_DATA!L325=0,0,A.Life_DATA!L325/ECO!V63))))</f>
        <v>325</v>
      </c>
      <c r="N339" s="42">
        <f>IF($C$3="National Currency",IF(A.Life_DATA!M325=0,0,A.Life_DATA!M325),IF($C$3="Current Exchange rate",IF(A.Life_DATA!M325=0,0,A.Life_DATA!M325/ECO!W28),IF($C$3="Constant Exchange rate",IF(A.Life_DATA!M325=0,0,A.Life_DATA!M325/ECO!W63))))</f>
        <v>373</v>
      </c>
      <c r="O339" s="89">
        <f>IF($C$3="National Currency",IF(A.Life_DATA!N325=0,0,A.Life_DATA!N325),IF($C$3="Current Exchange rate",IF(A.Life_DATA!N325=0,0,A.Life_DATA!N325/ECO!X28),IF($C$3="Constant Exchange rate",IF(A.Life_DATA!N325=0,0,A.Life_DATA!N325/ECO!X63))))</f>
        <v>373</v>
      </c>
      <c r="P339" s="108">
        <f>IF($C$3="National Currency",IF(A.Life_DATA!O325=0,0,A.Life_DATA!O325),IF($C$3="Current Exchange rate",IF(A.Life_DATA!O325=0,0,A.Life_DATA!O325/ECO!Y28),IF($C$3="Constant Exchange rate",IF(A.Life_DATA!O325=0,0,A.Life_DATA!O325/ECO!Y63))))</f>
        <v>0</v>
      </c>
      <c r="Q339" s="41">
        <f t="shared" si="63"/>
        <v>1.1955863985129836E-2</v>
      </c>
      <c r="R339" s="41">
        <f t="shared" si="64"/>
        <v>0</v>
      </c>
      <c r="S339" s="41">
        <f t="shared" si="65"/>
        <v>1.5724137931034483</v>
      </c>
    </row>
    <row r="340" spans="3:19" ht="15" x14ac:dyDescent="0.25">
      <c r="C340" s="139"/>
      <c r="D340" s="140"/>
      <c r="E340" s="39" t="s">
        <v>12</v>
      </c>
      <c r="F340" s="42">
        <f>IF($C$3="National Currency",IF(A.Life_DATA!E326=0,0,A.Life_DATA!E326),IF($C$3="Current Exchange rate",IF(A.Life_DATA!E326=0,0,A.Life_DATA!E326/ECO!O29),IF($C$3="Constant Exchange rate",IF(A.Life_DATA!E326=0,0,A.Life_DATA!E326/ECO!O64))))</f>
        <v>4.8093340922026178</v>
      </c>
      <c r="G340" s="42">
        <f>IF($C$3="National Currency",IF(A.Life_DATA!F326=0,0,A.Life_DATA!F326),IF($C$3="Current Exchange rate",IF(A.Life_DATA!F326=0,0,A.Life_DATA!F326/ECO!P29),IF($C$3="Constant Exchange rate",IF(A.Life_DATA!F326=0,0,A.Life_DATA!F326/ECO!P64))))</f>
        <v>6.5594763801935123</v>
      </c>
      <c r="H340" s="42">
        <f>IF($C$3="National Currency",IF(A.Life_DATA!G326=0,0,A.Life_DATA!G326),IF($C$3="Current Exchange rate",IF(A.Life_DATA!G326=0,0,A.Life_DATA!G326/ECO!Q29),IF($C$3="Constant Exchange rate",IF(A.Life_DATA!G326=0,0,A.Life_DATA!G326/ECO!Q64))))</f>
        <v>7.569721115537849</v>
      </c>
      <c r="I340" s="42">
        <f>IF($C$3="National Currency",IF(A.Life_DATA!H326=0,0,A.Life_DATA!H326),IF($C$3="Current Exchange rate",IF(A.Life_DATA!H326=0,0,A.Life_DATA!H326/ECO!R29),IF($C$3="Constant Exchange rate",IF(A.Life_DATA!H326=0,0,A.Life_DATA!H326/ECO!R64))))</f>
        <v>6.9436539556061465</v>
      </c>
      <c r="J340" s="42">
        <f>IF($C$3="National Currency",IF(A.Life_DATA!I326=0,0,A.Life_DATA!I326),IF($C$3="Current Exchange rate",IF(A.Life_DATA!I326=0,0,A.Life_DATA!I326/ECO!S29),IF($C$3="Constant Exchange rate",IF(A.Life_DATA!I326=0,0,A.Life_DATA!I326/ECO!S64))))</f>
        <v>8.6226522481502563</v>
      </c>
      <c r="K340" s="42">
        <f>IF($C$3="National Currency",IF(A.Life_DATA!J326=0,0,A.Life_DATA!J326),IF($C$3="Current Exchange rate",IF(A.Life_DATA!J326=0,0,A.Life_DATA!J326/ECO!T29),IF($C$3="Constant Exchange rate",IF(A.Life_DATA!J326=0,0,A.Life_DATA!J326/ECO!T64))))</f>
        <v>6.5310187820147982</v>
      </c>
      <c r="L340" s="42">
        <f>IF($C$3="National Currency",IF(A.Life_DATA!K326=0,0,A.Life_DATA!K326),IF($C$3="Current Exchange rate",IF(A.Life_DATA!K326=0,0,A.Life_DATA!K326/ECO!U29),IF($C$3="Constant Exchange rate",IF(A.Life_DATA!K326=0,0,A.Life_DATA!K326/ECO!U64))))</f>
        <v>6.6163915765509396</v>
      </c>
      <c r="M340" s="42">
        <f>IF($C$3="National Currency",IF(A.Life_DATA!L326=0,0,A.Life_DATA!L326),IF($C$3="Current Exchange rate",IF(A.Life_DATA!L326=0,0,A.Life_DATA!L326/ECO!V29),IF($C$3="Constant Exchange rate",IF(A.Life_DATA!L326=0,0,A.Life_DATA!L326/ECO!V64))))</f>
        <v>4.6670461013090492</v>
      </c>
      <c r="N340" s="42">
        <f>IF($C$3="National Currency",IF(A.Life_DATA!M326=0,0,A.Life_DATA!M326),IF($C$3="Current Exchange rate",IF(A.Life_DATA!M326=0,0,A.Life_DATA!M326/ECO!W29),IF($C$3="Constant Exchange rate",IF(A.Life_DATA!M326=0,0,A.Life_DATA!M326/ECO!W64))))</f>
        <v>4.2828685258964141</v>
      </c>
      <c r="O340" s="42">
        <f>IF($C$3="National Currency",IF(A.Life_DATA!N326=0,0,A.Life_DATA!N326),IF($C$3="Current Exchange rate",IF(A.Life_DATA!N326=0,0,A.Life_DATA!N326/ECO!X29),IF($C$3="Constant Exchange rate",IF(A.Life_DATA!N326=0,0,A.Life_DATA!N326/ECO!X64))))</f>
        <v>4.3682413204325554</v>
      </c>
      <c r="P340" s="108">
        <f>IF($C$3="National Currency",IF(A.Life_DATA!O326=0,0,A.Life_DATA!O326),IF($C$3="Current Exchange rate",IF(A.Life_DATA!O326=0,0,A.Life_DATA!O326/ECO!Y29),IF($C$3="Constant Exchange rate",IF(A.Life_DATA!O326=0,0,A.Life_DATA!O326/ECO!Y64))))</f>
        <v>0</v>
      </c>
      <c r="Q340" s="41">
        <f t="shared" si="63"/>
        <v>1.4001635142443856E-4</v>
      </c>
      <c r="R340" s="41">
        <f t="shared" si="64"/>
        <v>1.9933554817275878E-2</v>
      </c>
      <c r="S340" s="41">
        <f t="shared" si="65"/>
        <v>-9.171597633136086E-2</v>
      </c>
    </row>
    <row r="341" spans="3:19" ht="15" x14ac:dyDescent="0.25">
      <c r="C341" s="139"/>
      <c r="D341" s="140"/>
      <c r="E341" s="39" t="s">
        <v>11</v>
      </c>
      <c r="F341" s="42">
        <f>IF($C$3="National Currency",IF(A.Life_DATA!E327=0,0,A.Life_DATA!E327),IF($C$3="Current Exchange rate",IF(A.Life_DATA!E327=0,0,A.Life_DATA!E327/ECO!O30),IF($C$3="Constant Exchange rate",IF(A.Life_DATA!E327=0,0,A.Life_DATA!E327/ECO!O65))))</f>
        <v>28.39506172839506</v>
      </c>
      <c r="G341" s="42">
        <f>IF($C$3="National Currency",IF(A.Life_DATA!F327=0,0,A.Life_DATA!F327),IF($C$3="Current Exchange rate",IF(A.Life_DATA!F327=0,0,A.Life_DATA!F327/ECO!P30),IF($C$3="Constant Exchange rate",IF(A.Life_DATA!F327=0,0,A.Life_DATA!F327/ECO!P65))))</f>
        <v>31.656184486373164</v>
      </c>
      <c r="H341" s="42">
        <f>IF($C$3="National Currency",IF(A.Life_DATA!G327=0,0,A.Life_DATA!G327),IF($C$3="Current Exchange rate",IF(A.Life_DATA!G327=0,0,A.Life_DATA!G327/ECO!Q30),IF($C$3="Constant Exchange rate",IF(A.Life_DATA!G327=0,0,A.Life_DATA!G327/ECO!Q65))))</f>
        <v>33.869089215001161</v>
      </c>
      <c r="I341" s="42">
        <f>IF($C$3="National Currency",IF(A.Life_DATA!H327=0,0,A.Life_DATA!H327),IF($C$3="Current Exchange rate",IF(A.Life_DATA!H327=0,0,A.Life_DATA!H327/ECO!R30),IF($C$3="Constant Exchange rate",IF(A.Life_DATA!H327=0,0,A.Life_DATA!H327/ECO!R65))))</f>
        <v>39.552760307477286</v>
      </c>
      <c r="J341" s="42">
        <f>IF($C$3="National Currency",IF(A.Life_DATA!I327=0,0,A.Life_DATA!I327),IF($C$3="Current Exchange rate",IF(A.Life_DATA!I327=0,0,A.Life_DATA!I327/ECO!S30),IF($C$3="Constant Exchange rate",IF(A.Life_DATA!I327=0,0,A.Life_DATA!I327/ECO!S65))))</f>
        <v>14.94</v>
      </c>
      <c r="K341" s="42">
        <f>IF($C$3="National Currency",IF(A.Life_DATA!J327=0,0,A.Life_DATA!J327),IF($C$3="Current Exchange rate",IF(A.Life_DATA!J327=0,0,A.Life_DATA!J327/ECO!T30),IF($C$3="Constant Exchange rate",IF(A.Life_DATA!J327=0,0,A.Life_DATA!J327/ECO!T65))))</f>
        <v>22.6</v>
      </c>
      <c r="L341" s="42">
        <f>IF($C$3="National Currency",IF(A.Life_DATA!K327=0,0,A.Life_DATA!K327),IF($C$3="Current Exchange rate",IF(A.Life_DATA!K327=0,0,A.Life_DATA!K327/ECO!U30),IF($C$3="Constant Exchange rate",IF(A.Life_DATA!K327=0,0,A.Life_DATA!K327/ECO!U65))))</f>
        <v>36.799999999999997</v>
      </c>
      <c r="M341" s="42">
        <f>IF($C$3="National Currency",IF(A.Life_DATA!L327=0,0,A.Life_DATA!L327),IF($C$3="Current Exchange rate",IF(A.Life_DATA!L327=0,0,A.Life_DATA!L327/ECO!V30),IF($C$3="Constant Exchange rate",IF(A.Life_DATA!L327=0,0,A.Life_DATA!L327/ECO!V65))))</f>
        <v>43.8</v>
      </c>
      <c r="N341" s="42">
        <f>IF($C$3="National Currency",IF(A.Life_DATA!M327=0,0,A.Life_DATA!M327),IF($C$3="Current Exchange rate",IF(A.Life_DATA!M327=0,0,A.Life_DATA!M327/ECO!W30),IF($C$3="Constant Exchange rate",IF(A.Life_DATA!M327=0,0,A.Life_DATA!M327/ECO!W65))))</f>
        <v>60.778314732630804</v>
      </c>
      <c r="O341" s="42">
        <f>IF($C$3="National Currency",IF(A.Life_DATA!N327=0,0,A.Life_DATA!N327),IF($C$3="Current Exchange rate",IF(A.Life_DATA!N327=0,0,A.Life_DATA!N327/ECO!X30),IF($C$3="Constant Exchange rate",IF(A.Life_DATA!N327=0,0,A.Life_DATA!N327/ECO!X65))))</f>
        <v>23.192464999999999</v>
      </c>
      <c r="P341" s="108">
        <f>IF($C$3="National Currency",IF(A.Life_DATA!O327=0,0,A.Life_DATA!O327),IF($C$3="Current Exchange rate",IF(A.Life_DATA!O327=0,0,A.Life_DATA!O327/ECO!Y30),IF($C$3="Constant Exchange rate",IF(A.Life_DATA!O327=0,0,A.Life_DATA!O327/ECO!Y65))))</f>
        <v>0</v>
      </c>
      <c r="Q341" s="41">
        <f t="shared" si="63"/>
        <v>7.4339398664848315E-4</v>
      </c>
      <c r="R341" s="41">
        <f t="shared" si="64"/>
        <v>-0.6184088831349519</v>
      </c>
      <c r="S341" s="41">
        <f t="shared" si="65"/>
        <v>-0.1832218847826087</v>
      </c>
    </row>
    <row r="342" spans="3:19" ht="15" x14ac:dyDescent="0.25">
      <c r="C342" s="139"/>
      <c r="D342" s="140"/>
      <c r="E342" s="39" t="s">
        <v>10</v>
      </c>
      <c r="F342" s="42">
        <f>IF($C$3="National Currency",IF(A.Life_DATA!E328=0,0,A.Life_DATA!E328),IF($C$3="Current Exchange rate",IF(A.Life_DATA!E328=0,0,A.Life_DATA!E328/ECO!O31),IF($C$3="Constant Exchange rate",IF(A.Life_DATA!E328=0,0,A.Life_DATA!E328/ECO!O66))))</f>
        <v>3297</v>
      </c>
      <c r="G342" s="42">
        <f>IF($C$3="National Currency",IF(A.Life_DATA!F328=0,0,A.Life_DATA!F328),IF($C$3="Current Exchange rate",IF(A.Life_DATA!F328=0,0,A.Life_DATA!F328/ECO!P31),IF($C$3="Constant Exchange rate",IF(A.Life_DATA!F328=0,0,A.Life_DATA!F328/ECO!P66))))</f>
        <v>3352</v>
      </c>
      <c r="H342" s="42">
        <f>IF($C$3="National Currency",IF(A.Life_DATA!G328=0,0,A.Life_DATA!G328),IF($C$3="Current Exchange rate",IF(A.Life_DATA!G328=0,0,A.Life_DATA!G328/ECO!Q31),IF($C$3="Constant Exchange rate",IF(A.Life_DATA!G328=0,0,A.Life_DATA!G328/ECO!Q66))))</f>
        <v>3486</v>
      </c>
      <c r="I342" s="42">
        <f>IF($C$3="National Currency",IF(A.Life_DATA!H328=0,0,A.Life_DATA!H328),IF($C$3="Current Exchange rate",IF(A.Life_DATA!H328=0,0,A.Life_DATA!H328/ECO!R31),IF($C$3="Constant Exchange rate",IF(A.Life_DATA!H328=0,0,A.Life_DATA!H328/ECO!R66))))</f>
        <v>3484</v>
      </c>
      <c r="J342" s="42">
        <f>IF($C$3="National Currency",IF(A.Life_DATA!I328=0,0,A.Life_DATA!I328),IF($C$3="Current Exchange rate",IF(A.Life_DATA!I328=0,0,A.Life_DATA!I328/ECO!S31),IF($C$3="Constant Exchange rate",IF(A.Life_DATA!I328=0,0,A.Life_DATA!I328/ECO!S66))))</f>
        <v>3364</v>
      </c>
      <c r="K342" s="42">
        <f>IF($C$3="National Currency",IF(A.Life_DATA!J328=0,0,A.Life_DATA!J328),IF($C$3="Current Exchange rate",IF(A.Life_DATA!J328=0,0,A.Life_DATA!J328/ECO!T31),IF($C$3="Constant Exchange rate",IF(A.Life_DATA!J328=0,0,A.Life_DATA!J328/ECO!T66))))</f>
        <v>3082</v>
      </c>
      <c r="L342" s="42">
        <f>IF($C$3="National Currency",IF(A.Life_DATA!K328=0,0,A.Life_DATA!K328),IF($C$3="Current Exchange rate",IF(A.Life_DATA!K328=0,0,A.Life_DATA!K328/ECO!U31),IF($C$3="Constant Exchange rate",IF(A.Life_DATA!K328=0,0,A.Life_DATA!K328/ECO!U66))))</f>
        <v>2882</v>
      </c>
      <c r="M342" s="42">
        <f>IF($C$3="National Currency",IF(A.Life_DATA!L328=0,0,A.Life_DATA!L328),IF($C$3="Current Exchange rate",IF(A.Life_DATA!L328=0,0,A.Life_DATA!L328/ECO!V31),IF($C$3="Constant Exchange rate",IF(A.Life_DATA!L328=0,0,A.Life_DATA!L328/ECO!V66))))</f>
        <v>2827</v>
      </c>
      <c r="N342" s="42">
        <f>IF($C$3="National Currency",IF(A.Life_DATA!M328=0,0,A.Life_DATA!M328),IF($C$3="Current Exchange rate",IF(A.Life_DATA!M328=0,0,A.Life_DATA!M328/ECO!W31),IF($C$3="Constant Exchange rate",IF(A.Life_DATA!M328=0,0,A.Life_DATA!M328/ECO!W66))))</f>
        <v>2843</v>
      </c>
      <c r="O342" s="42">
        <f>IF($C$3="National Currency",IF(A.Life_DATA!N328=0,0,A.Life_DATA!N328),IF($C$3="Current Exchange rate",IF(A.Life_DATA!N328=0,0,A.Life_DATA!N328/ECO!X31),IF($C$3="Constant Exchange rate",IF(A.Life_DATA!N328=0,0,A.Life_DATA!N328/ECO!X66))))</f>
        <v>2279</v>
      </c>
      <c r="P342" s="108">
        <f>IF($C$3="National Currency",IF(A.Life_DATA!O328=0,0,A.Life_DATA!O328),IF($C$3="Current Exchange rate",IF(A.Life_DATA!O328=0,0,A.Life_DATA!O328/ECO!Y31),IF($C$3="Constant Exchange rate",IF(A.Life_DATA!O328=0,0,A.Life_DATA!O328/ECO!Y66))))</f>
        <v>2497</v>
      </c>
      <c r="Q342" s="41">
        <f t="shared" si="63"/>
        <v>7.3049367351503747E-2</v>
      </c>
      <c r="R342" s="41">
        <f t="shared" si="64"/>
        <v>-0.19838199085473096</v>
      </c>
      <c r="S342" s="41">
        <f t="shared" si="65"/>
        <v>-0.30876554443433424</v>
      </c>
    </row>
    <row r="343" spans="3:19" ht="15" x14ac:dyDescent="0.25">
      <c r="C343" s="139"/>
      <c r="D343" s="140"/>
      <c r="E343" s="39" t="s">
        <v>9</v>
      </c>
      <c r="F343" s="42">
        <f>IF($C$3="National Currency",IF(A.Life_DATA!E329=0,0,A.Life_DATA!E329),IF($C$3="Current Exchange rate",IF(A.Life_DATA!E329=0,0,A.Life_DATA!E329/ECO!O32),IF($C$3="Constant Exchange rate",IF(A.Life_DATA!E329=0,0,A.Life_DATA!E329/ECO!O67))))</f>
        <v>481.97301481973017</v>
      </c>
      <c r="G343" s="42">
        <f>IF($C$3="National Currency",IF(A.Life_DATA!F329=0,0,A.Life_DATA!F329),IF($C$3="Current Exchange rate",IF(A.Life_DATA!F329=0,0,A.Life_DATA!F329/ECO!P32),IF($C$3="Constant Exchange rate",IF(A.Life_DATA!F329=0,0,A.Life_DATA!F329/ECO!P67))))</f>
        <v>580.18137580181372</v>
      </c>
      <c r="H343" s="42">
        <f>IF($C$3="National Currency",IF(A.Life_DATA!G329=0,0,A.Life_DATA!G329),IF($C$3="Current Exchange rate",IF(A.Life_DATA!G329=0,0,A.Life_DATA!G329/ECO!Q32),IF($C$3="Constant Exchange rate",IF(A.Life_DATA!G329=0,0,A.Life_DATA!G329/ECO!Q67))))</f>
        <v>620.43795620437959</v>
      </c>
      <c r="I343" s="42">
        <f>IF($C$3="National Currency",IF(A.Life_DATA!H329=0,0,A.Life_DATA!H329),IF($C$3="Current Exchange rate",IF(A.Life_DATA!H329=0,0,A.Life_DATA!H329/ECO!R32),IF($C$3="Constant Exchange rate",IF(A.Life_DATA!H329=0,0,A.Life_DATA!H329/ECO!R67))))</f>
        <v>758.01813758018136</v>
      </c>
      <c r="J343" s="42">
        <f>IF($C$3="National Currency",IF(A.Life_DATA!I329=0,0,A.Life_DATA!I329),IF($C$3="Current Exchange rate",IF(A.Life_DATA!I329=0,0,A.Life_DATA!I329/ECO!S32),IF($C$3="Constant Exchange rate",IF(A.Life_DATA!I329=0,0,A.Life_DATA!I329/ECO!S67))))</f>
        <v>735.78854235788549</v>
      </c>
      <c r="K343" s="42">
        <f>IF($C$3="National Currency",IF(A.Life_DATA!J329=0,0,A.Life_DATA!J329),IF($C$3="Current Exchange rate",IF(A.Life_DATA!J329=0,0,A.Life_DATA!J329/ECO!T32),IF($C$3="Constant Exchange rate",IF(A.Life_DATA!J329=0,0,A.Life_DATA!J329/ECO!T67))))</f>
        <v>715.88144215881448</v>
      </c>
      <c r="L343" s="42">
        <f>IF($C$3="National Currency",IF(A.Life_DATA!K329=0,0,A.Life_DATA!K329),IF($C$3="Current Exchange rate",IF(A.Life_DATA!K329=0,0,A.Life_DATA!K329/ECO!U32),IF($C$3="Constant Exchange rate",IF(A.Life_DATA!K329=0,0,A.Life_DATA!K329/ECO!U67))))</f>
        <v>733.02366733023666</v>
      </c>
      <c r="M343" s="42">
        <f>IF($C$3="National Currency",IF(A.Life_DATA!L329=0,0,A.Life_DATA!L329),IF($C$3="Current Exchange rate",IF(A.Life_DATA!L329=0,0,A.Life_DATA!L329/ECO!V32),IF($C$3="Constant Exchange rate",IF(A.Life_DATA!L329=0,0,A.Life_DATA!L329/ECO!V67))))</f>
        <v>750.05529750055302</v>
      </c>
      <c r="N343" s="42">
        <f>IF($C$3="National Currency",IF(A.Life_DATA!M329=0,0,A.Life_DATA!M329),IF($C$3="Current Exchange rate",IF(A.Life_DATA!M329=0,0,A.Life_DATA!M329/ECO!W32),IF($C$3="Constant Exchange rate",IF(A.Life_DATA!M329=0,0,A.Life_DATA!M329/ECO!W67))))</f>
        <v>776.59809776598104</v>
      </c>
      <c r="O343" s="42">
        <f>IF($C$3="National Currency",IF(A.Life_DATA!N329=0,0,A.Life_DATA!N329),IF($C$3="Current Exchange rate",IF(A.Life_DATA!N329=0,0,A.Life_DATA!N329/ECO!X32),IF($C$3="Constant Exchange rate",IF(A.Life_DATA!N329=0,0,A.Life_DATA!N329/ECO!X67))))</f>
        <v>739.65936739659367</v>
      </c>
      <c r="P343" s="108">
        <f>IF($C$3="National Currency",IF(A.Life_DATA!O329=0,0,A.Life_DATA!O329),IF($C$3="Current Exchange rate",IF(A.Life_DATA!O329=0,0,A.Life_DATA!O329/ECO!Y32),IF($C$3="Constant Exchange rate",IF(A.Life_DATA!O329=0,0,A.Life_DATA!O329/ECO!Y67))))</f>
        <v>796.83698296836985</v>
      </c>
      <c r="Q343" s="41">
        <f t="shared" si="63"/>
        <v>2.370849005876904E-2</v>
      </c>
      <c r="R343" s="41">
        <f t="shared" si="64"/>
        <v>-4.7564796354315098E-2</v>
      </c>
      <c r="S343" s="41">
        <f t="shared" si="65"/>
        <v>0.53464892152363452</v>
      </c>
    </row>
    <row r="344" spans="3:19" ht="15" x14ac:dyDescent="0.25">
      <c r="C344" s="139"/>
      <c r="D344" s="140"/>
      <c r="E344" s="39" t="s">
        <v>8</v>
      </c>
      <c r="F344" s="42">
        <f>IF($C$3="National Currency",IF(A.Life_DATA!E330=0,0,A.Life_DATA!E330),IF($C$3="Current Exchange rate",IF(A.Life_DATA!E330=0,0,A.Life_DATA!E330/ECO!O33),IF($C$3="Constant Exchange rate",IF(A.Life_DATA!E330=0,0,A.Life_DATA!E330/ECO!O68))))</f>
        <v>589.25395488158756</v>
      </c>
      <c r="G344" s="42">
        <f>IF($C$3="National Currency",IF(A.Life_DATA!F330=0,0,A.Life_DATA!F330),IF($C$3="Current Exchange rate",IF(A.Life_DATA!F330=0,0,A.Life_DATA!F330/ECO!P33),IF($C$3="Constant Exchange rate",IF(A.Life_DATA!F330=0,0,A.Life_DATA!F330/ECO!P68))))</f>
        <v>644.01385378638952</v>
      </c>
      <c r="H344" s="42">
        <f>IF($C$3="National Currency",IF(A.Life_DATA!G330=0,0,A.Life_DATA!G330),IF($C$3="Current Exchange rate",IF(A.Life_DATA!G330=0,0,A.Life_DATA!G330/ECO!Q33),IF($C$3="Constant Exchange rate",IF(A.Life_DATA!G330=0,0,A.Life_DATA!G330/ECO!Q68))))</f>
        <v>807.59150051483664</v>
      </c>
      <c r="I344" s="42">
        <f>IF($C$3="National Currency",IF(A.Life_DATA!H330=0,0,A.Life_DATA!H330),IF($C$3="Current Exchange rate",IF(A.Life_DATA!H330=0,0,A.Life_DATA!H330/ECO!R33),IF($C$3="Constant Exchange rate",IF(A.Life_DATA!H330=0,0,A.Life_DATA!H330/ECO!R68))))</f>
        <v>1023.5888795282224</v>
      </c>
      <c r="J344" s="42">
        <f>IF($C$3="National Currency",IF(A.Life_DATA!I330=0,0,A.Life_DATA!I330),IF($C$3="Current Exchange rate",IF(A.Life_DATA!I330=0,0,A.Life_DATA!I330/ECO!S33),IF($C$3="Constant Exchange rate",IF(A.Life_DATA!I330=0,0,A.Life_DATA!I330/ECO!S68))))</f>
        <v>1160.4886267902275</v>
      </c>
      <c r="K344" s="42">
        <f>IF($C$3="National Currency",IF(A.Life_DATA!J330=0,0,A.Life_DATA!J330),IF($C$3="Current Exchange rate",IF(A.Life_DATA!J330=0,0,A.Life_DATA!J330/ECO!T33),IF($C$3="Constant Exchange rate",IF(A.Life_DATA!J330=0,0,A.Life_DATA!J330/ECO!T68))))</f>
        <v>1271.8805578957222</v>
      </c>
      <c r="L344" s="42">
        <f>IF($C$3="National Currency",IF(A.Life_DATA!K330=0,0,A.Life_DATA!K330),IF($C$3="Current Exchange rate",IF(A.Life_DATA!K330=0,0,A.Life_DATA!K330/ECO!U33),IF($C$3="Constant Exchange rate",IF(A.Life_DATA!K330=0,0,A.Life_DATA!K330/ECO!U68))))</f>
        <v>1231.8637086960591</v>
      </c>
      <c r="M344" s="42">
        <f>IF($C$3="National Currency",IF(A.Life_DATA!L330=0,0,A.Life_DATA!L330),IF($C$3="Current Exchange rate",IF(A.Life_DATA!L330=0,0,A.Life_DATA!L330/ECO!V33),IF($C$3="Constant Exchange rate",IF(A.Life_DATA!L330=0,0,A.Life_DATA!L330/ECO!V68))))</f>
        <v>1303.9408405878498</v>
      </c>
      <c r="N344" s="42">
        <f>IF($C$3="National Currency",IF(A.Life_DATA!M330=0,0,A.Life_DATA!M330),IF($C$3="Current Exchange rate",IF(A.Life_DATA!M330=0,0,A.Life_DATA!M330/ECO!W33),IF($C$3="Constant Exchange rate",IF(A.Life_DATA!M330=0,0,A.Life_DATA!M330/ECO!W68))))</f>
        <v>1486.4738369371898</v>
      </c>
      <c r="O344" s="89">
        <f>IF($C$3="National Currency",IF(A.Life_DATA!N330=0,0,A.Life_DATA!N330),IF($C$3="Current Exchange rate",IF(A.Life_DATA!N330=0,0,A.Life_DATA!N330/ECO!X33),IF($C$3="Constant Exchange rate",IF(A.Life_DATA!N330=0,0,A.Life_DATA!N330/ECO!X68))))</f>
        <v>1486.4738369371898</v>
      </c>
      <c r="P344" s="108">
        <f>IF($C$3="National Currency",IF(A.Life_DATA!O330=0,0,A.Life_DATA!O330),IF($C$3="Current Exchange rate",IF(A.Life_DATA!O330=0,0,A.Life_DATA!O330/ECO!Y33),IF($C$3="Constant Exchange rate",IF(A.Life_DATA!O330=0,0,A.Life_DATA!O330/ECO!Y68))))</f>
        <v>0</v>
      </c>
      <c r="Q344" s="41">
        <f t="shared" si="63"/>
        <v>4.7646324428619595E-2</v>
      </c>
      <c r="R344" s="41">
        <f t="shared" si="64"/>
        <v>0</v>
      </c>
      <c r="S344" s="41">
        <f t="shared" si="65"/>
        <v>1.5226370135027798</v>
      </c>
    </row>
    <row r="345" spans="3:19" ht="15" x14ac:dyDescent="0.25">
      <c r="C345" s="139"/>
      <c r="D345" s="140"/>
      <c r="E345" s="39" t="s">
        <v>7</v>
      </c>
      <c r="F345" s="42">
        <f>IF($C$3="National Currency",IF(A.Life_DATA!E331=0,0,A.Life_DATA!E331),IF($C$3="Current Exchange rate",IF(A.Life_DATA!E331=0,0,A.Life_DATA!E331/ECO!O34),IF($C$3="Constant Exchange rate",IF(A.Life_DATA!E331=0,0,A.Life_DATA!E331/ECO!O69))))</f>
        <v>259.07400000000001</v>
      </c>
      <c r="G345" s="42">
        <f>IF($C$3="National Currency",IF(A.Life_DATA!F331=0,0,A.Life_DATA!F331),IF($C$3="Current Exchange rate",IF(A.Life_DATA!F331=0,0,A.Life_DATA!F331/ECO!P34),IF($C$3="Constant Exchange rate",IF(A.Life_DATA!F331=0,0,A.Life_DATA!F331/ECO!P69))))</f>
        <v>283.30500000000001</v>
      </c>
      <c r="H345" s="42">
        <f>IF($C$3="National Currency",IF(A.Life_DATA!G331=0,0,A.Life_DATA!G331),IF($C$3="Current Exchange rate",IF(A.Life_DATA!G331=0,0,A.Life_DATA!G331/ECO!Q34),IF($C$3="Constant Exchange rate",IF(A.Life_DATA!G331=0,0,A.Life_DATA!G331/ECO!Q69))))</f>
        <v>303.327</v>
      </c>
      <c r="I345" s="42">
        <f>IF($C$3="National Currency",IF(A.Life_DATA!H331=0,0,A.Life_DATA!H331),IF($C$3="Current Exchange rate",IF(A.Life_DATA!H331=0,0,A.Life_DATA!H331/ECO!R34),IF($C$3="Constant Exchange rate",IF(A.Life_DATA!H331=0,0,A.Life_DATA!H331/ECO!R69))))</f>
        <v>369.33499999999998</v>
      </c>
      <c r="J345" s="42">
        <f>IF($C$3="National Currency",IF(A.Life_DATA!I331=0,0,A.Life_DATA!I331),IF($C$3="Current Exchange rate",IF(A.Life_DATA!I331=0,0,A.Life_DATA!I331/ECO!S34),IF($C$3="Constant Exchange rate",IF(A.Life_DATA!I331=0,0,A.Life_DATA!I331/ECO!S69))))</f>
        <v>395.98500000000001</v>
      </c>
      <c r="K345" s="42">
        <f>IF($C$3="National Currency",IF(A.Life_DATA!J331=0,0,A.Life_DATA!J331),IF($C$3="Current Exchange rate",IF(A.Life_DATA!J331=0,0,A.Life_DATA!J331/ECO!T34),IF($C$3="Constant Exchange rate",IF(A.Life_DATA!J331=0,0,A.Life_DATA!J331/ECO!T69))))</f>
        <v>454.79599999999999</v>
      </c>
      <c r="L345" s="42">
        <f>IF($C$3="National Currency",IF(A.Life_DATA!K331=0,0,A.Life_DATA!K331),IF($C$3="Current Exchange rate",IF(A.Life_DATA!K331=0,0,A.Life_DATA!K331/ECO!U34),IF($C$3="Constant Exchange rate",IF(A.Life_DATA!K331=0,0,A.Life_DATA!K331/ECO!U69))))</f>
        <v>464.29300000000001</v>
      </c>
      <c r="M345" s="42">
        <f>IF($C$3="National Currency",IF(A.Life_DATA!L331=0,0,A.Life_DATA!L331),IF($C$3="Current Exchange rate",IF(A.Life_DATA!L331=0,0,A.Life_DATA!L331/ECO!V34),IF($C$3="Constant Exchange rate",IF(A.Life_DATA!L331=0,0,A.Life_DATA!L331/ECO!V69))))</f>
        <v>425.43400000000003</v>
      </c>
      <c r="N345" s="42">
        <f>IF($C$3="National Currency",IF(A.Life_DATA!M331=0,0,A.Life_DATA!M331),IF($C$3="Current Exchange rate",IF(A.Life_DATA!M331=0,0,A.Life_DATA!M331/ECO!W34),IF($C$3="Constant Exchange rate",IF(A.Life_DATA!M331=0,0,A.Life_DATA!M331/ECO!W69))))</f>
        <v>145.75399999999999</v>
      </c>
      <c r="O345" s="42">
        <f>IF($C$3="National Currency",IF(A.Life_DATA!N331=0,0,A.Life_DATA!N331),IF($C$3="Current Exchange rate",IF(A.Life_DATA!N331=0,0,A.Life_DATA!N331/ECO!X34),IF($C$3="Constant Exchange rate",IF(A.Life_DATA!N331=0,0,A.Life_DATA!N331/ECO!X69))))</f>
        <v>103.47427176930928</v>
      </c>
      <c r="P345" s="108">
        <f>IF($C$3="National Currency",IF(A.Life_DATA!O331=0,0,A.Life_DATA!O331),IF($C$3="Current Exchange rate",IF(A.Life_DATA!O331=0,0,A.Life_DATA!O331/ECO!Y34),IF($C$3="Constant Exchange rate",IF(A.Life_DATA!O331=0,0,A.Life_DATA!O331/ECO!Y69))))</f>
        <v>390.10862019109737</v>
      </c>
      <c r="Q345" s="41">
        <f t="shared" si="63"/>
        <v>3.3166871829335702E-3</v>
      </c>
      <c r="R345" s="41">
        <f t="shared" si="64"/>
        <v>-0.29007593774915752</v>
      </c>
      <c r="S345" s="41">
        <f t="shared" si="65"/>
        <v>-0.60059955159796319</v>
      </c>
    </row>
    <row r="346" spans="3:19" ht="15" x14ac:dyDescent="0.25">
      <c r="C346" s="139"/>
      <c r="D346" s="140"/>
      <c r="E346" s="39" t="s">
        <v>6</v>
      </c>
      <c r="F346" s="42">
        <f>IF($C$3="National Currency",IF(A.Life_DATA!E332=0,0,A.Life_DATA!E332),IF($C$3="Current Exchange rate",IF(A.Life_DATA!E332=0,0,A.Life_DATA!E332/ECO!O35),IF($C$3="Constant Exchange rate",IF(A.Life_DATA!E332=0,0,A.Life_DATA!E332/ECO!O70))))</f>
        <v>40.751139399482469</v>
      </c>
      <c r="G346" s="42">
        <f>IF($C$3="National Currency",IF(A.Life_DATA!F332=0,0,A.Life_DATA!F332),IF($C$3="Current Exchange rate",IF(A.Life_DATA!F332=0,0,A.Life_DATA!F332/ECO!P35),IF($C$3="Constant Exchange rate",IF(A.Life_DATA!F332=0,0,A.Life_DATA!F332/ECO!P70))))</f>
        <v>35.274828232354778</v>
      </c>
      <c r="H346" s="42">
        <f>IF($C$3="National Currency",IF(A.Life_DATA!G332=0,0,A.Life_DATA!G332),IF($C$3="Current Exchange rate",IF(A.Life_DATA!G332=0,0,A.Life_DATA!G332/ECO!Q35),IF($C$3="Constant Exchange rate",IF(A.Life_DATA!G332=0,0,A.Life_DATA!G332/ECO!Q70))))</f>
        <v>44.159882829927717</v>
      </c>
      <c r="I346" s="89">
        <f>IF($C$3="National Currency",IF(A.Life_DATA!H332=0,0,A.Life_DATA!H332),IF($C$3="Current Exchange rate",IF(A.Life_DATA!H332=0,0,A.Life_DATA!H332/ECO!R35),IF($C$3="Constant Exchange rate",IF(A.Life_DATA!H332=0,0,A.Life_DATA!H332/ECO!R70))))</f>
        <v>51.301258551203112</v>
      </c>
      <c r="J346" s="89">
        <f>IF($C$3="National Currency",IF(A.Life_DATA!I332=0,0,A.Life_DATA!I332),IF($C$3="Current Exchange rate",IF(A.Life_DATA!I332=0,0,A.Life_DATA!I332/ECO!S35),IF($C$3="Constant Exchange rate",IF(A.Life_DATA!I332=0,0,A.Life_DATA!I332/ECO!S70))))</f>
        <v>58.442634272478507</v>
      </c>
      <c r="K346" s="42">
        <f>IF($C$3="National Currency",IF(A.Life_DATA!J332=0,0,A.Life_DATA!J332),IF($C$3="Current Exchange rate",IF(A.Life_DATA!J332=0,0,A.Life_DATA!J332/ECO!T35),IF($C$3="Constant Exchange rate",IF(A.Life_DATA!J332=0,0,A.Life_DATA!J332/ECO!T70))))</f>
        <v>65.584009993753895</v>
      </c>
      <c r="L346" s="42">
        <f>IF($C$3="National Currency",IF(A.Life_DATA!K332=0,0,A.Life_DATA!K332),IF($C$3="Current Exchange rate",IF(A.Life_DATA!K332=0,0,A.Life_DATA!K332/ECO!U35),IF($C$3="Constant Exchange rate",IF(A.Life_DATA!K332=0,0,A.Life_DATA!K332/ECO!U70))))</f>
        <v>0</v>
      </c>
      <c r="M346" s="42">
        <f>IF($C$3="National Currency",IF(A.Life_DATA!L332=0,0,A.Life_DATA!L332),IF($C$3="Current Exchange rate",IF(A.Life_DATA!L332=0,0,A.Life_DATA!L332/ECO!V35),IF($C$3="Constant Exchange rate",IF(A.Life_DATA!L332=0,0,A.Life_DATA!L332/ECO!V70))))</f>
        <v>0</v>
      </c>
      <c r="N346" s="42">
        <f>IF($C$3="National Currency",IF(A.Life_DATA!M332=0,0,A.Life_DATA!M332),IF($C$3="Current Exchange rate",IF(A.Life_DATA!M332=0,0,A.Life_DATA!M332/ECO!W35),IF($C$3="Constant Exchange rate",IF(A.Life_DATA!M332=0,0,A.Life_DATA!M332/ECO!W70))))</f>
        <v>0</v>
      </c>
      <c r="O346" s="42">
        <f>IF($C$3="National Currency",IF(A.Life_DATA!N332=0,0,A.Life_DATA!N332),IF($C$3="Current Exchange rate",IF(A.Life_DATA!N332=0,0,A.Life_DATA!N332/ECO!X35),IF($C$3="Constant Exchange rate",IF(A.Life_DATA!N332=0,0,A.Life_DATA!N332/ECO!X70))))</f>
        <v>0</v>
      </c>
      <c r="P346" s="108">
        <f>IF($C$3="National Currency",IF(A.Life_DATA!O332=0,0,A.Life_DATA!O332),IF($C$3="Current Exchange rate",IF(A.Life_DATA!O332=0,0,A.Life_DATA!O332/ECO!Y35),IF($C$3="Constant Exchange rate",IF(A.Life_DATA!O332=0,0,A.Life_DATA!O332/ECO!Y70))))</f>
        <v>0</v>
      </c>
      <c r="Q346" s="41">
        <f t="shared" si="63"/>
        <v>0</v>
      </c>
      <c r="R346" s="41" t="str">
        <f t="shared" si="64"/>
        <v>-</v>
      </c>
      <c r="S346" s="41" t="str">
        <f t="shared" si="65"/>
        <v>-</v>
      </c>
    </row>
    <row r="347" spans="3:19" ht="15" x14ac:dyDescent="0.25">
      <c r="C347" s="139"/>
      <c r="D347" s="140"/>
      <c r="E347" s="39" t="s">
        <v>5</v>
      </c>
      <c r="F347" s="42">
        <f>IF($C$3="National Currency",IF(A.Life_DATA!E333=0,0,A.Life_DATA!E333),IF($C$3="Current Exchange rate",IF(A.Life_DATA!E333=0,0,A.Life_DATA!E333/ECO!O36),IF($C$3="Constant Exchange rate",IF(A.Life_DATA!E333=0,0,A.Life_DATA!E333/ECO!O71))))</f>
        <v>936.335569040775</v>
      </c>
      <c r="G347" s="42">
        <f>IF($C$3="National Currency",IF(A.Life_DATA!F333=0,0,A.Life_DATA!F333),IF($C$3="Current Exchange rate",IF(A.Life_DATA!F333=0,0,A.Life_DATA!F333/ECO!P36),IF($C$3="Constant Exchange rate",IF(A.Life_DATA!F333=0,0,A.Life_DATA!F333/ECO!P71))))</f>
        <v>1011.8173107633344</v>
      </c>
      <c r="H347" s="42">
        <f>IF($C$3="National Currency",IF(A.Life_DATA!G333=0,0,A.Life_DATA!G333),IF($C$3="Current Exchange rate",IF(A.Life_DATA!G333=0,0,A.Life_DATA!G333/ECO!Q36),IF($C$3="Constant Exchange rate",IF(A.Life_DATA!G333=0,0,A.Life_DATA!G333/ECO!Q71))))</f>
        <v>971.57457681251992</v>
      </c>
      <c r="I347" s="42">
        <f>IF($C$3="National Currency",IF(A.Life_DATA!H333=0,0,A.Life_DATA!H333),IF($C$3="Current Exchange rate",IF(A.Life_DATA!H333=0,0,A.Life_DATA!H333/ECO!R36),IF($C$3="Constant Exchange rate",IF(A.Life_DATA!H333=0,0,A.Life_DATA!H333/ECO!R71))))</f>
        <v>1170.4460768657509</v>
      </c>
      <c r="J347" s="42">
        <f>IF($C$3="National Currency",IF(A.Life_DATA!I333=0,0,A.Life_DATA!I333),IF($C$3="Current Exchange rate",IF(A.Life_DATA!I333=0,0,A.Life_DATA!I333/ECO!S36),IF($C$3="Constant Exchange rate",IF(A.Life_DATA!I333=0,0,A.Life_DATA!I333/ECO!S71))))</f>
        <v>1187.3735760672841</v>
      </c>
      <c r="K347" s="42">
        <f>IF($C$3="National Currency",IF(A.Life_DATA!J333=0,0,A.Life_DATA!J333),IF($C$3="Current Exchange rate",IF(A.Life_DATA!J333=0,0,A.Life_DATA!J333/ECO!T36),IF($C$3="Constant Exchange rate",IF(A.Life_DATA!J333=0,0,A.Life_DATA!J333/ECO!T71))))</f>
        <v>1149.3665495581815</v>
      </c>
      <c r="L347" s="42">
        <f>IF($C$3="National Currency",IF(A.Life_DATA!K333=0,0,A.Life_DATA!K333),IF($C$3="Current Exchange rate",IF(A.Life_DATA!K333=0,0,A.Life_DATA!K333/ECO!U36),IF($C$3="Constant Exchange rate",IF(A.Life_DATA!K333=0,0,A.Life_DATA!K333/ECO!U71))))</f>
        <v>1173.9593314170127</v>
      </c>
      <c r="M347" s="42">
        <f>IF($C$3="National Currency",IF(A.Life_DATA!L333=0,0,A.Life_DATA!L333),IF($C$3="Current Exchange rate",IF(A.Life_DATA!L333=0,0,A.Life_DATA!L333/ECO!V36),IF($C$3="Constant Exchange rate",IF(A.Life_DATA!L333=0,0,A.Life_DATA!L333/ECO!V71))))</f>
        <v>1244.6502714787607</v>
      </c>
      <c r="N347" s="42">
        <f>IF($C$3="National Currency",IF(A.Life_DATA!M333=0,0,A.Life_DATA!M333),IF($C$3="Current Exchange rate",IF(A.Life_DATA!M333=0,0,A.Life_DATA!M333/ECO!W36),IF($C$3="Constant Exchange rate",IF(A.Life_DATA!M333=0,0,A.Life_DATA!M333/ECO!W71))))</f>
        <v>1261.6842329394228</v>
      </c>
      <c r="O347" s="42">
        <f>IF($C$3="National Currency",IF(A.Life_DATA!N333=0,0,A.Life_DATA!N333),IF($C$3="Current Exchange rate",IF(A.Life_DATA!N333=0,0,A.Life_DATA!N333/ECO!X36),IF($C$3="Constant Exchange rate",IF(A.Life_DATA!N333=0,0,A.Life_DATA!N333/ECO!X71))))</f>
        <v>780.04897263919929</v>
      </c>
      <c r="P347" s="108">
        <f>IF($C$3="National Currency",IF(A.Life_DATA!O333=0,0,A.Life_DATA!O333),IF($C$3="Current Exchange rate",IF(A.Life_DATA!O333=0,0,A.Life_DATA!O333/ECO!Y36),IF($C$3="Constant Exchange rate",IF(A.Life_DATA!O333=0,0,A.Life_DATA!O333/ECO!Y71))))</f>
        <v>0</v>
      </c>
      <c r="Q347" s="41">
        <f t="shared" si="63"/>
        <v>2.5003108360896868E-2</v>
      </c>
      <c r="R347" s="41">
        <f t="shared" si="64"/>
        <v>-0.38173993755801194</v>
      </c>
      <c r="S347" s="41">
        <f t="shared" si="65"/>
        <v>-0.16691301876065956</v>
      </c>
    </row>
    <row r="348" spans="3:19" ht="15" x14ac:dyDescent="0.25">
      <c r="C348" s="139"/>
      <c r="D348" s="140"/>
      <c r="E348" s="39" t="s">
        <v>4</v>
      </c>
      <c r="F348" s="42">
        <f>IF($C$3="National Currency",IF(A.Life_DATA!E334=0,0,A.Life_DATA!E334),IF($C$3="Current Exchange rate",IF(A.Life_DATA!E334=0,0,A.Life_DATA!E334/ECO!O37),IF($C$3="Constant Exchange rate",IF(A.Life_DATA!E334=0,0,A.Life_DATA!E334/ECO!O72))))</f>
        <v>73.389250542480397</v>
      </c>
      <c r="G348" s="42">
        <f>IF($C$3="National Currency",IF(A.Life_DATA!F334=0,0,A.Life_DATA!F334),IF($C$3="Current Exchange rate",IF(A.Life_DATA!F334=0,0,A.Life_DATA!F334/ECO!P37),IF($C$3="Constant Exchange rate",IF(A.Life_DATA!F334=0,0,A.Life_DATA!F334/ECO!P72))))</f>
        <v>86.813553663829083</v>
      </c>
      <c r="H348" s="42">
        <f>IF($C$3="National Currency",IF(A.Life_DATA!G334=0,0,A.Life_DATA!G334),IF($C$3="Current Exchange rate",IF(A.Life_DATA!G334=0,0,A.Life_DATA!G334/ECO!Q37),IF($C$3="Constant Exchange rate",IF(A.Life_DATA!G334=0,0,A.Life_DATA!G334/ECO!Q72))))</f>
        <v>96.916207644800537</v>
      </c>
      <c r="I348" s="42">
        <f>IF($C$3="National Currency",IF(A.Life_DATA!H334=0,0,A.Life_DATA!H334),IF($C$3="Current Exchange rate",IF(A.Life_DATA!H334=0,0,A.Life_DATA!H334/ECO!R37),IF($C$3="Constant Exchange rate",IF(A.Life_DATA!H334=0,0,A.Life_DATA!H334/ECO!R72))))</f>
        <v>118</v>
      </c>
      <c r="J348" s="42">
        <f>IF($C$3="National Currency",IF(A.Life_DATA!I334=0,0,A.Life_DATA!I334),IF($C$3="Current Exchange rate",IF(A.Life_DATA!I334=0,0,A.Life_DATA!I334/ECO!S37),IF($C$3="Constant Exchange rate",IF(A.Life_DATA!I334=0,0,A.Life_DATA!I334/ECO!S72))))</f>
        <v>123</v>
      </c>
      <c r="K348" s="42">
        <f>IF($C$3="National Currency",IF(A.Life_DATA!J334=0,0,A.Life_DATA!J334),IF($C$3="Current Exchange rate",IF(A.Life_DATA!J334=0,0,A.Life_DATA!J334/ECO!T37),IF($C$3="Constant Exchange rate",IF(A.Life_DATA!J334=0,0,A.Life_DATA!J334/ECO!T72))))</f>
        <v>127</v>
      </c>
      <c r="L348" s="42">
        <f>IF($C$3="National Currency",IF(A.Life_DATA!K334=0,0,A.Life_DATA!K334),IF($C$3="Current Exchange rate",IF(A.Life_DATA!K334=0,0,A.Life_DATA!K334/ECO!U37),IF($C$3="Constant Exchange rate",IF(A.Life_DATA!K334=0,0,A.Life_DATA!K334/ECO!U72))))</f>
        <v>126</v>
      </c>
      <c r="M348" s="42">
        <f>IF($C$3="National Currency",IF(A.Life_DATA!L334=0,0,A.Life_DATA!L334),IF($C$3="Current Exchange rate",IF(A.Life_DATA!L334=0,0,A.Life_DATA!L334/ECO!V37),IF($C$3="Constant Exchange rate",IF(A.Life_DATA!L334=0,0,A.Life_DATA!L334/ECO!V72))))</f>
        <v>112</v>
      </c>
      <c r="N348" s="42">
        <f>IF($C$3="National Currency",IF(A.Life_DATA!M334=0,0,A.Life_DATA!M334),IF($C$3="Current Exchange rate",IF(A.Life_DATA!M334=0,0,A.Life_DATA!M334/ECO!W37),IF($C$3="Constant Exchange rate",IF(A.Life_DATA!M334=0,0,A.Life_DATA!M334/ECO!W72))))</f>
        <v>116</v>
      </c>
      <c r="O348" s="42">
        <f>IF($C$3="National Currency",IF(A.Life_DATA!N334=0,0,A.Life_DATA!N334),IF($C$3="Current Exchange rate",IF(A.Life_DATA!N334=0,0,A.Life_DATA!N334/ECO!X37),IF($C$3="Constant Exchange rate",IF(A.Life_DATA!N334=0,0,A.Life_DATA!N334/ECO!X72))))</f>
        <v>115.5</v>
      </c>
      <c r="P348" s="108">
        <f>IF($C$3="National Currency",IF(A.Life_DATA!O334=0,0,A.Life_DATA!O334),IF($C$3="Current Exchange rate",IF(A.Life_DATA!O334=0,0,A.Life_DATA!O334/ECO!Y37),IF($C$3="Constant Exchange rate",IF(A.Life_DATA!O334=0,0,A.Life_DATA!O334/ECO!Y72))))</f>
        <v>0</v>
      </c>
      <c r="Q348" s="41">
        <f t="shared" si="63"/>
        <v>3.7021509122855123E-3</v>
      </c>
      <c r="R348" s="41">
        <f t="shared" si="64"/>
        <v>-4.3103448275861878E-3</v>
      </c>
      <c r="S348" s="41">
        <f t="shared" si="65"/>
        <v>0.57379996588389126</v>
      </c>
    </row>
    <row r="349" spans="3:19" ht="15" x14ac:dyDescent="0.25">
      <c r="C349" s="139"/>
      <c r="D349" s="140"/>
      <c r="E349" s="39" t="s">
        <v>3</v>
      </c>
      <c r="F349" s="42">
        <f>IF($C$3="National Currency",IF(A.Life_DATA!E335=0,0,A.Life_DATA!E335),IF($C$3="Current Exchange rate",IF(A.Life_DATA!E335=0,0,A.Life_DATA!E335/ECO!O38),IF($C$3="Constant Exchange rate",IF(A.Life_DATA!E335=0,0,A.Life_DATA!E335/ECO!O73))))</f>
        <v>175.19750381730066</v>
      </c>
      <c r="G349" s="42">
        <f>IF($C$3="National Currency",IF(A.Life_DATA!F335=0,0,A.Life_DATA!F335),IF($C$3="Current Exchange rate",IF(A.Life_DATA!F335=0,0,A.Life_DATA!F335/ECO!P38),IF($C$3="Constant Exchange rate",IF(A.Life_DATA!F335=0,0,A.Life_DATA!F335/ECO!P73))))</f>
        <v>195.77773351921928</v>
      </c>
      <c r="H349" s="42">
        <f>IF($C$3="National Currency",IF(A.Life_DATA!G335=0,0,A.Life_DATA!G335),IF($C$3="Current Exchange rate",IF(A.Life_DATA!G335=0,0,A.Life_DATA!G335/ECO!Q38),IF($C$3="Constant Exchange rate",IF(A.Life_DATA!G335=0,0,A.Life_DATA!G335/ECO!Q73))))</f>
        <v>218.91389497444067</v>
      </c>
      <c r="I349" s="42">
        <f>IF($C$3="National Currency",IF(A.Life_DATA!H335=0,0,A.Life_DATA!H335),IF($C$3="Current Exchange rate",IF(A.Life_DATA!H335=0,0,A.Life_DATA!H335/ECO!R38),IF($C$3="Constant Exchange rate",IF(A.Life_DATA!H335=0,0,A.Life_DATA!H335/ECO!R73))))</f>
        <v>0</v>
      </c>
      <c r="J349" s="42">
        <f>IF($C$3="National Currency",IF(A.Life_DATA!I335=0,0,A.Life_DATA!I335),IF($C$3="Current Exchange rate",IF(A.Life_DATA!I335=0,0,A.Life_DATA!I335/ECO!S38),IF($C$3="Constant Exchange rate",IF(A.Life_DATA!I335=0,0,A.Life_DATA!I335/ECO!S73))))</f>
        <v>0</v>
      </c>
      <c r="K349" s="42">
        <f>IF($C$3="National Currency",IF(A.Life_DATA!J335=0,0,A.Life_DATA!J335),IF($C$3="Current Exchange rate",IF(A.Life_DATA!J335=0,0,A.Life_DATA!J335/ECO!T38),IF($C$3="Constant Exchange rate",IF(A.Life_DATA!J335=0,0,A.Life_DATA!J335/ECO!T73))))</f>
        <v>0</v>
      </c>
      <c r="L349" s="42">
        <f>IF($C$3="National Currency",IF(A.Life_DATA!K335=0,0,A.Life_DATA!K335),IF($C$3="Current Exchange rate",IF(A.Life_DATA!K335=0,0,A.Life_DATA!K335/ECO!U38),IF($C$3="Constant Exchange rate",IF(A.Life_DATA!K335=0,0,A.Life_DATA!K335/ECO!U73))))</f>
        <v>0</v>
      </c>
      <c r="M349" s="42">
        <f>IF($C$3="National Currency",IF(A.Life_DATA!L335=0,0,A.Life_DATA!L335),IF($C$3="Current Exchange rate",IF(A.Life_DATA!L335=0,0,A.Life_DATA!L335/ECO!V38),IF($C$3="Constant Exchange rate",IF(A.Life_DATA!L335=0,0,A.Life_DATA!L335/ECO!V73))))</f>
        <v>0</v>
      </c>
      <c r="N349" s="42">
        <f>IF($C$3="National Currency",IF(A.Life_DATA!M335=0,0,A.Life_DATA!M335),IF($C$3="Current Exchange rate",IF(A.Life_DATA!M335=0,0,A.Life_DATA!M335/ECO!W38),IF($C$3="Constant Exchange rate",IF(A.Life_DATA!M335=0,0,A.Life_DATA!M335/ECO!W73))))</f>
        <v>0</v>
      </c>
      <c r="O349" s="42">
        <f>IF($C$3="National Currency",IF(A.Life_DATA!N335=0,0,A.Life_DATA!N335),IF($C$3="Current Exchange rate",IF(A.Life_DATA!N335=0,0,A.Life_DATA!N335/ECO!X38),IF($C$3="Constant Exchange rate",IF(A.Life_DATA!N335=0,0,A.Life_DATA!N335/ECO!X73))))</f>
        <v>0</v>
      </c>
      <c r="P349" s="108">
        <f>IF($C$3="National Currency",IF(A.Life_DATA!O335=0,0,A.Life_DATA!O335),IF($C$3="Current Exchange rate",IF(A.Life_DATA!O335=0,0,A.Life_DATA!O335/ECO!Y38),IF($C$3="Constant Exchange rate",IF(A.Life_DATA!O335=0,0,A.Life_DATA!O335/ECO!Y73))))</f>
        <v>0</v>
      </c>
      <c r="Q349" s="41">
        <f t="shared" si="63"/>
        <v>0</v>
      </c>
      <c r="R349" s="41" t="str">
        <f t="shared" si="64"/>
        <v>-</v>
      </c>
      <c r="S349" s="41" t="str">
        <f t="shared" si="65"/>
        <v>-</v>
      </c>
    </row>
    <row r="350" spans="3:19" ht="15" x14ac:dyDescent="0.25">
      <c r="C350" s="139"/>
      <c r="D350" s="140"/>
      <c r="E350" s="39" t="s">
        <v>2</v>
      </c>
      <c r="F350" s="42">
        <f>IF($C$3="National Currency",IF(A.Life_DATA!E336=0,0,A.Life_DATA!E336),IF($C$3="Current Exchange rate",IF(A.Life_DATA!E336=0,0,A.Life_DATA!E336/ECO!O39),IF($C$3="Constant Exchange rate",IF(A.Life_DATA!E336=0,0,A.Life_DATA!E336/ECO!O74))))</f>
        <v>35.784604519774014</v>
      </c>
      <c r="G350" s="42">
        <f>IF($C$3="National Currency",IF(A.Life_DATA!F336=0,0,A.Life_DATA!F336),IF($C$3="Current Exchange rate",IF(A.Life_DATA!F336=0,0,A.Life_DATA!F336/ECO!P39),IF($C$3="Constant Exchange rate",IF(A.Life_DATA!F336=0,0,A.Life_DATA!F336/ECO!P74))))</f>
        <v>74.152542372881356</v>
      </c>
      <c r="H350" s="42">
        <f>IF($C$3="National Currency",IF(A.Life_DATA!G336=0,0,A.Life_DATA!G336),IF($C$3="Current Exchange rate",IF(A.Life_DATA!G336=0,0,A.Life_DATA!G336/ECO!Q39),IF($C$3="Constant Exchange rate",IF(A.Life_DATA!G336=0,0,A.Life_DATA!G336/ECO!Q74))))</f>
        <v>81.214689265536734</v>
      </c>
      <c r="I350" s="42">
        <f>IF($C$3="National Currency",IF(A.Life_DATA!H336=0,0,A.Life_DATA!H336),IF($C$3="Current Exchange rate",IF(A.Life_DATA!H336=0,0,A.Life_DATA!H336/ECO!R39),IF($C$3="Constant Exchange rate",IF(A.Life_DATA!H336=0,0,A.Life_DATA!H336/ECO!R74))))</f>
        <v>87.570621468926561</v>
      </c>
      <c r="J350" s="42">
        <f>IF($C$3="National Currency",IF(A.Life_DATA!I336=0,0,A.Life_DATA!I336),IF($C$3="Current Exchange rate",IF(A.Life_DATA!I336=0,0,A.Life_DATA!I336/ECO!S39),IF($C$3="Constant Exchange rate",IF(A.Life_DATA!I336=0,0,A.Life_DATA!I336/ECO!S74))))</f>
        <v>150.42372881355934</v>
      </c>
      <c r="K350" s="42">
        <f>IF($C$3="National Currency",IF(A.Life_DATA!J336=0,0,A.Life_DATA!J336),IF($C$3="Current Exchange rate",IF(A.Life_DATA!J336=0,0,A.Life_DATA!J336/ECO!T39),IF($C$3="Constant Exchange rate",IF(A.Life_DATA!J336=0,0,A.Life_DATA!J336/ECO!T74))))</f>
        <v>168.07909604519776</v>
      </c>
      <c r="L350" s="42">
        <f>IF($C$3="National Currency",IF(A.Life_DATA!K336=0,0,A.Life_DATA!K336),IF($C$3="Current Exchange rate",IF(A.Life_DATA!K336=0,0,A.Life_DATA!K336/ECO!U39),IF($C$3="Constant Exchange rate",IF(A.Life_DATA!K336=0,0,A.Life_DATA!K336/ECO!U74))))</f>
        <v>209.74576271186442</v>
      </c>
      <c r="M350" s="42">
        <f>IF($C$3="National Currency",IF(A.Life_DATA!L336=0,0,A.Life_DATA!L336),IF($C$3="Current Exchange rate",IF(A.Life_DATA!L336=0,0,A.Life_DATA!L336/ECO!V39),IF($C$3="Constant Exchange rate",IF(A.Life_DATA!L336=0,0,A.Life_DATA!L336/ECO!V74))))</f>
        <v>246.11581920903956</v>
      </c>
      <c r="N350" s="42">
        <f>IF($C$3="National Currency",IF(A.Life_DATA!M336=0,0,A.Life_DATA!M336),IF($C$3="Current Exchange rate",IF(A.Life_DATA!M336=0,0,A.Life_DATA!M336/ECO!W39),IF($C$3="Constant Exchange rate",IF(A.Life_DATA!M336=0,0,A.Life_DATA!M336/ECO!W74))))</f>
        <v>298.02259887005653</v>
      </c>
      <c r="O350" s="42">
        <f>IF($C$3="National Currency",IF(A.Life_DATA!N336=0,0,A.Life_DATA!N336),IF($C$3="Current Exchange rate",IF(A.Life_DATA!N336=0,0,A.Life_DATA!N336/ECO!X39),IF($C$3="Constant Exchange rate",IF(A.Life_DATA!N336=0,0,A.Life_DATA!N336/ECO!X74))))</f>
        <v>398.65819209039552</v>
      </c>
      <c r="P350" s="108">
        <f>IF($C$3="National Currency",IF(A.Life_DATA!O336=0,0,A.Life_DATA!O336),IF($C$3="Current Exchange rate",IF(A.Life_DATA!O336=0,0,A.Life_DATA!O336/ECO!Y39),IF($C$3="Constant Exchange rate",IF(A.Life_DATA!O336=0,0,A.Life_DATA!O336/ECO!Y74))))</f>
        <v>0</v>
      </c>
      <c r="Q350" s="41">
        <f t="shared" si="63"/>
        <v>1.2778292550108664E-2</v>
      </c>
      <c r="R350" s="41">
        <f t="shared" si="64"/>
        <v>0.33767772511848348</v>
      </c>
      <c r="S350" s="41">
        <f t="shared" si="65"/>
        <v>10.14049456296501</v>
      </c>
    </row>
    <row r="351" spans="3:19" ht="15" x14ac:dyDescent="0.25">
      <c r="C351" s="139"/>
      <c r="D351" s="140"/>
      <c r="E351" s="39" t="s">
        <v>57</v>
      </c>
      <c r="F351" s="43">
        <f>IF($C$3="National Currency",IF(A.Life_DATA!E337=0,0,A.Life_DATA!E337),IF($C$3="Current Exchange rate",IF(A.Life_DATA!E337=0,0,A.Life_DATA!E337/ECO!O40),IF($C$3="Constant Exchange rate",IF(A.Life_DATA!E337=0,0,A.Life_DATA!E337/ECO!O75))))</f>
        <v>32021.069456926431</v>
      </c>
      <c r="G351" s="43">
        <f>IF($C$3="National Currency",IF(A.Life_DATA!F337=0,0,A.Life_DATA!F337),IF($C$3="Current Exchange rate",IF(A.Life_DATA!F337=0,0,A.Life_DATA!F337/ECO!P40),IF($C$3="Constant Exchange rate",IF(A.Life_DATA!F337=0,0,A.Life_DATA!F337/ECO!P75))))</f>
        <v>47392.895750417258</v>
      </c>
      <c r="H351" s="43">
        <f>IF($C$3="National Currency",IF(A.Life_DATA!G337=0,0,A.Life_DATA!G337),IF($C$3="Current Exchange rate",IF(A.Life_DATA!G337=0,0,A.Life_DATA!G337/ECO!Q40),IF($C$3="Constant Exchange rate",IF(A.Life_DATA!G337=0,0,A.Life_DATA!G337/ECO!Q75))))</f>
        <v>29545.82616510463</v>
      </c>
      <c r="I351" s="43">
        <f>IF($C$3="National Currency",IF(A.Life_DATA!H337=0,0,A.Life_DATA!H337),IF($C$3="Current Exchange rate",IF(A.Life_DATA!H337=0,0,A.Life_DATA!H337/ECO!R40),IF($C$3="Constant Exchange rate",IF(A.Life_DATA!H337=0,0,A.Life_DATA!H337/ECO!R75))))</f>
        <v>0</v>
      </c>
      <c r="J351" s="43">
        <f>IF($C$3="National Currency",IF(A.Life_DATA!I337=0,0,A.Life_DATA!I337),IF($C$3="Current Exchange rate",IF(A.Life_DATA!I337=0,0,A.Life_DATA!I337/ECO!S40),IF($C$3="Constant Exchange rate",IF(A.Life_DATA!I337=0,0,A.Life_DATA!I337/ECO!S75))))</f>
        <v>0</v>
      </c>
      <c r="K351" s="43">
        <f>IF($C$3="National Currency",IF(A.Life_DATA!J337=0,0,A.Life_DATA!J337),IF($C$3="Current Exchange rate",IF(A.Life_DATA!J337=0,0,A.Life_DATA!J337/ECO!T40),IF($C$3="Constant Exchange rate",IF(A.Life_DATA!J337=0,0,A.Life_DATA!J337/ECO!T75))))</f>
        <v>0</v>
      </c>
      <c r="L351" s="43">
        <f>IF($C$3="National Currency",IF(A.Life_DATA!K337=0,0,A.Life_DATA!K337),IF($C$3="Current Exchange rate",IF(A.Life_DATA!K337=0,0,A.Life_DATA!K337/ECO!U40),IF($C$3="Constant Exchange rate",IF(A.Life_DATA!K337=0,0,A.Life_DATA!K337/ECO!U75))))</f>
        <v>0</v>
      </c>
      <c r="M351" s="43">
        <f>IF($C$3="National Currency",IF(A.Life_DATA!L337=0,0,A.Life_DATA!L337),IF($C$3="Current Exchange rate",IF(A.Life_DATA!L337=0,0,A.Life_DATA!L337/ECO!V40),IF($C$3="Constant Exchange rate",IF(A.Life_DATA!L337=0,0,A.Life_DATA!L337/ECO!V75))))</f>
        <v>0</v>
      </c>
      <c r="N351" s="43">
        <f>IF($C$3="National Currency",IF(A.Life_DATA!M337=0,0,A.Life_DATA!M337),IF($C$3="Current Exchange rate",IF(A.Life_DATA!M337=0,0,A.Life_DATA!M337/ECO!W40),IF($C$3="Constant Exchange rate",IF(A.Life_DATA!M337=0,0,A.Life_DATA!M337/ECO!W75))))</f>
        <v>0</v>
      </c>
      <c r="O351" s="43">
        <f>IF($C$3="National Currency",IF(A.Life_DATA!N337=0,0,A.Life_DATA!N337),IF($C$3="Current Exchange rate",IF(A.Life_DATA!N337=0,0,A.Life_DATA!N337/ECO!X40),IF($C$3="Constant Exchange rate",IF(A.Life_DATA!N337=0,0,A.Life_DATA!N337/ECO!X75))))</f>
        <v>0</v>
      </c>
      <c r="P351" s="109">
        <f>IF($C$3="National Currency",IF(A.Life_DATA!O337=0,0,A.Life_DATA!O337),IF($C$3="Current Exchange rate",IF(A.Life_DATA!O337=0,0,A.Life_DATA!O337/ECO!Y40),IF($C$3="Constant Exchange rate",IF(A.Life_DATA!O337=0,0,A.Life_DATA!O337/ECO!Y75))))</f>
        <v>0</v>
      </c>
      <c r="Q351" s="41">
        <f t="shared" si="63"/>
        <v>0</v>
      </c>
      <c r="R351" s="41" t="str">
        <f t="shared" si="64"/>
        <v>-</v>
      </c>
      <c r="S351" s="41" t="str">
        <f t="shared" si="65"/>
        <v>-</v>
      </c>
    </row>
    <row r="352" spans="3:19" ht="15.75" thickBot="1" x14ac:dyDescent="0.3">
      <c r="C352" s="150"/>
      <c r="D352" s="151"/>
      <c r="E352" s="44" t="s">
        <v>97</v>
      </c>
      <c r="F352" s="52">
        <f t="shared" ref="F352:O352" si="66">SUM(F320:F351)</f>
        <v>54965.89221842133</v>
      </c>
      <c r="G352" s="52">
        <f t="shared" si="66"/>
        <v>72206.639454409989</v>
      </c>
      <c r="H352" s="52">
        <f t="shared" si="66"/>
        <v>57210.716758323819</v>
      </c>
      <c r="I352" s="52">
        <f t="shared" si="66"/>
        <v>29637.638724617562</v>
      </c>
      <c r="J352" s="52">
        <f t="shared" si="66"/>
        <v>32147.637887715322</v>
      </c>
      <c r="K352" s="52">
        <f t="shared" si="66"/>
        <v>32140.461158811573</v>
      </c>
      <c r="L352" s="52">
        <f t="shared" si="66"/>
        <v>32903.181373252883</v>
      </c>
      <c r="M352" s="52">
        <f t="shared" si="66"/>
        <v>32493.458710902363</v>
      </c>
      <c r="N352" s="52">
        <f t="shared" si="66"/>
        <v>31503.366626417261</v>
      </c>
      <c r="O352" s="52">
        <f t="shared" si="66"/>
        <v>31198.079909902001</v>
      </c>
      <c r="P352" s="96" t="s">
        <v>179</v>
      </c>
      <c r="Q352" s="41">
        <f t="shared" si="63"/>
        <v>1</v>
      </c>
      <c r="R352" s="135"/>
      <c r="S352" s="135"/>
    </row>
    <row r="353" spans="3:19" ht="16.5" thickTop="1" thickBot="1" x14ac:dyDescent="0.3">
      <c r="C353" s="148"/>
      <c r="D353" s="149"/>
      <c r="E353" s="45" t="s">
        <v>98</v>
      </c>
      <c r="F353" s="52">
        <f>F321+F325+F327+F328+F329+F330+F331+F337+F342+F344+F345+F347+F320+F332+F334+F339+F341+F340+F343+F348+F350</f>
        <v>22608.934556921897</v>
      </c>
      <c r="G353" s="52">
        <f t="shared" ref="G353:N353" si="67">G321+G325+G327+G328+G329+G330+G331+G337+G342+G344+G345+G347+G320+G332+G334+G339+G341+G340+G343+G348+G350</f>
        <v>24439.764376069881</v>
      </c>
      <c r="H353" s="52">
        <f t="shared" si="67"/>
        <v>27222.6817730084</v>
      </c>
      <c r="I353" s="52">
        <f t="shared" si="67"/>
        <v>29370.062783836554</v>
      </c>
      <c r="J353" s="52">
        <f t="shared" si="67"/>
        <v>29459.682208191261</v>
      </c>
      <c r="K353" s="52">
        <f t="shared" si="67"/>
        <v>29482.426748229322</v>
      </c>
      <c r="L353" s="52">
        <f t="shared" si="67"/>
        <v>30458.649232649896</v>
      </c>
      <c r="M353" s="52">
        <f t="shared" si="67"/>
        <v>30099.378597873085</v>
      </c>
      <c r="N353" s="52">
        <f t="shared" si="67"/>
        <v>29058.068406986702</v>
      </c>
      <c r="O353" s="52">
        <f>O321+O325+O327+O328+O329+O330+O331+O337+O342+O344+O345+O347+O320+O332+O334+O339+O341+O340+O343+O348+O350</f>
        <v>28779.971145323423</v>
      </c>
      <c r="P353" s="123" t="s">
        <v>179</v>
      </c>
      <c r="Q353" s="41">
        <f t="shared" si="63"/>
        <v>0.9224917439931587</v>
      </c>
      <c r="R353" s="41">
        <f t="shared" si="64"/>
        <v>-9.5703973770125961E-3</v>
      </c>
      <c r="S353" s="41">
        <f t="shared" si="65"/>
        <v>0.2729468110434341</v>
      </c>
    </row>
    <row r="354" spans="3:19" ht="15.75" thickTop="1" x14ac:dyDescent="0.25">
      <c r="E354" s="45" t="s">
        <v>99</v>
      </c>
      <c r="F354" s="49"/>
      <c r="G354" s="49">
        <f t="shared" ref="G354:O354" si="68">G353/F353-1</f>
        <v>8.0978155540171626E-2</v>
      </c>
      <c r="H354" s="49">
        <f t="shared" si="68"/>
        <v>0.11386842172927847</v>
      </c>
      <c r="I354" s="49">
        <f t="shared" si="68"/>
        <v>7.8882052427226679E-2</v>
      </c>
      <c r="J354" s="49">
        <f t="shared" si="68"/>
        <v>3.0513868837906966E-3</v>
      </c>
      <c r="K354" s="49">
        <f t="shared" si="68"/>
        <v>7.7205653059397861E-4</v>
      </c>
      <c r="L354" s="49">
        <f t="shared" si="68"/>
        <v>3.3112012547583225E-2</v>
      </c>
      <c r="M354" s="49">
        <f t="shared" si="68"/>
        <v>-1.1795356781340582E-2</v>
      </c>
      <c r="N354" s="49">
        <f t="shared" si="68"/>
        <v>-3.4595737167808727E-2</v>
      </c>
      <c r="O354" s="50">
        <f t="shared" si="68"/>
        <v>-9.5703973770125961E-3</v>
      </c>
      <c r="P354" s="50"/>
      <c r="S354" s="61"/>
    </row>
    <row r="357" spans="3:19" ht="18.75" x14ac:dyDescent="0.15">
      <c r="C357" s="141" t="s">
        <v>136</v>
      </c>
      <c r="D357" s="142"/>
      <c r="E357" s="155" t="s">
        <v>118</v>
      </c>
      <c r="F357" s="156"/>
      <c r="G357" s="156"/>
      <c r="H357" s="156"/>
      <c r="I357" s="156"/>
      <c r="J357" s="156"/>
      <c r="K357" s="156"/>
      <c r="L357" s="156"/>
      <c r="M357" s="156"/>
      <c r="N357" s="156"/>
      <c r="O357" s="156"/>
      <c r="P357" s="157"/>
    </row>
    <row r="358" spans="3:19" ht="15" x14ac:dyDescent="0.15">
      <c r="C358" s="143" t="s">
        <v>119</v>
      </c>
      <c r="D358" s="144"/>
      <c r="E358" s="35">
        <v>10</v>
      </c>
      <c r="F358" s="36">
        <v>2004</v>
      </c>
      <c r="G358" s="36">
        <f t="shared" ref="G358:P358" si="69">F358+1</f>
        <v>2005</v>
      </c>
      <c r="H358" s="36">
        <f t="shared" si="69"/>
        <v>2006</v>
      </c>
      <c r="I358" s="36">
        <f t="shared" si="69"/>
        <v>2007</v>
      </c>
      <c r="J358" s="36">
        <f t="shared" si="69"/>
        <v>2008</v>
      </c>
      <c r="K358" s="36">
        <f t="shared" si="69"/>
        <v>2009</v>
      </c>
      <c r="L358" s="36">
        <f t="shared" si="69"/>
        <v>2010</v>
      </c>
      <c r="M358" s="36">
        <f t="shared" si="69"/>
        <v>2011</v>
      </c>
      <c r="N358" s="36">
        <f t="shared" si="69"/>
        <v>2012</v>
      </c>
      <c r="O358" s="36">
        <f t="shared" si="69"/>
        <v>2013</v>
      </c>
      <c r="P358" s="37">
        <f t="shared" si="69"/>
        <v>2014</v>
      </c>
      <c r="Q358" s="59" t="s">
        <v>100</v>
      </c>
      <c r="R358" s="59" t="s">
        <v>111</v>
      </c>
      <c r="S358" s="60" t="s">
        <v>112</v>
      </c>
    </row>
    <row r="359" spans="3:19" ht="15" x14ac:dyDescent="0.25">
      <c r="C359" s="139"/>
      <c r="D359" s="140"/>
      <c r="E359" s="39" t="s">
        <v>32</v>
      </c>
      <c r="F359" s="40">
        <f>IF($C$3="National Currency",IF(A.Life_DATA!E343=0,0,A.Life_DATA!E343),IF($C$3="Current Exchange rate",IF(A.Life_DATA!E343=0,0,A.Life_DATA!E343/ECO!O9),IF($C$3="Constant Exchange rate",IF(A.Life_DATA!E343=0,0,A.Life_DATA!E343/ECO!O44))))</f>
        <v>0</v>
      </c>
      <c r="G359" s="40">
        <f>IF($C$3="National Currency",IF(A.Life_DATA!F343=0,0,A.Life_DATA!F343),IF($C$3="Current Exchange rate",IF(A.Life_DATA!F343=0,0,A.Life_DATA!F343/ECO!P9),IF($C$3="Constant Exchange rate",IF(A.Life_DATA!F343=0,0,A.Life_DATA!F343/ECO!P44))))</f>
        <v>0</v>
      </c>
      <c r="H359" s="40">
        <f>IF($C$3="National Currency",IF(A.Life_DATA!G343=0,0,A.Life_DATA!G343),IF($C$3="Current Exchange rate",IF(A.Life_DATA!G343=0,0,A.Life_DATA!G343/ECO!Q9),IF($C$3="Constant Exchange rate",IF(A.Life_DATA!G343=0,0,A.Life_DATA!G343/ECO!Q44))))</f>
        <v>0</v>
      </c>
      <c r="I359" s="40">
        <f>IF($C$3="National Currency",IF(A.Life_DATA!H343=0,0,A.Life_DATA!H343),IF($C$3="Current Exchange rate",IF(A.Life_DATA!H343=0,0,A.Life_DATA!H343/ECO!R9),IF($C$3="Constant Exchange rate",IF(A.Life_DATA!H343=0,0,A.Life_DATA!H343/ECO!R44))))</f>
        <v>0</v>
      </c>
      <c r="J359" s="40">
        <f>IF($C$3="National Currency",IF(A.Life_DATA!I343=0,0,A.Life_DATA!I343),IF($C$3="Current Exchange rate",IF(A.Life_DATA!I343=0,0,A.Life_DATA!I343/ECO!S9),IF($C$3="Constant Exchange rate",IF(A.Life_DATA!I343=0,0,A.Life_DATA!I343/ECO!S44))))</f>
        <v>0</v>
      </c>
      <c r="K359" s="40">
        <f>IF($C$3="National Currency",IF(A.Life_DATA!J343=0,0,A.Life_DATA!J343),IF($C$3="Current Exchange rate",IF(A.Life_DATA!J343=0,0,A.Life_DATA!J343/ECO!T9),IF($C$3="Constant Exchange rate",IF(A.Life_DATA!J343=0,0,A.Life_DATA!J343/ECO!T44))))</f>
        <v>0</v>
      </c>
      <c r="L359" s="40">
        <f>IF($C$3="National Currency",IF(A.Life_DATA!K343=0,0,A.Life_DATA!K343),IF($C$3="Current Exchange rate",IF(A.Life_DATA!K343=0,0,A.Life_DATA!K343/ECO!U9),IF($C$3="Constant Exchange rate",IF(A.Life_DATA!K343=0,0,A.Life_DATA!K343/ECO!U44))))</f>
        <v>0</v>
      </c>
      <c r="M359" s="40">
        <f>IF($C$3="National Currency",IF(A.Life_DATA!L343=0,0,A.Life_DATA!L343),IF($C$3="Current Exchange rate",IF(A.Life_DATA!L343=0,0,A.Life_DATA!L343/ECO!V9),IF($C$3="Constant Exchange rate",IF(A.Life_DATA!L343=0,0,A.Life_DATA!L343/ECO!V44))))</f>
        <v>0</v>
      </c>
      <c r="N359" s="40">
        <f>IF($C$3="National Currency",IF(A.Life_DATA!M343=0,0,A.Life_DATA!M343),IF($C$3="Current Exchange rate",IF(A.Life_DATA!M343=0,0,A.Life_DATA!M343/ECO!W9),IF($C$3="Constant Exchange rate",IF(A.Life_DATA!M343=0,0,A.Life_DATA!M343/ECO!W44))))</f>
        <v>0</v>
      </c>
      <c r="O359" s="40">
        <f>IF($C$3="National Currency",IF(A.Life_DATA!N343=0,0,A.Life_DATA!N343),IF($C$3="Current Exchange rate",IF(A.Life_DATA!N343=0,0,A.Life_DATA!N343/ECO!X9),IF($C$3="Constant Exchange rate",IF(A.Life_DATA!N343=0,0,A.Life_DATA!N343/ECO!X44))))</f>
        <v>0</v>
      </c>
      <c r="P359" s="107">
        <f>IF($C$3="National Currency",IF(A.Life_DATA!O343=0,0,A.Life_DATA!O343),IF($C$3="Current Exchange rate",IF(A.Life_DATA!O343=0,0,A.Life_DATA!O343/ECO!Y9),IF($C$3="Constant Exchange rate",IF(A.Life_DATA!O343=0,0,A.Life_DATA!O343/ECO!Y44))))</f>
        <v>0</v>
      </c>
      <c r="Q359" s="41">
        <f>O359/$O$391</f>
        <v>0</v>
      </c>
      <c r="R359" s="41" t="str">
        <f>IF(OR(O359=0, N359=0),"-",O359/N359-1)</f>
        <v>-</v>
      </c>
      <c r="S359" s="41" t="str">
        <f>IF(OR(O359=0, F359=0),"-",O359/F359-1)</f>
        <v>-</v>
      </c>
    </row>
    <row r="360" spans="3:19" ht="15" x14ac:dyDescent="0.25">
      <c r="C360" s="139"/>
      <c r="D360" s="140"/>
      <c r="E360" s="39" t="s">
        <v>31</v>
      </c>
      <c r="F360" s="42">
        <f>IF($C$3="National Currency",IF(A.Life_DATA!E344=0,0,A.Life_DATA!E344),IF($C$3="Current Exchange rate",IF(A.Life_DATA!E344=0,0,A.Life_DATA!E344/ECO!O10),IF($C$3="Constant Exchange rate",IF(A.Life_DATA!E344=0,0,A.Life_DATA!E344/ECO!O45))))</f>
        <v>1344.096299</v>
      </c>
      <c r="G360" s="42">
        <f>IF($C$3="National Currency",IF(A.Life_DATA!F344=0,0,A.Life_DATA!F344),IF($C$3="Current Exchange rate",IF(A.Life_DATA!F344=0,0,A.Life_DATA!F344/ECO!P10),IF($C$3="Constant Exchange rate",IF(A.Life_DATA!F344=0,0,A.Life_DATA!F344/ECO!P45))))</f>
        <v>1014.318085</v>
      </c>
      <c r="H360" s="42">
        <f>IF($C$3="National Currency",IF(A.Life_DATA!G344=0,0,A.Life_DATA!G344),IF($C$3="Current Exchange rate",IF(A.Life_DATA!G344=0,0,A.Life_DATA!G344/ECO!Q10),IF($C$3="Constant Exchange rate",IF(A.Life_DATA!G344=0,0,A.Life_DATA!G344/ECO!Q45))))</f>
        <v>1514.7191290000001</v>
      </c>
      <c r="I360" s="42">
        <f>IF($C$3="National Currency",IF(A.Life_DATA!H344=0,0,A.Life_DATA!H344),IF($C$3="Current Exchange rate",IF(A.Life_DATA!H344=0,0,A.Life_DATA!H344/ECO!R10),IF($C$3="Constant Exchange rate",IF(A.Life_DATA!H344=0,0,A.Life_DATA!H344/ECO!R45))))</f>
        <v>1980.614601</v>
      </c>
      <c r="J360" s="42">
        <f>IF($C$3="National Currency",IF(A.Life_DATA!I344=0,0,A.Life_DATA!I344),IF($C$3="Current Exchange rate",IF(A.Life_DATA!I344=0,0,A.Life_DATA!I344/ECO!S10),IF($C$3="Constant Exchange rate",IF(A.Life_DATA!I344=0,0,A.Life_DATA!I344/ECO!S45))))</f>
        <v>9684.6825939999999</v>
      </c>
      <c r="K360" s="42">
        <f>IF($C$3="National Currency",IF(A.Life_DATA!J344=0,0,A.Life_DATA!J344),IF($C$3="Current Exchange rate",IF(A.Life_DATA!J344=0,0,A.Life_DATA!J344/ECO!T10),IF($C$3="Constant Exchange rate",IF(A.Life_DATA!J344=0,0,A.Life_DATA!J344/ECO!T45))))</f>
        <v>3727.8958790000001</v>
      </c>
      <c r="L360" s="42">
        <f>IF($C$3="National Currency",IF(A.Life_DATA!K344=0,0,A.Life_DATA!K344),IF($C$3="Current Exchange rate",IF(A.Life_DATA!K344=0,0,A.Life_DATA!K344/ECO!U10),IF($C$3="Constant Exchange rate",IF(A.Life_DATA!K344=0,0,A.Life_DATA!K344/ECO!U45))))</f>
        <v>2899.0788440000001</v>
      </c>
      <c r="M360" s="42">
        <f>IF($C$3="National Currency",IF(A.Life_DATA!L344=0,0,A.Life_DATA!L344),IF($C$3="Current Exchange rate",IF(A.Life_DATA!L344=0,0,A.Life_DATA!L344/ECO!V10),IF($C$3="Constant Exchange rate",IF(A.Life_DATA!L344=0,0,A.Life_DATA!L344/ECO!V45))))</f>
        <v>5583.612623</v>
      </c>
      <c r="N360" s="42">
        <f>IF($C$3="National Currency",IF(A.Life_DATA!M344=0,0,A.Life_DATA!M344),IF($C$3="Current Exchange rate",IF(A.Life_DATA!M344=0,0,A.Life_DATA!M344/ECO!W10),IF($C$3="Constant Exchange rate",IF(A.Life_DATA!M344=0,0,A.Life_DATA!M344/ECO!W45))))</f>
        <v>3535.5778359999999</v>
      </c>
      <c r="O360" s="42">
        <f>IF($C$3="National Currency",IF(A.Life_DATA!N344=0,0,A.Life_DATA!N344),IF($C$3="Current Exchange rate",IF(A.Life_DATA!N344=0,0,A.Life_DATA!N344/ECO!X10),IF($C$3="Constant Exchange rate",IF(A.Life_DATA!N344=0,0,A.Life_DATA!N344/ECO!X45))))</f>
        <v>1513.7325249999999</v>
      </c>
      <c r="P360" s="108">
        <f>IF($C$3="National Currency",IF(A.Life_DATA!O344=0,0,A.Life_DATA!O344),IF($C$3="Current Exchange rate",IF(A.Life_DATA!O344=0,0,A.Life_DATA!O344/ECO!Y10),IF($C$3="Constant Exchange rate",IF(A.Life_DATA!O344=0,0,A.Life_DATA!O344/ECO!Y45))))</f>
        <v>1400.3315030000001</v>
      </c>
      <c r="Q360" s="41">
        <f t="shared" ref="Q360:Q392" si="70">O360/$O$391</f>
        <v>2.7109532196992782E-2</v>
      </c>
      <c r="R360" s="41">
        <f t="shared" ref="R360:R392" si="71">IF(OR(O360=0, N360=0),"-",O360/N360-1)</f>
        <v>-0.57185710647157706</v>
      </c>
      <c r="S360" s="41">
        <f t="shared" ref="S360:S392" si="72">IF(OR(O360=0, F360=0),"-",O360/F360-1)</f>
        <v>0.12620838709712112</v>
      </c>
    </row>
    <row r="361" spans="3:19" ht="15" x14ac:dyDescent="0.25">
      <c r="C361" s="139"/>
      <c r="D361" s="140"/>
      <c r="E361" s="39" t="s">
        <v>30</v>
      </c>
      <c r="F361" s="42">
        <f>IF($C$3="National Currency",IF(A.Life_DATA!E345=0,0,A.Life_DATA!E345),IF($C$3="Current Exchange rate",IF(A.Life_DATA!E345=0,0,A.Life_DATA!E345/ECO!O11),IF($C$3="Constant Exchange rate",IF(A.Life_DATA!E345=0,0,A.Life_DATA!E345/ECO!O46))))</f>
        <v>0</v>
      </c>
      <c r="G361" s="42">
        <f>IF($C$3="National Currency",IF(A.Life_DATA!F345=0,0,A.Life_DATA!F345),IF($C$3="Current Exchange rate",IF(A.Life_DATA!F345=0,0,A.Life_DATA!F345/ECO!P11),IF($C$3="Constant Exchange rate",IF(A.Life_DATA!F345=0,0,A.Life_DATA!F345/ECO!P46))))</f>
        <v>0</v>
      </c>
      <c r="H361" s="42">
        <f>IF($C$3="National Currency",IF(A.Life_DATA!G345=0,0,A.Life_DATA!G345),IF($C$3="Current Exchange rate",IF(A.Life_DATA!G345=0,0,A.Life_DATA!G345/ECO!Q11),IF($C$3="Constant Exchange rate",IF(A.Life_DATA!G345=0,0,A.Life_DATA!G345/ECO!Q46))))</f>
        <v>0</v>
      </c>
      <c r="I361" s="42">
        <f>IF($C$3="National Currency",IF(A.Life_DATA!H345=0,0,A.Life_DATA!H345),IF($C$3="Current Exchange rate",IF(A.Life_DATA!H345=0,0,A.Life_DATA!H345/ECO!R11),IF($C$3="Constant Exchange rate",IF(A.Life_DATA!H345=0,0,A.Life_DATA!H345/ECO!R46))))</f>
        <v>7.8095380406994588</v>
      </c>
      <c r="J361" s="42">
        <f>IF($C$3="National Currency",IF(A.Life_DATA!I345=0,0,A.Life_DATA!I345),IF($C$3="Current Exchange rate",IF(A.Life_DATA!I345=0,0,A.Life_DATA!I345/ECO!S11),IF($C$3="Constant Exchange rate",IF(A.Life_DATA!I345=0,0,A.Life_DATA!I345/ECO!S46))))</f>
        <v>19.540852847939465</v>
      </c>
      <c r="K361" s="42">
        <f>IF($C$3="National Currency",IF(A.Life_DATA!J345=0,0,A.Life_DATA!J345),IF($C$3="Current Exchange rate",IF(A.Life_DATA!J345=0,0,A.Life_DATA!J345/ECO!T11),IF($C$3="Constant Exchange rate",IF(A.Life_DATA!J345=0,0,A.Life_DATA!J345/ECO!T46))))</f>
        <v>12.802945086409654</v>
      </c>
      <c r="L361" s="42">
        <f>IF($C$3="National Currency",IF(A.Life_DATA!K345=0,0,A.Life_DATA!K345),IF($C$3="Current Exchange rate",IF(A.Life_DATA!K345=0,0,A.Life_DATA!K345/ECO!U11),IF($C$3="Constant Exchange rate",IF(A.Life_DATA!K345=0,0,A.Life_DATA!K345/ECO!U46))))</f>
        <v>15.38961038961039</v>
      </c>
      <c r="M361" s="42">
        <f>IF($C$3="National Currency",IF(A.Life_DATA!L345=0,0,A.Life_DATA!L345),IF($C$3="Current Exchange rate",IF(A.Life_DATA!L345=0,0,A.Life_DATA!L345/ECO!V11),IF($C$3="Constant Exchange rate",IF(A.Life_DATA!L345=0,0,A.Life_DATA!L345/ECO!V46))))</f>
        <v>21.068482401063505</v>
      </c>
      <c r="N361" s="42">
        <f>IF($C$3="National Currency",IF(A.Life_DATA!M345=0,0,A.Life_DATA!M345),IF($C$3="Current Exchange rate",IF(A.Life_DATA!M345=0,0,A.Life_DATA!M345/ECO!W11),IF($C$3="Constant Exchange rate",IF(A.Life_DATA!M345=0,0,A.Life_DATA!M345/ECO!W46))))</f>
        <v>14.827691993046324</v>
      </c>
      <c r="O361" s="89">
        <f>IF($C$3="National Currency",IF(A.Life_DATA!N345=0,0,A.Life_DATA!N345),IF($C$3="Current Exchange rate",IF(A.Life_DATA!N345=0,0,A.Life_DATA!N345/ECO!X11),IF($C$3="Constant Exchange rate",IF(A.Life_DATA!N345=0,0,A.Life_DATA!N345/ECO!X46))))</f>
        <v>14.827691993046324</v>
      </c>
      <c r="P361" s="108">
        <f>IF($C$3="National Currency",IF(A.Life_DATA!O345=0,0,A.Life_DATA!O345),IF($C$3="Current Exchange rate",IF(A.Life_DATA!O345=0,0,A.Life_DATA!O345/ECO!Y11),IF($C$3="Constant Exchange rate",IF(A.Life_DATA!O345=0,0,A.Life_DATA!O345/ECO!Y46))))</f>
        <v>0</v>
      </c>
      <c r="Q361" s="41">
        <f t="shared" si="70"/>
        <v>2.6555008025118664E-4</v>
      </c>
      <c r="R361" s="41">
        <f t="shared" si="71"/>
        <v>0</v>
      </c>
      <c r="S361" s="41" t="str">
        <f t="shared" si="72"/>
        <v>-</v>
      </c>
    </row>
    <row r="362" spans="3:19" ht="15" x14ac:dyDescent="0.25">
      <c r="C362" s="139"/>
      <c r="D362" s="140"/>
      <c r="E362" s="39" t="s">
        <v>29</v>
      </c>
      <c r="F362" s="42">
        <f>IF($C$3="National Currency",IF(A.Life_DATA!E346=0,0,A.Life_DATA!E346),IF($C$3="Current Exchange rate",IF(A.Life_DATA!E346=0,0,A.Life_DATA!E346/ECO!O12),IF($C$3="Constant Exchange rate",IF(A.Life_DATA!E346=0,0,A.Life_DATA!E346/ECO!O47))))</f>
        <v>468.23020625415836</v>
      </c>
      <c r="G362" s="42">
        <f>IF($C$3="National Currency",IF(A.Life_DATA!F346=0,0,A.Life_DATA!F346),IF($C$3="Current Exchange rate",IF(A.Life_DATA!F346=0,0,A.Life_DATA!F346/ECO!P12),IF($C$3="Constant Exchange rate",IF(A.Life_DATA!F346=0,0,A.Life_DATA!F346/ECO!P47))))</f>
        <v>483.20026613439791</v>
      </c>
      <c r="H362" s="42">
        <f>IF($C$3="National Currency",IF(A.Life_DATA!G346=0,0,A.Life_DATA!G346),IF($C$3="Current Exchange rate",IF(A.Life_DATA!G346=0,0,A.Life_DATA!G346/ECO!Q12),IF($C$3="Constant Exchange rate",IF(A.Life_DATA!G346=0,0,A.Life_DATA!G346/ECO!Q47))))</f>
        <v>510.64537591483702</v>
      </c>
      <c r="I362" s="42">
        <f>IF($C$3="National Currency",IF(A.Life_DATA!H346=0,0,A.Life_DATA!H346),IF($C$3="Current Exchange rate",IF(A.Life_DATA!H346=0,0,A.Life_DATA!H346/ECO!R12),IF($C$3="Constant Exchange rate",IF(A.Life_DATA!H346=0,0,A.Life_DATA!H346/ECO!R47))))</f>
        <v>519.79374584165009</v>
      </c>
      <c r="J362" s="42">
        <f>IF($C$3="National Currency",IF(A.Life_DATA!I346=0,0,A.Life_DATA!I346),IF($C$3="Current Exchange rate",IF(A.Life_DATA!I346=0,0,A.Life_DATA!I346/ECO!S12),IF($C$3="Constant Exchange rate",IF(A.Life_DATA!I346=0,0,A.Life_DATA!I346/ECO!S47))))</f>
        <v>21595.010043246843</v>
      </c>
      <c r="K362" s="42">
        <f>IF($C$3="National Currency",IF(A.Life_DATA!J346=0,0,A.Life_DATA!J346),IF($C$3="Current Exchange rate",IF(A.Life_DATA!J346=0,0,A.Life_DATA!J346/ECO!T12),IF($C$3="Constant Exchange rate",IF(A.Life_DATA!J346=0,0,A.Life_DATA!J346/ECO!T47))))</f>
        <v>9250.4001338988692</v>
      </c>
      <c r="L362" s="42">
        <f>IF($C$3="National Currency",IF(A.Life_DATA!K346=0,0,A.Life_DATA!K346),IF($C$3="Current Exchange rate",IF(A.Life_DATA!K346=0,0,A.Life_DATA!K346/ECO!U12),IF($C$3="Constant Exchange rate",IF(A.Life_DATA!K346=0,0,A.Life_DATA!K346/ECO!U47))))</f>
        <v>14452.252386892882</v>
      </c>
      <c r="M362" s="42">
        <f>IF($C$3="National Currency",IF(A.Life_DATA!L346=0,0,A.Life_DATA!L346),IF($C$3="Current Exchange rate",IF(A.Life_DATA!L346=0,0,A.Life_DATA!L346/ECO!V12),IF($C$3="Constant Exchange rate",IF(A.Life_DATA!L346=0,0,A.Life_DATA!L346/ECO!V47))))</f>
        <v>13826.664318862275</v>
      </c>
      <c r="N362" s="42">
        <f>IF($C$3="National Currency",IF(A.Life_DATA!M346=0,0,A.Life_DATA!M346),IF($C$3="Current Exchange rate",IF(A.Life_DATA!M346=0,0,A.Life_DATA!M346/ECO!W12),IF($C$3="Constant Exchange rate",IF(A.Life_DATA!M346=0,0,A.Life_DATA!M346/ECO!W47))))</f>
        <v>7047.6168205256154</v>
      </c>
      <c r="O362" s="42">
        <f>IF($C$3="National Currency",IF(A.Life_DATA!N346=0,0,A.Life_DATA!N346),IF($C$3="Current Exchange rate",IF(A.Life_DATA!N346=0,0,A.Life_DATA!N346/ECO!X12),IF($C$3="Constant Exchange rate",IF(A.Life_DATA!N346=0,0,A.Life_DATA!N346/ECO!X47))))</f>
        <v>9168.4697571523611</v>
      </c>
      <c r="P362" s="108">
        <f>IF($C$3="National Currency",IF(A.Life_DATA!O346=0,0,A.Life_DATA!O346),IF($C$3="Current Exchange rate",IF(A.Life_DATA!O346=0,0,A.Life_DATA!O346/ECO!Y12),IF($C$3="Constant Exchange rate",IF(A.Life_DATA!O346=0,0,A.Life_DATA!O346/ECO!Y47))))</f>
        <v>11636.286465402529</v>
      </c>
      <c r="Q362" s="41">
        <f t="shared" si="70"/>
        <v>0.16419870880337761</v>
      </c>
      <c r="R362" s="41">
        <f t="shared" si="71"/>
        <v>0.30093193069889002</v>
      </c>
      <c r="S362" s="41">
        <f t="shared" si="72"/>
        <v>18.581115516873886</v>
      </c>
    </row>
    <row r="363" spans="3:19" ht="15" x14ac:dyDescent="0.25">
      <c r="C363" s="139"/>
      <c r="D363" s="140"/>
      <c r="E363" s="39" t="s">
        <v>28</v>
      </c>
      <c r="F363" s="42">
        <f>IF($C$3="National Currency",IF(A.Life_DATA!E347=0,0,A.Life_DATA!E347),IF($C$3="Current Exchange rate",IF(A.Life_DATA!E347=0,0,A.Life_DATA!E347/ECO!O13),IF($C$3="Constant Exchange rate",IF(A.Life_DATA!E347=0,0,A.Life_DATA!E347/ECO!O48))))</f>
        <v>0</v>
      </c>
      <c r="G363" s="42">
        <f>IF($C$3="National Currency",IF(A.Life_DATA!F347=0,0,A.Life_DATA!F347),IF($C$3="Current Exchange rate",IF(A.Life_DATA!F347=0,0,A.Life_DATA!F347/ECO!P13),IF($C$3="Constant Exchange rate",IF(A.Life_DATA!F347=0,0,A.Life_DATA!F347/ECO!P48))))</f>
        <v>0</v>
      </c>
      <c r="H363" s="42">
        <f>IF($C$3="National Currency",IF(A.Life_DATA!G347=0,0,A.Life_DATA!G347),IF($C$3="Current Exchange rate",IF(A.Life_DATA!G347=0,0,A.Life_DATA!G347/ECO!Q13),IF($C$3="Constant Exchange rate",IF(A.Life_DATA!G347=0,0,A.Life_DATA!G347/ECO!Q48))))</f>
        <v>0</v>
      </c>
      <c r="I363" s="42">
        <f>IF($C$3="National Currency",IF(A.Life_DATA!H347=0,0,A.Life_DATA!H347),IF($C$3="Current Exchange rate",IF(A.Life_DATA!H347=0,0,A.Life_DATA!H347/ECO!R13),IF($C$3="Constant Exchange rate",IF(A.Life_DATA!H347=0,0,A.Life_DATA!H347/ECO!R48))))</f>
        <v>0</v>
      </c>
      <c r="J363" s="42">
        <f>IF($C$3="National Currency",IF(A.Life_DATA!I347=0,0,A.Life_DATA!I347),IF($C$3="Current Exchange rate",IF(A.Life_DATA!I347=0,0,A.Life_DATA!I347/ECO!S13),IF($C$3="Constant Exchange rate",IF(A.Life_DATA!I347=0,0,A.Life_DATA!I347/ECO!S48))))</f>
        <v>0</v>
      </c>
      <c r="K363" s="42">
        <f>IF($C$3="National Currency",IF(A.Life_DATA!J347=0,0,A.Life_DATA!J347),IF($C$3="Current Exchange rate",IF(A.Life_DATA!J347=0,0,A.Life_DATA!J347/ECO!T13),IF($C$3="Constant Exchange rate",IF(A.Life_DATA!J347=0,0,A.Life_DATA!J347/ECO!T48))))</f>
        <v>0</v>
      </c>
      <c r="L363" s="42">
        <f>IF($C$3="National Currency",IF(A.Life_DATA!K347=0,0,A.Life_DATA!K347),IF($C$3="Current Exchange rate",IF(A.Life_DATA!K347=0,0,A.Life_DATA!K347/ECO!U13),IF($C$3="Constant Exchange rate",IF(A.Life_DATA!K347=0,0,A.Life_DATA!K347/ECO!U48))))</f>
        <v>0</v>
      </c>
      <c r="M363" s="42">
        <f>IF($C$3="National Currency",IF(A.Life_DATA!L347=0,0,A.Life_DATA!L347),IF($C$3="Current Exchange rate",IF(A.Life_DATA!L347=0,0,A.Life_DATA!L347/ECO!V13),IF($C$3="Constant Exchange rate",IF(A.Life_DATA!L347=0,0,A.Life_DATA!L347/ECO!V48))))</f>
        <v>0</v>
      </c>
      <c r="N363" s="42">
        <f>IF($C$3="National Currency",IF(A.Life_DATA!M347=0,0,A.Life_DATA!M347),IF($C$3="Current Exchange rate",IF(A.Life_DATA!M347=0,0,A.Life_DATA!M347/ECO!W13),IF($C$3="Constant Exchange rate",IF(A.Life_DATA!M347=0,0,A.Life_DATA!M347/ECO!W48))))</f>
        <v>0</v>
      </c>
      <c r="O363" s="42">
        <f>IF($C$3="National Currency",IF(A.Life_DATA!N347=0,0,A.Life_DATA!N347),IF($C$3="Current Exchange rate",IF(A.Life_DATA!N347=0,0,A.Life_DATA!N347/ECO!X13),IF($C$3="Constant Exchange rate",IF(A.Life_DATA!N347=0,0,A.Life_DATA!N347/ECO!X48))))</f>
        <v>0</v>
      </c>
      <c r="P363" s="108">
        <f>IF($C$3="National Currency",IF(A.Life_DATA!O347=0,0,A.Life_DATA!O347),IF($C$3="Current Exchange rate",IF(A.Life_DATA!O347=0,0,A.Life_DATA!O347/ECO!Y13),IF($C$3="Constant Exchange rate",IF(A.Life_DATA!O347=0,0,A.Life_DATA!O347/ECO!Y48))))</f>
        <v>0</v>
      </c>
      <c r="Q363" s="41">
        <f t="shared" si="70"/>
        <v>0</v>
      </c>
      <c r="R363" s="41" t="str">
        <f t="shared" si="71"/>
        <v>-</v>
      </c>
      <c r="S363" s="41" t="str">
        <f t="shared" si="72"/>
        <v>-</v>
      </c>
    </row>
    <row r="364" spans="3:19" ht="15" x14ac:dyDescent="0.25">
      <c r="C364" s="139"/>
      <c r="D364" s="140"/>
      <c r="E364" s="39" t="s">
        <v>27</v>
      </c>
      <c r="F364" s="42">
        <f>IF($C$3="National Currency",IF(A.Life_DATA!E348=0,0,A.Life_DATA!E348),IF($C$3="Current Exchange rate",IF(A.Life_DATA!E348=0,0,A.Life_DATA!E348/ECO!O14),IF($C$3="Constant Exchange rate",IF(A.Life_DATA!E348=0,0,A.Life_DATA!E348/ECO!O49))))</f>
        <v>1213.1602668108887</v>
      </c>
      <c r="G364" s="42">
        <f>IF($C$3="National Currency",IF(A.Life_DATA!F348=0,0,A.Life_DATA!F348),IF($C$3="Current Exchange rate",IF(A.Life_DATA!F348=0,0,A.Life_DATA!F348/ECO!P14),IF($C$3="Constant Exchange rate",IF(A.Life_DATA!F348=0,0,A.Life_DATA!F348/ECO!P49))))</f>
        <v>785.3254011177213</v>
      </c>
      <c r="H364" s="42">
        <f>IF($C$3="National Currency",IF(A.Life_DATA!G348=0,0,A.Life_DATA!G348),IF($C$3="Current Exchange rate",IF(A.Life_DATA!G348=0,0,A.Life_DATA!G348/ECO!Q14),IF($C$3="Constant Exchange rate",IF(A.Life_DATA!G348=0,0,A.Life_DATA!G348/ECO!Q49))))</f>
        <v>406.85054984676401</v>
      </c>
      <c r="I364" s="42">
        <f>IF($C$3="National Currency",IF(A.Life_DATA!H348=0,0,A.Life_DATA!H348),IF($C$3="Current Exchange rate",IF(A.Life_DATA!H348=0,0,A.Life_DATA!H348/ECO!R14),IF($C$3="Constant Exchange rate",IF(A.Life_DATA!H348=0,0,A.Life_DATA!H348/ECO!R49))))</f>
        <v>444.56462952947538</v>
      </c>
      <c r="J364" s="42">
        <f>IF($C$3="National Currency",IF(A.Life_DATA!I348=0,0,A.Life_DATA!I348),IF($C$3="Current Exchange rate",IF(A.Life_DATA!I348=0,0,A.Life_DATA!I348/ECO!S14),IF($C$3="Constant Exchange rate",IF(A.Life_DATA!I348=0,0,A.Life_DATA!I348/ECO!S49))))</f>
        <v>726.08617270596721</v>
      </c>
      <c r="K364" s="42">
        <f>IF($C$3="National Currency",IF(A.Life_DATA!J348=0,0,A.Life_DATA!J348),IF($C$3="Current Exchange rate",IF(A.Life_DATA!J348=0,0,A.Life_DATA!J348/ECO!T14),IF($C$3="Constant Exchange rate",IF(A.Life_DATA!J348=0,0,A.Life_DATA!J348/ECO!T49))))</f>
        <v>503.44330268613663</v>
      </c>
      <c r="L364" s="42">
        <f>IF($C$3="National Currency",IF(A.Life_DATA!K348=0,0,A.Life_DATA!K348),IF($C$3="Current Exchange rate",IF(A.Life_DATA!K348=0,0,A.Life_DATA!K348/ECO!U14),IF($C$3="Constant Exchange rate",IF(A.Life_DATA!K348=0,0,A.Life_DATA!K348/ECO!U49))))</f>
        <v>370.2181359293312</v>
      </c>
      <c r="M364" s="42">
        <f>IF($C$3="National Currency",IF(A.Life_DATA!L348=0,0,A.Life_DATA!L348),IF($C$3="Current Exchange rate",IF(A.Life_DATA!L348=0,0,A.Life_DATA!L348/ECO!V14),IF($C$3="Constant Exchange rate",IF(A.Life_DATA!L348=0,0,A.Life_DATA!L348/ECO!V49))))</f>
        <v>468.07283216152877</v>
      </c>
      <c r="N364" s="42">
        <f>IF($C$3="National Currency",IF(A.Life_DATA!M348=0,0,A.Life_DATA!M348),IF($C$3="Current Exchange rate",IF(A.Life_DATA!M348=0,0,A.Life_DATA!M348/ECO!W14),IF($C$3="Constant Exchange rate",IF(A.Life_DATA!M348=0,0,A.Life_DATA!M348/ECO!W49))))</f>
        <v>539.53488372093022</v>
      </c>
      <c r="O364" s="42">
        <f>IF($C$3="National Currency",IF(A.Life_DATA!N348=0,0,A.Life_DATA!N348),IF($C$3="Current Exchange rate",IF(A.Life_DATA!N348=0,0,A.Life_DATA!N348/ECO!X14),IF($C$3="Constant Exchange rate",IF(A.Life_DATA!N348=0,0,A.Life_DATA!N348/ECO!X49))))</f>
        <v>475.21182621236704</v>
      </c>
      <c r="P364" s="108">
        <f>IF($C$3="National Currency",IF(A.Life_DATA!O348=0,0,A.Life_DATA!O348),IF($C$3="Current Exchange rate",IF(A.Life_DATA!O348=0,0,A.Life_DATA!O348/ECO!Y14),IF($C$3="Constant Exchange rate",IF(A.Life_DATA!O348=0,0,A.Life_DATA!O348/ECO!Y49))))</f>
        <v>347.17865512889853</v>
      </c>
      <c r="Q364" s="41">
        <f t="shared" si="70"/>
        <v>8.5105988609816673E-3</v>
      </c>
      <c r="R364" s="41">
        <f t="shared" si="71"/>
        <v>-0.11921946003742312</v>
      </c>
      <c r="S364" s="41">
        <f t="shared" si="72"/>
        <v>-0.60828602847207769</v>
      </c>
    </row>
    <row r="365" spans="3:19" ht="15" x14ac:dyDescent="0.25">
      <c r="C365" s="139"/>
      <c r="D365" s="140"/>
      <c r="E365" s="39" t="s">
        <v>26</v>
      </c>
      <c r="F365" s="42">
        <f>IF($C$3="National Currency",IF(A.Life_DATA!E349=0,0,A.Life_DATA!E349),IF($C$3="Current Exchange rate",IF(A.Life_DATA!E349=0,0,A.Life_DATA!E349/ECO!O15),IF($C$3="Constant Exchange rate",IF(A.Life_DATA!E349=0,0,A.Life_DATA!E349/ECO!O50))))</f>
        <v>0</v>
      </c>
      <c r="G365" s="42">
        <f>IF($C$3="National Currency",IF(A.Life_DATA!F349=0,0,A.Life_DATA!F349),IF($C$3="Current Exchange rate",IF(A.Life_DATA!F349=0,0,A.Life_DATA!F349/ECO!P15),IF($C$3="Constant Exchange rate",IF(A.Life_DATA!F349=0,0,A.Life_DATA!F349/ECO!P50))))</f>
        <v>0</v>
      </c>
      <c r="H365" s="42">
        <f>IF($C$3="National Currency",IF(A.Life_DATA!G349=0,0,A.Life_DATA!G349),IF($C$3="Current Exchange rate",IF(A.Life_DATA!G349=0,0,A.Life_DATA!G349/ECO!Q15),IF($C$3="Constant Exchange rate",IF(A.Life_DATA!G349=0,0,A.Life_DATA!G349/ECO!Q50))))</f>
        <v>0</v>
      </c>
      <c r="I365" s="42">
        <f>IF($C$3="National Currency",IF(A.Life_DATA!H349=0,0,A.Life_DATA!H349),IF($C$3="Current Exchange rate",IF(A.Life_DATA!H349=0,0,A.Life_DATA!H349/ECO!R15),IF($C$3="Constant Exchange rate",IF(A.Life_DATA!H349=0,0,A.Life_DATA!H349/ECO!R50))))</f>
        <v>0</v>
      </c>
      <c r="J365" s="42">
        <f>IF($C$3="National Currency",IF(A.Life_DATA!I349=0,0,A.Life_DATA!I349),IF($C$3="Current Exchange rate",IF(A.Life_DATA!I349=0,0,A.Life_DATA!I349/ECO!S15),IF($C$3="Constant Exchange rate",IF(A.Life_DATA!I349=0,0,A.Life_DATA!I349/ECO!S50))))</f>
        <v>0</v>
      </c>
      <c r="K365" s="42">
        <f>IF($C$3="National Currency",IF(A.Life_DATA!J349=0,0,A.Life_DATA!J349),IF($C$3="Current Exchange rate",IF(A.Life_DATA!J349=0,0,A.Life_DATA!J349/ECO!T15),IF($C$3="Constant Exchange rate",IF(A.Life_DATA!J349=0,0,A.Life_DATA!J349/ECO!T50))))</f>
        <v>0</v>
      </c>
      <c r="L365" s="42">
        <f>IF($C$3="National Currency",IF(A.Life_DATA!K349=0,0,A.Life_DATA!K349),IF($C$3="Current Exchange rate",IF(A.Life_DATA!K349=0,0,A.Life_DATA!K349/ECO!U15),IF($C$3="Constant Exchange rate",IF(A.Life_DATA!K349=0,0,A.Life_DATA!K349/ECO!U50))))</f>
        <v>0</v>
      </c>
      <c r="M365" s="42">
        <f>IF($C$3="National Currency",IF(A.Life_DATA!L349=0,0,A.Life_DATA!L349),IF($C$3="Current Exchange rate",IF(A.Life_DATA!L349=0,0,A.Life_DATA!L349/ECO!V15),IF($C$3="Constant Exchange rate",IF(A.Life_DATA!L349=0,0,A.Life_DATA!L349/ECO!V50))))</f>
        <v>0</v>
      </c>
      <c r="N365" s="42">
        <f>IF($C$3="National Currency",IF(A.Life_DATA!M349=0,0,A.Life_DATA!M349),IF($C$3="Current Exchange rate",IF(A.Life_DATA!M349=0,0,A.Life_DATA!M349/ECO!W15),IF($C$3="Constant Exchange rate",IF(A.Life_DATA!M349=0,0,A.Life_DATA!M349/ECO!W50))))</f>
        <v>0</v>
      </c>
      <c r="O365" s="42">
        <f>IF($C$3="National Currency",IF(A.Life_DATA!N349=0,0,A.Life_DATA!N349),IF($C$3="Current Exchange rate",IF(A.Life_DATA!N349=0,0,A.Life_DATA!N349/ECO!X15),IF($C$3="Constant Exchange rate",IF(A.Life_DATA!N349=0,0,A.Life_DATA!N349/ECO!X50))))</f>
        <v>0</v>
      </c>
      <c r="P365" s="108">
        <f>IF($C$3="National Currency",IF(A.Life_DATA!O349=0,0,A.Life_DATA!O349),IF($C$3="Current Exchange rate",IF(A.Life_DATA!O349=0,0,A.Life_DATA!O349/ECO!Y15),IF($C$3="Constant Exchange rate",IF(A.Life_DATA!O349=0,0,A.Life_DATA!O349/ECO!Y50))))</f>
        <v>0</v>
      </c>
      <c r="Q365" s="41">
        <f t="shared" si="70"/>
        <v>0</v>
      </c>
      <c r="R365" s="41" t="str">
        <f t="shared" si="71"/>
        <v>-</v>
      </c>
      <c r="S365" s="41" t="str">
        <f t="shared" si="72"/>
        <v>-</v>
      </c>
    </row>
    <row r="366" spans="3:19" ht="15" x14ac:dyDescent="0.25">
      <c r="C366" s="139"/>
      <c r="D366" s="140"/>
      <c r="E366" s="39" t="s">
        <v>25</v>
      </c>
      <c r="F366" s="42">
        <f>IF($C$3="National Currency",IF(A.Life_DATA!E350=0,0,A.Life_DATA!E350),IF($C$3="Current Exchange rate",IF(A.Life_DATA!E350=0,0,A.Life_DATA!E350/ECO!O16),IF($C$3="Constant Exchange rate",IF(A.Life_DATA!E350=0,0,A.Life_DATA!E350/ECO!O51))))</f>
        <v>298.04037446442726</v>
      </c>
      <c r="G366" s="42">
        <f>IF($C$3="National Currency",IF(A.Life_DATA!F350=0,0,A.Life_DATA!F350),IF($C$3="Current Exchange rate",IF(A.Life_DATA!F350=0,0,A.Life_DATA!F350/ECO!P16),IF($C$3="Constant Exchange rate",IF(A.Life_DATA!F350=0,0,A.Life_DATA!F350/ECO!P51))))</f>
        <v>251.70241628947122</v>
      </c>
      <c r="H366" s="42">
        <f>IF($C$3="National Currency",IF(A.Life_DATA!G350=0,0,A.Life_DATA!G350),IF($C$3="Current Exchange rate",IF(A.Life_DATA!G350=0,0,A.Life_DATA!G350/ECO!Q16),IF($C$3="Constant Exchange rate",IF(A.Life_DATA!G350=0,0,A.Life_DATA!G350/ECO!Q51))))</f>
        <v>274.26698722684108</v>
      </c>
      <c r="I366" s="42">
        <f>IF($C$3="National Currency",IF(A.Life_DATA!H350=0,0,A.Life_DATA!H350),IF($C$3="Current Exchange rate",IF(A.Life_DATA!H350=0,0,A.Life_DATA!H350/ECO!R16),IF($C$3="Constant Exchange rate",IF(A.Life_DATA!H350=0,0,A.Life_DATA!H350/ECO!R51))))</f>
        <v>266.61115065880489</v>
      </c>
      <c r="J366" s="42">
        <f>IF($C$3="National Currency",IF(A.Life_DATA!I350=0,0,A.Life_DATA!I350),IF($C$3="Current Exchange rate",IF(A.Life_DATA!I350=0,0,A.Life_DATA!I350/ECO!S16),IF($C$3="Constant Exchange rate",IF(A.Life_DATA!I350=0,0,A.Life_DATA!I350/ECO!S51))))</f>
        <v>298.84625199790474</v>
      </c>
      <c r="K366" s="42">
        <f>IF($C$3="National Currency",IF(A.Life_DATA!J350=0,0,A.Life_DATA!J350),IF($C$3="Current Exchange rate",IF(A.Life_DATA!J350=0,0,A.Life_DATA!J350/ECO!T16),IF($C$3="Constant Exchange rate",IF(A.Life_DATA!J350=0,0,A.Life_DATA!J350/ECO!T51))))</f>
        <v>307.9330584395525</v>
      </c>
      <c r="L366" s="42">
        <f>IF($C$3="National Currency",IF(A.Life_DATA!K350=0,0,A.Life_DATA!K350),IF($C$3="Current Exchange rate",IF(A.Life_DATA!K350=0,0,A.Life_DATA!K350/ECO!U16),IF($C$3="Constant Exchange rate",IF(A.Life_DATA!K350=0,0,A.Life_DATA!K350/ECO!U51))))</f>
        <v>328.23177037862814</v>
      </c>
      <c r="M366" s="42">
        <f>IF($C$3="National Currency",IF(A.Life_DATA!L350=0,0,A.Life_DATA!L350),IF($C$3="Current Exchange rate",IF(A.Life_DATA!L350=0,0,A.Life_DATA!L350/ECO!V16),IF($C$3="Constant Exchange rate",IF(A.Life_DATA!L350=0,0,A.Life_DATA!L350/ECO!V51))))</f>
        <v>314.15792513397713</v>
      </c>
      <c r="N366" s="42">
        <f>IF($C$3="National Currency",IF(A.Life_DATA!M350=0,0,A.Life_DATA!M350),IF($C$3="Current Exchange rate",IF(A.Life_DATA!M350=0,0,A.Life_DATA!M350/ECO!W16),IF($C$3="Constant Exchange rate",IF(A.Life_DATA!M350=0,0,A.Life_DATA!M350/ECO!W51))))</f>
        <v>350.83435187299369</v>
      </c>
      <c r="O366" s="89">
        <f>IF($C$3="National Currency",IF(A.Life_DATA!N350=0,0,A.Life_DATA!N350),IF($C$3="Current Exchange rate",IF(A.Life_DATA!N350=0,0,A.Life_DATA!N350/ECO!X16),IF($C$3="Constant Exchange rate",IF(A.Life_DATA!N350=0,0,A.Life_DATA!N350/ECO!X51))))</f>
        <v>350.83435187299369</v>
      </c>
      <c r="P366" s="108">
        <f>IF($C$3="National Currency",IF(A.Life_DATA!O350=0,0,A.Life_DATA!O350),IF($C$3="Current Exchange rate",IF(A.Life_DATA!O350=0,0,A.Life_DATA!O350/ECO!Y16),IF($C$3="Constant Exchange rate",IF(A.Life_DATA!O350=0,0,A.Life_DATA!O350/ECO!Y51))))</f>
        <v>0</v>
      </c>
      <c r="Q366" s="41">
        <f t="shared" si="70"/>
        <v>6.283114751671216E-3</v>
      </c>
      <c r="R366" s="41">
        <f t="shared" si="71"/>
        <v>0</v>
      </c>
      <c r="S366" s="41">
        <f t="shared" si="72"/>
        <v>0.17713699864803956</v>
      </c>
    </row>
    <row r="367" spans="3:19" ht="15" x14ac:dyDescent="0.25">
      <c r="C367" s="139"/>
      <c r="D367" s="140"/>
      <c r="E367" s="39" t="s">
        <v>24</v>
      </c>
      <c r="F367" s="42">
        <f>IF($C$3="National Currency",IF(A.Life_DATA!E351=0,0,A.Life_DATA!E351),IF($C$3="Current Exchange rate",IF(A.Life_DATA!E351=0,0,A.Life_DATA!E351/ECO!O17),IF($C$3="Constant Exchange rate",IF(A.Life_DATA!E351=0,0,A.Life_DATA!E351/ECO!O52))))</f>
        <v>0.8308514309818108</v>
      </c>
      <c r="G367" s="42">
        <f>IF($C$3="National Currency",IF(A.Life_DATA!F351=0,0,A.Life_DATA!F351),IF($C$3="Current Exchange rate",IF(A.Life_DATA!F351=0,0,A.Life_DATA!F351/ECO!P17),IF($C$3="Constant Exchange rate",IF(A.Life_DATA!F351=0,0,A.Life_DATA!F351/ECO!P52))))</f>
        <v>0.78611327700586719</v>
      </c>
      <c r="H367" s="42">
        <f>IF($C$3="National Currency",IF(A.Life_DATA!G351=0,0,A.Life_DATA!G351),IF($C$3="Current Exchange rate",IF(A.Life_DATA!G351=0,0,A.Life_DATA!G351/ECO!Q17),IF($C$3="Constant Exchange rate",IF(A.Life_DATA!G351=0,0,A.Life_DATA!G351/ECO!Q52))))</f>
        <v>0.64550765022432988</v>
      </c>
      <c r="I367" s="42">
        <f>IF($C$3="National Currency",IF(A.Life_DATA!H351=0,0,A.Life_DATA!H351),IF($C$3="Current Exchange rate",IF(A.Life_DATA!H351=0,0,A.Life_DATA!H351/ECO!R17),IF($C$3="Constant Exchange rate",IF(A.Life_DATA!H351=0,0,A.Life_DATA!H351/ECO!R52))))</f>
        <v>0.19812611046489334</v>
      </c>
      <c r="J367" s="42">
        <f>IF($C$3="National Currency",IF(A.Life_DATA!I351=0,0,A.Life_DATA!I351),IF($C$3="Current Exchange rate",IF(A.Life_DATA!I351=0,0,A.Life_DATA!I351/ECO!S17),IF($C$3="Constant Exchange rate",IF(A.Life_DATA!I351=0,0,A.Life_DATA!I351/ECO!S52))))</f>
        <v>0.59520918282566182</v>
      </c>
      <c r="K367" s="42">
        <f>IF($C$3="National Currency",IF(A.Life_DATA!J351=0,0,A.Life_DATA!J351),IF($C$3="Current Exchange rate",IF(A.Life_DATA!J351=0,0,A.Life_DATA!J351/ECO!T17),IF($C$3="Constant Exchange rate",IF(A.Life_DATA!J351=0,0,A.Life_DATA!J351/ECO!T52))))</f>
        <v>-0.24522899543670831</v>
      </c>
      <c r="L367" s="42">
        <f>IF($C$3="National Currency",IF(A.Life_DATA!K351=0,0,A.Life_DATA!K351),IF($C$3="Current Exchange rate",IF(A.Life_DATA!K351=0,0,A.Life_DATA!K351/ECO!U17),IF($C$3="Constant Exchange rate",IF(A.Life_DATA!K351=0,0,A.Life_DATA!K351/ECO!U52))))</f>
        <v>0.88632674191198091</v>
      </c>
      <c r="M367" s="42">
        <f>IF($C$3="National Currency",IF(A.Life_DATA!L351=0,0,A.Life_DATA!L351),IF($C$3="Current Exchange rate",IF(A.Life_DATA!L351=0,0,A.Life_DATA!L351/ECO!V17),IF($C$3="Constant Exchange rate",IF(A.Life_DATA!L351=0,0,A.Life_DATA!L351/ECO!V52))))</f>
        <v>0</v>
      </c>
      <c r="N367" s="42">
        <f>IF($C$3="National Currency",IF(A.Life_DATA!M351=0,0,A.Life_DATA!M351),IF($C$3="Current Exchange rate",IF(A.Life_DATA!M351=0,0,A.Life_DATA!M351/ECO!W17),IF($C$3="Constant Exchange rate",IF(A.Life_DATA!M351=0,0,A.Life_DATA!M351/ECO!W52))))</f>
        <v>0</v>
      </c>
      <c r="O367" s="42">
        <f>IF($C$3="National Currency",IF(A.Life_DATA!N351=0,0,A.Life_DATA!N351),IF($C$3="Current Exchange rate",IF(A.Life_DATA!N351=0,0,A.Life_DATA!N351/ECO!X17),IF($C$3="Constant Exchange rate",IF(A.Life_DATA!N351=0,0,A.Life_DATA!N351/ECO!X52))))</f>
        <v>0</v>
      </c>
      <c r="P367" s="108">
        <f>IF($C$3="National Currency",IF(A.Life_DATA!O351=0,0,A.Life_DATA!O351),IF($C$3="Current Exchange rate",IF(A.Life_DATA!O351=0,0,A.Life_DATA!O351/ECO!Y17),IF($C$3="Constant Exchange rate",IF(A.Life_DATA!O351=0,0,A.Life_DATA!O351/ECO!Y52))))</f>
        <v>0</v>
      </c>
      <c r="Q367" s="41">
        <f t="shared" si="70"/>
        <v>0</v>
      </c>
      <c r="R367" s="41" t="str">
        <f t="shared" si="71"/>
        <v>-</v>
      </c>
      <c r="S367" s="41" t="str">
        <f t="shared" si="72"/>
        <v>-</v>
      </c>
    </row>
    <row r="368" spans="3:19" ht="15" x14ac:dyDescent="0.25">
      <c r="C368" s="139"/>
      <c r="D368" s="140"/>
      <c r="E368" s="39" t="s">
        <v>23</v>
      </c>
      <c r="F368" s="42">
        <f>IF($C$3="National Currency",IF(A.Life_DATA!E352=0,0,A.Life_DATA!E352),IF($C$3="Current Exchange rate",IF(A.Life_DATA!E352=0,0,A.Life_DATA!E352/ECO!O18),IF($C$3="Constant Exchange rate",IF(A.Life_DATA!E352=0,0,A.Life_DATA!E352/ECO!O53))))</f>
        <v>2344.6095293599997</v>
      </c>
      <c r="G368" s="42">
        <f>IF($C$3="National Currency",IF(A.Life_DATA!F352=0,0,A.Life_DATA!F352),IF($C$3="Current Exchange rate",IF(A.Life_DATA!F352=0,0,A.Life_DATA!F352/ECO!P18),IF($C$3="Constant Exchange rate",IF(A.Life_DATA!F352=0,0,A.Life_DATA!F352/ECO!P53))))</f>
        <v>2437.0520515900002</v>
      </c>
      <c r="H368" s="42">
        <f>IF($C$3="National Currency",IF(A.Life_DATA!G352=0,0,A.Life_DATA!G352),IF($C$3="Current Exchange rate",IF(A.Life_DATA!G352=0,0,A.Life_DATA!G352/ECO!Q18),IF($C$3="Constant Exchange rate",IF(A.Life_DATA!G352=0,0,A.Life_DATA!G352/ECO!Q53))))</f>
        <v>3484.9959357299999</v>
      </c>
      <c r="I368" s="42">
        <f>IF($C$3="National Currency",IF(A.Life_DATA!H352=0,0,A.Life_DATA!H352),IF($C$3="Current Exchange rate",IF(A.Life_DATA!H352=0,0,A.Life_DATA!H352/ECO!R18),IF($C$3="Constant Exchange rate",IF(A.Life_DATA!H352=0,0,A.Life_DATA!H352/ECO!R53))))</f>
        <v>5329.664749900001</v>
      </c>
      <c r="J368" s="42">
        <f>IF($C$3="National Currency",IF(A.Life_DATA!I352=0,0,A.Life_DATA!I352),IF($C$3="Current Exchange rate",IF(A.Life_DATA!I352=0,0,A.Life_DATA!I352/ECO!S18),IF($C$3="Constant Exchange rate",IF(A.Life_DATA!I352=0,0,A.Life_DATA!I352/ECO!S53))))</f>
        <v>10187.02595374</v>
      </c>
      <c r="K368" s="42">
        <f>IF($C$3="National Currency",IF(A.Life_DATA!J352=0,0,A.Life_DATA!J352),IF($C$3="Current Exchange rate",IF(A.Life_DATA!J352=0,0,A.Life_DATA!J352/ECO!T18),IF($C$3="Constant Exchange rate",IF(A.Life_DATA!J352=0,0,A.Life_DATA!J352/ECO!T53))))</f>
        <v>8671.6835604041971</v>
      </c>
      <c r="L368" s="42">
        <f>IF($C$3="National Currency",IF(A.Life_DATA!K352=0,0,A.Life_DATA!K352),IF($C$3="Current Exchange rate",IF(A.Life_DATA!K352=0,0,A.Life_DATA!K352/ECO!U18),IF($C$3="Constant Exchange rate",IF(A.Life_DATA!K352=0,0,A.Life_DATA!K352/ECO!U53))))</f>
        <v>5425.6305454384983</v>
      </c>
      <c r="M368" s="42">
        <f>IF($C$3="National Currency",IF(A.Life_DATA!L352=0,0,A.Life_DATA!L352),IF($C$3="Current Exchange rate",IF(A.Life_DATA!L352=0,0,A.Life_DATA!L352/ECO!V18),IF($C$3="Constant Exchange rate",IF(A.Life_DATA!L352=0,0,A.Life_DATA!L352/ECO!V53))))</f>
        <v>6728.3327972462002</v>
      </c>
      <c r="N368" s="42">
        <f>IF($C$3="National Currency",IF(A.Life_DATA!M352=0,0,A.Life_DATA!M352),IF($C$3="Current Exchange rate",IF(A.Life_DATA!M352=0,0,A.Life_DATA!M352/ECO!W18),IF($C$3="Constant Exchange rate",IF(A.Life_DATA!M352=0,0,A.Life_DATA!M352/ECO!W53))))</f>
        <v>4975.7641164480983</v>
      </c>
      <c r="O368" s="42">
        <f>IF($C$3="National Currency",IF(A.Life_DATA!N352=0,0,A.Life_DATA!N352),IF($C$3="Current Exchange rate",IF(A.Life_DATA!N352=0,0,A.Life_DATA!N352/ECO!X18),IF($C$3="Constant Exchange rate",IF(A.Life_DATA!N352=0,0,A.Life_DATA!N352/ECO!X53))))</f>
        <v>3711.9670541118012</v>
      </c>
      <c r="P368" s="108">
        <f>IF($C$3="National Currency",IF(A.Life_DATA!O352=0,0,A.Life_DATA!O352),IF($C$3="Current Exchange rate",IF(A.Life_DATA!O352=0,0,A.Life_DATA!O352/ECO!Y18),IF($C$3="Constant Exchange rate",IF(A.Life_DATA!O352=0,0,A.Life_DATA!O352/ECO!Y53))))</f>
        <v>3484.4048217591003</v>
      </c>
      <c r="Q368" s="41">
        <f t="shared" si="70"/>
        <v>6.6477854380264656E-2</v>
      </c>
      <c r="R368" s="41">
        <f t="shared" si="71"/>
        <v>-0.25399054954366418</v>
      </c>
      <c r="S368" s="41">
        <f t="shared" si="72"/>
        <v>0.58319200175094599</v>
      </c>
    </row>
    <row r="369" spans="3:19" ht="15" x14ac:dyDescent="0.25">
      <c r="C369" s="139"/>
      <c r="D369" s="140"/>
      <c r="E369" s="39" t="s">
        <v>22</v>
      </c>
      <c r="F369" s="42">
        <f>IF($C$3="National Currency",IF(A.Life_DATA!E353=0,0,A.Life_DATA!E353),IF($C$3="Current Exchange rate",IF(A.Life_DATA!E353=0,0,A.Life_DATA!E353/ECO!O19),IF($C$3="Constant Exchange rate",IF(A.Life_DATA!E353=0,0,A.Life_DATA!E353/ECO!O54))))</f>
        <v>2615</v>
      </c>
      <c r="G369" s="42">
        <f>IF($C$3="National Currency",IF(A.Life_DATA!F353=0,0,A.Life_DATA!F353),IF($C$3="Current Exchange rate",IF(A.Life_DATA!F353=0,0,A.Life_DATA!F353/ECO!P19),IF($C$3="Constant Exchange rate",IF(A.Life_DATA!F353=0,0,A.Life_DATA!F353/ECO!P54))))</f>
        <v>3086</v>
      </c>
      <c r="H369" s="42">
        <f>IF($C$3="National Currency",IF(A.Life_DATA!G353=0,0,A.Life_DATA!G353),IF($C$3="Current Exchange rate",IF(A.Life_DATA!G353=0,0,A.Life_DATA!G353/ECO!Q19),IF($C$3="Constant Exchange rate",IF(A.Life_DATA!G353=0,0,A.Life_DATA!G353/ECO!Q54))))</f>
        <v>3965</v>
      </c>
      <c r="I369" s="42">
        <f>IF($C$3="National Currency",IF(A.Life_DATA!H353=0,0,A.Life_DATA!H353),IF($C$3="Current Exchange rate",IF(A.Life_DATA!H353=0,0,A.Life_DATA!H353/ECO!R19),IF($C$3="Constant Exchange rate",IF(A.Life_DATA!H353=0,0,A.Life_DATA!H353/ECO!R54))))</f>
        <v>6480</v>
      </c>
      <c r="J369" s="42">
        <f>IF($C$3="National Currency",IF(A.Life_DATA!I353=0,0,A.Life_DATA!I353),IF($C$3="Current Exchange rate",IF(A.Life_DATA!I353=0,0,A.Life_DATA!I353/ECO!S19),IF($C$3="Constant Exchange rate",IF(A.Life_DATA!I353=0,0,A.Life_DATA!I353/ECO!S54))))</f>
        <v>25839</v>
      </c>
      <c r="K369" s="42">
        <f>IF($C$3="National Currency",IF(A.Life_DATA!J353=0,0,A.Life_DATA!J353),IF($C$3="Current Exchange rate",IF(A.Life_DATA!J353=0,0,A.Life_DATA!J353/ECO!T19),IF($C$3="Constant Exchange rate",IF(A.Life_DATA!J353=0,0,A.Life_DATA!J353/ECO!T54))))</f>
        <v>8842</v>
      </c>
      <c r="L369" s="42">
        <f>IF($C$3="National Currency",IF(A.Life_DATA!K353=0,0,A.Life_DATA!K353),IF($C$3="Current Exchange rate",IF(A.Life_DATA!K353=0,0,A.Life_DATA!K353/ECO!U19),IF($C$3="Constant Exchange rate",IF(A.Life_DATA!K353=0,0,A.Life_DATA!K353/ECO!U54))))</f>
        <v>9894</v>
      </c>
      <c r="M369" s="42">
        <f>IF($C$3="National Currency",IF(A.Life_DATA!L353=0,0,A.Life_DATA!L353),IF($C$3="Current Exchange rate",IF(A.Life_DATA!L353=0,0,A.Life_DATA!L353/ECO!V19),IF($C$3="Constant Exchange rate",IF(A.Life_DATA!L353=0,0,A.Life_DATA!L353/ECO!V54))))</f>
        <v>21888</v>
      </c>
      <c r="N369" s="42">
        <f>IF($C$3="National Currency",IF(A.Life_DATA!M353=0,0,A.Life_DATA!M353),IF($C$3="Current Exchange rate",IF(A.Life_DATA!M353=0,0,A.Life_DATA!M353/ECO!W19),IF($C$3="Constant Exchange rate",IF(A.Life_DATA!M353=0,0,A.Life_DATA!M353/ECO!W54))))</f>
        <v>13610</v>
      </c>
      <c r="O369" s="42">
        <f>IF($C$3="National Currency",IF(A.Life_DATA!N353=0,0,A.Life_DATA!N353),IF($C$3="Current Exchange rate",IF(A.Life_DATA!N353=0,0,A.Life_DATA!N353/ECO!X19),IF($C$3="Constant Exchange rate",IF(A.Life_DATA!N353=0,0,A.Life_DATA!N353/ECO!X54))))</f>
        <v>10589</v>
      </c>
      <c r="P369" s="108">
        <f>IF($C$3="National Currency",IF(A.Life_DATA!O353=0,0,A.Life_DATA!O353),IF($C$3="Current Exchange rate",IF(A.Life_DATA!O353=0,0,A.Life_DATA!O353/ECO!Y19),IF($C$3="Constant Exchange rate",IF(A.Life_DATA!O353=0,0,A.Life_DATA!O353/ECO!Y54))))</f>
        <v>15528</v>
      </c>
      <c r="Q369" s="41">
        <f t="shared" si="70"/>
        <v>0.18963907539342631</v>
      </c>
      <c r="R369" s="41">
        <f t="shared" si="71"/>
        <v>-0.22196914033798676</v>
      </c>
      <c r="S369" s="41">
        <f t="shared" si="72"/>
        <v>3.0493307839388146</v>
      </c>
    </row>
    <row r="370" spans="3:19" ht="15" x14ac:dyDescent="0.25">
      <c r="C370" s="139"/>
      <c r="D370" s="140"/>
      <c r="E370" s="39" t="s">
        <v>21</v>
      </c>
      <c r="F370" s="42">
        <f>IF($C$3="National Currency",IF(A.Life_DATA!E354=0,0,A.Life_DATA!E354),IF($C$3="Current Exchange rate",IF(A.Life_DATA!E354=0,0,A.Life_DATA!E354/ECO!O20),IF($C$3="Constant Exchange rate",IF(A.Life_DATA!E354=0,0,A.Life_DATA!E354/ECO!O55))))</f>
        <v>7488</v>
      </c>
      <c r="G370" s="42">
        <f>IF($C$3="National Currency",IF(A.Life_DATA!F354=0,0,A.Life_DATA!F354),IF($C$3="Current Exchange rate",IF(A.Life_DATA!F354=0,0,A.Life_DATA!F354/ECO!P20),IF($C$3="Constant Exchange rate",IF(A.Life_DATA!F354=0,0,A.Life_DATA!F354/ECO!P55))))</f>
        <v>8307</v>
      </c>
      <c r="H370" s="42">
        <f>IF($C$3="National Currency",IF(A.Life_DATA!G354=0,0,A.Life_DATA!G354),IF($C$3="Current Exchange rate",IF(A.Life_DATA!G354=0,0,A.Life_DATA!G354/ECO!Q20),IF($C$3="Constant Exchange rate",IF(A.Life_DATA!G354=0,0,A.Life_DATA!G354/ECO!Q55))))</f>
        <v>8775</v>
      </c>
      <c r="I370" s="42">
        <f>IF($C$3="National Currency",IF(A.Life_DATA!H354=0,0,A.Life_DATA!H354),IF($C$3="Current Exchange rate",IF(A.Life_DATA!H354=0,0,A.Life_DATA!H354/ECO!R20),IF($C$3="Constant Exchange rate",IF(A.Life_DATA!H354=0,0,A.Life_DATA!H354/ECO!R55))))</f>
        <v>9732</v>
      </c>
      <c r="J370" s="42">
        <f>IF($C$3="National Currency",IF(A.Life_DATA!I354=0,0,A.Life_DATA!I354),IF($C$3="Current Exchange rate",IF(A.Life_DATA!I354=0,0,A.Life_DATA!I354/ECO!S20),IF($C$3="Constant Exchange rate",IF(A.Life_DATA!I354=0,0,A.Life_DATA!I354/ECO!S55))))</f>
        <v>20169</v>
      </c>
      <c r="K370" s="42">
        <f>IF($C$3="National Currency",IF(A.Life_DATA!J354=0,0,A.Life_DATA!J354),IF($C$3="Current Exchange rate",IF(A.Life_DATA!J354=0,0,A.Life_DATA!J354/ECO!T20),IF($C$3="Constant Exchange rate",IF(A.Life_DATA!J354=0,0,A.Life_DATA!J354/ECO!T55))))</f>
        <v>18271</v>
      </c>
      <c r="L370" s="42">
        <f>IF($C$3="National Currency",IF(A.Life_DATA!K354=0,0,A.Life_DATA!K354),IF($C$3="Current Exchange rate",IF(A.Life_DATA!K354=0,0,A.Life_DATA!K354/ECO!U20),IF($C$3="Constant Exchange rate",IF(A.Life_DATA!K354=0,0,A.Life_DATA!K354/ECO!U55))))</f>
        <v>17595</v>
      </c>
      <c r="M370" s="42">
        <f>IF($C$3="National Currency",IF(A.Life_DATA!L354=0,0,A.Life_DATA!L354),IF($C$3="Current Exchange rate",IF(A.Life_DATA!L354=0,0,A.Life_DATA!L354/ECO!V20),IF($C$3="Constant Exchange rate",IF(A.Life_DATA!L354=0,0,A.Life_DATA!L354/ECO!V55))))</f>
        <v>36160</v>
      </c>
      <c r="N370" s="42">
        <f>IF($C$3="National Currency",IF(A.Life_DATA!M354=0,0,A.Life_DATA!M354),IF($C$3="Current Exchange rate",IF(A.Life_DATA!M354=0,0,A.Life_DATA!M354/ECO!W20),IF($C$3="Constant Exchange rate",IF(A.Life_DATA!M354=0,0,A.Life_DATA!M354/ECO!W55))))</f>
        <v>33916</v>
      </c>
      <c r="O370" s="42">
        <f>IF($C$3="National Currency",IF(A.Life_DATA!N354=0,0,A.Life_DATA!N354),IF($C$3="Current Exchange rate",IF(A.Life_DATA!N354=0,0,A.Life_DATA!N354/ECO!X20),IF($C$3="Constant Exchange rate",IF(A.Life_DATA!N354=0,0,A.Life_DATA!N354/ECO!X55))))</f>
        <v>20552</v>
      </c>
      <c r="P370" s="108">
        <f>IF($C$3="National Currency",IF(A.Life_DATA!O354=0,0,A.Life_DATA!O354),IF($C$3="Current Exchange rate",IF(A.Life_DATA!O354=0,0,A.Life_DATA!O354/ECO!Y20),IF($C$3="Constant Exchange rate",IF(A.Life_DATA!O354=0,0,A.Life_DATA!O354/ECO!Y55))))</f>
        <v>0</v>
      </c>
      <c r="Q370" s="41">
        <f t="shared" si="70"/>
        <v>0.36806707691809404</v>
      </c>
      <c r="R370" s="41">
        <f t="shared" si="71"/>
        <v>-0.39403231513150139</v>
      </c>
      <c r="S370" s="41">
        <f t="shared" si="72"/>
        <v>1.7446581196581197</v>
      </c>
    </row>
    <row r="371" spans="3:19" ht="15" x14ac:dyDescent="0.25">
      <c r="C371" s="139"/>
      <c r="D371" s="140"/>
      <c r="E371" s="39" t="s">
        <v>20</v>
      </c>
      <c r="F371" s="42">
        <f>IF($C$3="National Currency",IF(A.Life_DATA!E355=0,0,A.Life_DATA!E355),IF($C$3="Current Exchange rate",IF(A.Life_DATA!E355=0,0,A.Life_DATA!E355/ECO!O21),IF($C$3="Constant Exchange rate",IF(A.Life_DATA!E355=0,0,A.Life_DATA!E355/ECO!O56))))</f>
        <v>156</v>
      </c>
      <c r="G371" s="42">
        <f>IF($C$3="National Currency",IF(A.Life_DATA!F355=0,0,A.Life_DATA!F355),IF($C$3="Current Exchange rate",IF(A.Life_DATA!F355=0,0,A.Life_DATA!F355/ECO!P21),IF($C$3="Constant Exchange rate",IF(A.Life_DATA!F355=0,0,A.Life_DATA!F355/ECO!P56))))</f>
        <v>0</v>
      </c>
      <c r="H371" s="42">
        <f>IF($C$3="National Currency",IF(A.Life_DATA!G355=0,0,A.Life_DATA!G355),IF($C$3="Current Exchange rate",IF(A.Life_DATA!G355=0,0,A.Life_DATA!G355/ECO!Q21),IF($C$3="Constant Exchange rate",IF(A.Life_DATA!G355=0,0,A.Life_DATA!G355/ECO!Q56))))</f>
        <v>0</v>
      </c>
      <c r="I371" s="42">
        <f>IF($C$3="National Currency",IF(A.Life_DATA!H355=0,0,A.Life_DATA!H355),IF($C$3="Current Exchange rate",IF(A.Life_DATA!H355=0,0,A.Life_DATA!H355/ECO!R21),IF($C$3="Constant Exchange rate",IF(A.Life_DATA!H355=0,0,A.Life_DATA!H355/ECO!R56))))</f>
        <v>0</v>
      </c>
      <c r="J371" s="42">
        <f>IF($C$3="National Currency",IF(A.Life_DATA!I355=0,0,A.Life_DATA!I355),IF($C$3="Current Exchange rate",IF(A.Life_DATA!I355=0,0,A.Life_DATA!I355/ECO!S21),IF($C$3="Constant Exchange rate",IF(A.Life_DATA!I355=0,0,A.Life_DATA!I355/ECO!S56))))</f>
        <v>0</v>
      </c>
      <c r="K371" s="42">
        <f>IF($C$3="National Currency",IF(A.Life_DATA!J355=0,0,A.Life_DATA!J355),IF($C$3="Current Exchange rate",IF(A.Life_DATA!J355=0,0,A.Life_DATA!J355/ECO!T21),IF($C$3="Constant Exchange rate",IF(A.Life_DATA!J355=0,0,A.Life_DATA!J355/ECO!T56))))</f>
        <v>0</v>
      </c>
      <c r="L371" s="42">
        <f>IF($C$3="National Currency",IF(A.Life_DATA!K355=0,0,A.Life_DATA!K355),IF($C$3="Current Exchange rate",IF(A.Life_DATA!K355=0,0,A.Life_DATA!K355/ECO!U21),IF($C$3="Constant Exchange rate",IF(A.Life_DATA!K355=0,0,A.Life_DATA!K355/ECO!U56))))</f>
        <v>0</v>
      </c>
      <c r="M371" s="42">
        <f>IF($C$3="National Currency",IF(A.Life_DATA!L355=0,0,A.Life_DATA!L355),IF($C$3="Current Exchange rate",IF(A.Life_DATA!L355=0,0,A.Life_DATA!L355/ECO!V21),IF($C$3="Constant Exchange rate",IF(A.Life_DATA!L355=0,0,A.Life_DATA!L355/ECO!V56))))</f>
        <v>0</v>
      </c>
      <c r="N371" s="42">
        <f>IF($C$3="National Currency",IF(A.Life_DATA!M355=0,0,A.Life_DATA!M355),IF($C$3="Current Exchange rate",IF(A.Life_DATA!M355=0,0,A.Life_DATA!M355/ECO!W21),IF($C$3="Constant Exchange rate",IF(A.Life_DATA!M355=0,0,A.Life_DATA!M355/ECO!W56))))</f>
        <v>0</v>
      </c>
      <c r="O371" s="42">
        <f>IF($C$3="National Currency",IF(A.Life_DATA!N355=0,0,A.Life_DATA!N355),IF($C$3="Current Exchange rate",IF(A.Life_DATA!N355=0,0,A.Life_DATA!N355/ECO!X21),IF($C$3="Constant Exchange rate",IF(A.Life_DATA!N355=0,0,A.Life_DATA!N355/ECO!X56))))</f>
        <v>0</v>
      </c>
      <c r="P371" s="108">
        <f>IF($C$3="National Currency",IF(A.Life_DATA!O355=0,0,A.Life_DATA!O355),IF($C$3="Current Exchange rate",IF(A.Life_DATA!O355=0,0,A.Life_DATA!O355/ECO!Y21),IF($C$3="Constant Exchange rate",IF(A.Life_DATA!O355=0,0,A.Life_DATA!O355/ECO!Y56))))</f>
        <v>0</v>
      </c>
      <c r="Q371" s="41">
        <f t="shared" si="70"/>
        <v>0</v>
      </c>
      <c r="R371" s="41" t="str">
        <f t="shared" si="71"/>
        <v>-</v>
      </c>
      <c r="S371" s="41" t="str">
        <f t="shared" si="72"/>
        <v>-</v>
      </c>
    </row>
    <row r="372" spans="3:19" ht="15" x14ac:dyDescent="0.25">
      <c r="C372" s="139"/>
      <c r="D372" s="140"/>
      <c r="E372" s="39" t="s">
        <v>19</v>
      </c>
      <c r="F372" s="42">
        <f>IF($C$3="National Currency",IF(A.Life_DATA!E356=0,0,A.Life_DATA!E356),IF($C$3="Current Exchange rate",IF(A.Life_DATA!E356=0,0,A.Life_DATA!E356/ECO!O22),IF($C$3="Constant Exchange rate",IF(A.Life_DATA!E356=0,0,A.Life_DATA!E356/ECO!O57))))</f>
        <v>12.63854792373988</v>
      </c>
      <c r="G372" s="42">
        <f>IF($C$3="National Currency",IF(A.Life_DATA!F356=0,0,A.Life_DATA!F356),IF($C$3="Current Exchange rate",IF(A.Life_DATA!F356=0,0,A.Life_DATA!F356/ECO!P22),IF($C$3="Constant Exchange rate",IF(A.Life_DATA!F356=0,0,A.Life_DATA!F356/ECO!P57))))</f>
        <v>24.197832332201617</v>
      </c>
      <c r="H372" s="42">
        <f>IF($C$3="National Currency",IF(A.Life_DATA!G356=0,0,A.Life_DATA!G356),IF($C$3="Current Exchange rate",IF(A.Life_DATA!G356=0,0,A.Life_DATA!G356/ECO!Q22),IF($C$3="Constant Exchange rate",IF(A.Life_DATA!G356=0,0,A.Life_DATA!G356/ECO!Q57))))</f>
        <v>28.071167406633585</v>
      </c>
      <c r="I372" s="42">
        <f>IF($C$3="National Currency",IF(A.Life_DATA!H356=0,0,A.Life_DATA!H356),IF($C$3="Current Exchange rate",IF(A.Life_DATA!H356=0,0,A.Life_DATA!H356/ECO!R22),IF($C$3="Constant Exchange rate",IF(A.Life_DATA!H356=0,0,A.Life_DATA!H356/ECO!R57))))</f>
        <v>20.627709584747976</v>
      </c>
      <c r="J372" s="42">
        <f>IF($C$3="National Currency",IF(A.Life_DATA!I356=0,0,A.Life_DATA!I356),IF($C$3="Current Exchange rate",IF(A.Life_DATA!I356=0,0,A.Life_DATA!I356/ECO!S22),IF($C$3="Constant Exchange rate",IF(A.Life_DATA!I356=0,0,A.Life_DATA!I356/ECO!S57))))</f>
        <v>0</v>
      </c>
      <c r="K372" s="42">
        <f>IF($C$3="National Currency",IF(A.Life_DATA!J356=0,0,A.Life_DATA!J356),IF($C$3="Current Exchange rate",IF(A.Life_DATA!J356=0,0,A.Life_DATA!J356/ECO!T22),IF($C$3="Constant Exchange rate",IF(A.Life_DATA!J356=0,0,A.Life_DATA!J356/ECO!T57))))</f>
        <v>0</v>
      </c>
      <c r="L372" s="42">
        <f>IF($C$3="National Currency",IF(A.Life_DATA!K356=0,0,A.Life_DATA!K356),IF($C$3="Current Exchange rate",IF(A.Life_DATA!K356=0,0,A.Life_DATA!K356/ECO!U22),IF($C$3="Constant Exchange rate",IF(A.Life_DATA!K356=0,0,A.Life_DATA!K356/ECO!U57))))</f>
        <v>0</v>
      </c>
      <c r="M372" s="42">
        <f>IF($C$3="National Currency",IF(A.Life_DATA!L356=0,0,A.Life_DATA!L356),IF($C$3="Current Exchange rate",IF(A.Life_DATA!L356=0,0,A.Life_DATA!L356/ECO!V22),IF($C$3="Constant Exchange rate",IF(A.Life_DATA!L356=0,0,A.Life_DATA!L356/ECO!V57))))</f>
        <v>0</v>
      </c>
      <c r="N372" s="42">
        <f>IF($C$3="National Currency",IF(A.Life_DATA!M356=0,0,A.Life_DATA!M356),IF($C$3="Current Exchange rate",IF(A.Life_DATA!M356=0,0,A.Life_DATA!M356/ECO!W22),IF($C$3="Constant Exchange rate",IF(A.Life_DATA!M356=0,0,A.Life_DATA!M356/ECO!W57))))</f>
        <v>0</v>
      </c>
      <c r="O372" s="42">
        <f>IF($C$3="National Currency",IF(A.Life_DATA!N356=0,0,A.Life_DATA!N356),IF($C$3="Current Exchange rate",IF(A.Life_DATA!N356=0,0,A.Life_DATA!N356/ECO!X22),IF($C$3="Constant Exchange rate",IF(A.Life_DATA!N356=0,0,A.Life_DATA!N356/ECO!X57))))</f>
        <v>0</v>
      </c>
      <c r="P372" s="108">
        <f>IF($C$3="National Currency",IF(A.Life_DATA!O356=0,0,A.Life_DATA!O356),IF($C$3="Current Exchange rate",IF(A.Life_DATA!O356=0,0,A.Life_DATA!O356/ECO!Y22),IF($C$3="Constant Exchange rate",IF(A.Life_DATA!O356=0,0,A.Life_DATA!O356/ECO!Y57))))</f>
        <v>0</v>
      </c>
      <c r="Q372" s="41">
        <f t="shared" si="70"/>
        <v>0</v>
      </c>
      <c r="R372" s="41" t="str">
        <f t="shared" si="71"/>
        <v>-</v>
      </c>
      <c r="S372" s="41" t="str">
        <f t="shared" si="72"/>
        <v>-</v>
      </c>
    </row>
    <row r="373" spans="3:19" ht="15" x14ac:dyDescent="0.25">
      <c r="C373" s="139"/>
      <c r="D373" s="140"/>
      <c r="E373" s="39" t="s">
        <v>18</v>
      </c>
      <c r="F373" s="42">
        <f>IF($C$3="National Currency",IF(A.Life_DATA!E357=0,0,A.Life_DATA!E357),IF($C$3="Current Exchange rate",IF(A.Life_DATA!E357=0,0,A.Life_DATA!E357/ECO!O23),IF($C$3="Constant Exchange rate",IF(A.Life_DATA!E357=0,0,A.Life_DATA!E357/ECO!O58))))</f>
        <v>31.343094377891866</v>
      </c>
      <c r="G373" s="42">
        <f>IF($C$3="National Currency",IF(A.Life_DATA!F357=0,0,A.Life_DATA!F357),IF($C$3="Current Exchange rate",IF(A.Life_DATA!F357=0,0,A.Life_DATA!F357/ECO!P23),IF($C$3="Constant Exchange rate",IF(A.Life_DATA!F357=0,0,A.Life_DATA!F357/ECO!P58))))</f>
        <v>14.391202383216074</v>
      </c>
      <c r="H373" s="42">
        <f>IF($C$3="National Currency",IF(A.Life_DATA!G357=0,0,A.Life_DATA!G357),IF($C$3="Current Exchange rate",IF(A.Life_DATA!G357=0,0,A.Life_DATA!G357/ECO!Q23),IF($C$3="Constant Exchange rate",IF(A.Life_DATA!G357=0,0,A.Life_DATA!G357/ECO!Q58))))</f>
        <v>27.79362362933384</v>
      </c>
      <c r="I373" s="42">
        <f>IF($C$3="National Currency",IF(A.Life_DATA!H357=0,0,A.Life_DATA!H357),IF($C$3="Current Exchange rate",IF(A.Life_DATA!H357=0,0,A.Life_DATA!H357/ECO!R23),IF($C$3="Constant Exchange rate",IF(A.Life_DATA!H357=0,0,A.Life_DATA!H357/ECO!R58))))</f>
        <v>39.836470811941432</v>
      </c>
      <c r="J373" s="42">
        <f>IF($C$3="National Currency",IF(A.Life_DATA!I357=0,0,A.Life_DATA!I357),IF($C$3="Current Exchange rate",IF(A.Life_DATA!I357=0,0,A.Life_DATA!I357/ECO!S23),IF($C$3="Constant Exchange rate",IF(A.Life_DATA!I357=0,0,A.Life_DATA!I357/ECO!S58))))</f>
        <v>149.42004183304809</v>
      </c>
      <c r="K373" s="42">
        <f>IF($C$3="National Currency",IF(A.Life_DATA!J357=0,0,A.Life_DATA!J357),IF($C$3="Current Exchange rate",IF(A.Life_DATA!J357=0,0,A.Life_DATA!J357/ECO!T23),IF($C$3="Constant Exchange rate",IF(A.Life_DATA!J357=0,0,A.Life_DATA!J357/ECO!T58))))</f>
        <v>93.309881473030359</v>
      </c>
      <c r="L373" s="42">
        <f>IF($C$3="National Currency",IF(A.Life_DATA!K357=0,0,A.Life_DATA!K357),IF($C$3="Current Exchange rate",IF(A.Life_DATA!K357=0,0,A.Life_DATA!K357/ECO!U23),IF($C$3="Constant Exchange rate",IF(A.Life_DATA!K357=0,0,A.Life_DATA!K357/ECO!U58))))</f>
        <v>48.678455980224371</v>
      </c>
      <c r="M373" s="42">
        <f>IF($C$3="National Currency",IF(A.Life_DATA!L357=0,0,A.Life_DATA!L357),IF($C$3="Current Exchange rate",IF(A.Life_DATA!L357=0,0,A.Life_DATA!L357/ECO!V23),IF($C$3="Constant Exchange rate",IF(A.Life_DATA!L357=0,0,A.Life_DATA!L357/ECO!V58))))</f>
        <v>63.963364391202376</v>
      </c>
      <c r="N373" s="42">
        <f>IF($C$3="National Currency",IF(A.Life_DATA!M357=0,0,A.Life_DATA!M357),IF($C$3="Current Exchange rate",IF(A.Life_DATA!M357=0,0,A.Life_DATA!M357/ECO!W23),IF($C$3="Constant Exchange rate",IF(A.Life_DATA!M357=0,0,A.Life_DATA!M357/ECO!W58))))</f>
        <v>49.065094758192302</v>
      </c>
      <c r="O373" s="42">
        <f>IF($C$3="National Currency",IF(A.Life_DATA!N357=0,0,A.Life_DATA!N357),IF($C$3="Current Exchange rate",IF(A.Life_DATA!N357=0,0,A.Life_DATA!N357/ECO!X23),IF($C$3="Constant Exchange rate",IF(A.Life_DATA!N357=0,0,A.Life_DATA!N357/ECO!X58))))</f>
        <v>45.239906192558784</v>
      </c>
      <c r="P373" s="108">
        <f>IF($C$3="National Currency",IF(A.Life_DATA!O357=0,0,A.Life_DATA!O357),IF($C$3="Current Exchange rate",IF(A.Life_DATA!O357=0,0,A.Life_DATA!O357/ECO!Y23),IF($C$3="Constant Exchange rate",IF(A.Life_DATA!O357=0,0,A.Life_DATA!O357/ECO!Y58))))</f>
        <v>0</v>
      </c>
      <c r="Q373" s="41">
        <f t="shared" si="70"/>
        <v>8.1020436124678338E-4</v>
      </c>
      <c r="R373" s="41">
        <f t="shared" si="71"/>
        <v>-7.7961503681694855E-2</v>
      </c>
      <c r="S373" s="41">
        <f t="shared" si="72"/>
        <v>0.4433771486349849</v>
      </c>
    </row>
    <row r="374" spans="3:19" ht="15" x14ac:dyDescent="0.25">
      <c r="C374" s="139"/>
      <c r="D374" s="140"/>
      <c r="E374" s="39" t="s">
        <v>17</v>
      </c>
      <c r="F374" s="42">
        <f>IF($C$3="National Currency",IF(A.Life_DATA!E358=0,0,A.Life_DATA!E358),IF($C$3="Current Exchange rate",IF(A.Life_DATA!E358=0,0,A.Life_DATA!E358/ECO!O24),IF($C$3="Constant Exchange rate",IF(A.Life_DATA!E358=0,0,A.Life_DATA!E358/ECO!O59))))</f>
        <v>0</v>
      </c>
      <c r="G374" s="42">
        <f>IF($C$3="National Currency",IF(A.Life_DATA!F358=0,0,A.Life_DATA!F358),IF($C$3="Current Exchange rate",IF(A.Life_DATA!F358=0,0,A.Life_DATA!F358/ECO!P24),IF($C$3="Constant Exchange rate",IF(A.Life_DATA!F358=0,0,A.Life_DATA!F358/ECO!P59))))</f>
        <v>0</v>
      </c>
      <c r="H374" s="42">
        <f>IF($C$3="National Currency",IF(A.Life_DATA!G358=0,0,A.Life_DATA!G358),IF($C$3="Current Exchange rate",IF(A.Life_DATA!G358=0,0,A.Life_DATA!G358/ECO!Q24),IF($C$3="Constant Exchange rate",IF(A.Life_DATA!G358=0,0,A.Life_DATA!G358/ECO!Q59))))</f>
        <v>0</v>
      </c>
      <c r="I374" s="42">
        <f>IF($C$3="National Currency",IF(A.Life_DATA!H358=0,0,A.Life_DATA!H358),IF($C$3="Current Exchange rate",IF(A.Life_DATA!H358=0,0,A.Life_DATA!H358/ECO!R24),IF($C$3="Constant Exchange rate",IF(A.Life_DATA!H358=0,0,A.Life_DATA!H358/ECO!R59))))</f>
        <v>0</v>
      </c>
      <c r="J374" s="42">
        <f>IF($C$3="National Currency",IF(A.Life_DATA!I358=0,0,A.Life_DATA!I358),IF($C$3="Current Exchange rate",IF(A.Life_DATA!I358=0,0,A.Life_DATA!I358/ECO!S24),IF($C$3="Constant Exchange rate",IF(A.Life_DATA!I358=0,0,A.Life_DATA!I358/ECO!S59))))</f>
        <v>0</v>
      </c>
      <c r="K374" s="42">
        <f>IF($C$3="National Currency",IF(A.Life_DATA!J358=0,0,A.Life_DATA!J358),IF($C$3="Current Exchange rate",IF(A.Life_DATA!J358=0,0,A.Life_DATA!J358/ECO!T24),IF($C$3="Constant Exchange rate",IF(A.Life_DATA!J358=0,0,A.Life_DATA!J358/ECO!T59))))</f>
        <v>0</v>
      </c>
      <c r="L374" s="42">
        <f>IF($C$3="National Currency",IF(A.Life_DATA!K358=0,0,A.Life_DATA!K358),IF($C$3="Current Exchange rate",IF(A.Life_DATA!K358=0,0,A.Life_DATA!K358/ECO!U24),IF($C$3="Constant Exchange rate",IF(A.Life_DATA!K358=0,0,A.Life_DATA!K358/ECO!U59))))</f>
        <v>0</v>
      </c>
      <c r="M374" s="42">
        <f>IF($C$3="National Currency",IF(A.Life_DATA!L358=0,0,A.Life_DATA!L358),IF($C$3="Current Exchange rate",IF(A.Life_DATA!L358=0,0,A.Life_DATA!L358/ECO!V24),IF($C$3="Constant Exchange rate",IF(A.Life_DATA!L358=0,0,A.Life_DATA!L358/ECO!V59))))</f>
        <v>0</v>
      </c>
      <c r="N374" s="42">
        <f>IF($C$3="National Currency",IF(A.Life_DATA!M358=0,0,A.Life_DATA!M358),IF($C$3="Current Exchange rate",IF(A.Life_DATA!M358=0,0,A.Life_DATA!M358/ECO!W24),IF($C$3="Constant Exchange rate",IF(A.Life_DATA!M358=0,0,A.Life_DATA!M358/ECO!W59))))</f>
        <v>0</v>
      </c>
      <c r="O374" s="42">
        <f>IF($C$3="National Currency",IF(A.Life_DATA!N358=0,0,A.Life_DATA!N358),IF($C$3="Current Exchange rate",IF(A.Life_DATA!N358=0,0,A.Life_DATA!N358/ECO!X24),IF($C$3="Constant Exchange rate",IF(A.Life_DATA!N358=0,0,A.Life_DATA!N358/ECO!X59))))</f>
        <v>0</v>
      </c>
      <c r="P374" s="108">
        <f>IF($C$3="National Currency",IF(A.Life_DATA!O358=0,0,A.Life_DATA!O358),IF($C$3="Current Exchange rate",IF(A.Life_DATA!O358=0,0,A.Life_DATA!O358/ECO!Y24),IF($C$3="Constant Exchange rate",IF(A.Life_DATA!O358=0,0,A.Life_DATA!O358/ECO!Y59))))</f>
        <v>0</v>
      </c>
      <c r="Q374" s="41">
        <f t="shared" si="70"/>
        <v>0</v>
      </c>
      <c r="R374" s="41" t="str">
        <f t="shared" si="71"/>
        <v>-</v>
      </c>
      <c r="S374" s="41" t="str">
        <f t="shared" si="72"/>
        <v>-</v>
      </c>
    </row>
    <row r="375" spans="3:19" ht="15" x14ac:dyDescent="0.25">
      <c r="C375" s="139"/>
      <c r="D375" s="140"/>
      <c r="E375" s="39" t="s">
        <v>16</v>
      </c>
      <c r="F375" s="42">
        <f>IF($C$3="National Currency",IF(A.Life_DATA!E359=0,0,A.Life_DATA!E359),IF($C$3="Current Exchange rate",IF(A.Life_DATA!E359=0,0,A.Life_DATA!E359/ECO!O25),IF($C$3="Constant Exchange rate",IF(A.Life_DATA!E359=0,0,A.Life_DATA!E359/ECO!O60))))</f>
        <v>0</v>
      </c>
      <c r="G375" s="42">
        <f>IF($C$3="National Currency",IF(A.Life_DATA!F359=0,0,A.Life_DATA!F359),IF($C$3="Current Exchange rate",IF(A.Life_DATA!F359=0,0,A.Life_DATA!F359/ECO!P25),IF($C$3="Constant Exchange rate",IF(A.Life_DATA!F359=0,0,A.Life_DATA!F359/ECO!P60))))</f>
        <v>0</v>
      </c>
      <c r="H375" s="42">
        <f>IF($C$3="National Currency",IF(A.Life_DATA!G359=0,0,A.Life_DATA!G359),IF($C$3="Current Exchange rate",IF(A.Life_DATA!G359=0,0,A.Life_DATA!G359/ECO!Q25),IF($C$3="Constant Exchange rate",IF(A.Life_DATA!G359=0,0,A.Life_DATA!G359/ECO!Q60))))</f>
        <v>0</v>
      </c>
      <c r="I375" s="42">
        <f>IF($C$3="National Currency",IF(A.Life_DATA!H359=0,0,A.Life_DATA!H359),IF($C$3="Current Exchange rate",IF(A.Life_DATA!H359=0,0,A.Life_DATA!H359/ECO!R25),IF($C$3="Constant Exchange rate",IF(A.Life_DATA!H359=0,0,A.Life_DATA!H359/ECO!R60))))</f>
        <v>0.27907580477673932</v>
      </c>
      <c r="J375" s="42">
        <f>IF($C$3="National Currency",IF(A.Life_DATA!I359=0,0,A.Life_DATA!I359),IF($C$3="Current Exchange rate",IF(A.Life_DATA!I359=0,0,A.Life_DATA!I359/ECO!S25),IF($C$3="Constant Exchange rate",IF(A.Life_DATA!I359=0,0,A.Life_DATA!I359/ECO!S60))))</f>
        <v>0.96703011422637586</v>
      </c>
      <c r="K375" s="42">
        <f>IF($C$3="National Currency",IF(A.Life_DATA!J359=0,0,A.Life_DATA!J359),IF($C$3="Current Exchange rate",IF(A.Life_DATA!J359=0,0,A.Life_DATA!J359/ECO!T25),IF($C$3="Constant Exchange rate",IF(A.Life_DATA!J359=0,0,A.Life_DATA!J359/ECO!T60))))</f>
        <v>0.53219106957424711</v>
      </c>
      <c r="L375" s="42">
        <f>IF($C$3="National Currency",IF(A.Life_DATA!K359=0,0,A.Life_DATA!K359),IF($C$3="Current Exchange rate",IF(A.Life_DATA!K359=0,0,A.Life_DATA!K359/ECO!U25),IF($C$3="Constant Exchange rate",IF(A.Life_DATA!K359=0,0,A.Life_DATA!K359/ECO!U60))))</f>
        <v>0.63603322949117336</v>
      </c>
      <c r="M375" s="42">
        <f>IF($C$3="National Currency",IF(A.Life_DATA!L359=0,0,A.Life_DATA!L359),IF($C$3="Current Exchange rate",IF(A.Life_DATA!L359=0,0,A.Life_DATA!L359/ECO!V25),IF($C$3="Constant Exchange rate",IF(A.Life_DATA!L359=0,0,A.Life_DATA!L359/ECO!V60))))</f>
        <v>0.60358255451713394</v>
      </c>
      <c r="N375" s="42">
        <f>IF($C$3="National Currency",IF(A.Life_DATA!M359=0,0,A.Life_DATA!M359),IF($C$3="Current Exchange rate",IF(A.Life_DATA!M359=0,0,A.Life_DATA!M359/ECO!W25),IF($C$3="Constant Exchange rate",IF(A.Life_DATA!M359=0,0,A.Life_DATA!M359/ECO!W60))))</f>
        <v>0.44781931464174451</v>
      </c>
      <c r="O375" s="42">
        <f>IF($C$3="National Currency",IF(A.Life_DATA!N359=0,0,A.Life_DATA!N359),IF($C$3="Current Exchange rate",IF(A.Life_DATA!N359=0,0,A.Life_DATA!N359/ECO!X25),IF($C$3="Constant Exchange rate",IF(A.Life_DATA!N359=0,0,A.Life_DATA!N359/ECO!X60))))</f>
        <v>0.4737798546209761</v>
      </c>
      <c r="P375" s="108">
        <f>IF($C$3="National Currency",IF(A.Life_DATA!O359=0,0,A.Life_DATA!O359),IF($C$3="Current Exchange rate",IF(A.Life_DATA!O359=0,0,A.Life_DATA!O359/ECO!Y25),IF($C$3="Constant Exchange rate",IF(A.Life_DATA!O359=0,0,A.Life_DATA!O359/ECO!Y60))))</f>
        <v>0</v>
      </c>
      <c r="Q375" s="41">
        <f t="shared" si="70"/>
        <v>8.484953590551878E-6</v>
      </c>
      <c r="R375" s="41">
        <f t="shared" si="71"/>
        <v>5.7971014492753659E-2</v>
      </c>
      <c r="S375" s="41" t="str">
        <f t="shared" si="72"/>
        <v>-</v>
      </c>
    </row>
    <row r="376" spans="3:19" ht="15" x14ac:dyDescent="0.25">
      <c r="C376" s="139"/>
      <c r="D376" s="140"/>
      <c r="E376" s="39" t="s">
        <v>15</v>
      </c>
      <c r="F376" s="42">
        <f>IF($C$3="National Currency",IF(A.Life_DATA!E360=0,0,A.Life_DATA!E360),IF($C$3="Current Exchange rate",IF(A.Life_DATA!E360=0,0,A.Life_DATA!E360/ECO!O26),IF($C$3="Constant Exchange rate",IF(A.Life_DATA!E360=0,0,A.Life_DATA!E360/ECO!O61))))</f>
        <v>3778</v>
      </c>
      <c r="G376" s="42">
        <f>IF($C$3="National Currency",IF(A.Life_DATA!F360=0,0,A.Life_DATA!F360),IF($C$3="Current Exchange rate",IF(A.Life_DATA!F360=0,0,A.Life_DATA!F360/ECO!P26),IF($C$3="Constant Exchange rate",IF(A.Life_DATA!F360=0,0,A.Life_DATA!F360/ECO!P61))))</f>
        <v>4962</v>
      </c>
      <c r="H376" s="42">
        <f>IF($C$3="National Currency",IF(A.Life_DATA!G360=0,0,A.Life_DATA!G360),IF($C$3="Current Exchange rate",IF(A.Life_DATA!G360=0,0,A.Life_DATA!G360/ECO!Q26),IF($C$3="Constant Exchange rate",IF(A.Life_DATA!G360=0,0,A.Life_DATA!G360/ECO!Q61))))</f>
        <v>7670</v>
      </c>
      <c r="I376" s="42">
        <f>IF($C$3="National Currency",IF(A.Life_DATA!H360=0,0,A.Life_DATA!H360),IF($C$3="Current Exchange rate",IF(A.Life_DATA!H360=0,0,A.Life_DATA!H360/ECO!R26),IF($C$3="Constant Exchange rate",IF(A.Life_DATA!H360=0,0,A.Life_DATA!H360/ECO!R61))))</f>
        <v>11223</v>
      </c>
      <c r="J376" s="42">
        <f>IF($C$3="National Currency",IF(A.Life_DATA!I360=0,0,A.Life_DATA!I360),IF($C$3="Current Exchange rate",IF(A.Life_DATA!I360=0,0,A.Life_DATA!I360/ECO!S26),IF($C$3="Constant Exchange rate",IF(A.Life_DATA!I360=0,0,A.Life_DATA!I360/ECO!S61))))</f>
        <v>30796</v>
      </c>
      <c r="K376" s="42">
        <f>IF($C$3="National Currency",IF(A.Life_DATA!J360=0,0,A.Life_DATA!J360),IF($C$3="Current Exchange rate",IF(A.Life_DATA!J360=0,0,A.Life_DATA!J360/ECO!T26),IF($C$3="Constant Exchange rate",IF(A.Life_DATA!J360=0,0,A.Life_DATA!J360/ECO!T61))))</f>
        <v>6309</v>
      </c>
      <c r="L376" s="42">
        <f>IF($C$3="National Currency",IF(A.Life_DATA!K360=0,0,A.Life_DATA!K360),IF($C$3="Current Exchange rate",IF(A.Life_DATA!K360=0,0,A.Life_DATA!K360/ECO!U26),IF($C$3="Constant Exchange rate",IF(A.Life_DATA!K360=0,0,A.Life_DATA!K360/ECO!U61))))</f>
        <v>9698</v>
      </c>
      <c r="M376" s="42">
        <f>IF($C$3="National Currency",IF(A.Life_DATA!L360=0,0,A.Life_DATA!L360),IF($C$3="Current Exchange rate",IF(A.Life_DATA!L360=0,0,A.Life_DATA!L360/ECO!V26),IF($C$3="Constant Exchange rate",IF(A.Life_DATA!L360=0,0,A.Life_DATA!L360/ECO!V61))))</f>
        <v>16413</v>
      </c>
      <c r="N376" s="42">
        <f>IF($C$3="National Currency",IF(A.Life_DATA!M360=0,0,A.Life_DATA!M360),IF($C$3="Current Exchange rate",IF(A.Life_DATA!M360=0,0,A.Life_DATA!M360/ECO!W26),IF($C$3="Constant Exchange rate",IF(A.Life_DATA!M360=0,0,A.Life_DATA!M360/ECO!W61))))</f>
        <v>5263</v>
      </c>
      <c r="O376" s="42">
        <f>IF($C$3="National Currency",IF(A.Life_DATA!N360=0,0,A.Life_DATA!N360),IF($C$3="Current Exchange rate",IF(A.Life_DATA!N360=0,0,A.Life_DATA!N360/ECO!X26),IF($C$3="Constant Exchange rate",IF(A.Life_DATA!N360=0,0,A.Life_DATA!N360/ECO!X61))))</f>
        <v>6492</v>
      </c>
      <c r="P376" s="108">
        <f>IF($C$3="National Currency",IF(A.Life_DATA!O360=0,0,A.Life_DATA!O360),IF($C$3="Current Exchange rate",IF(A.Life_DATA!O360=0,0,A.Life_DATA!O360/ECO!Y26),IF($C$3="Constant Exchange rate",IF(A.Life_DATA!O360=0,0,A.Life_DATA!O360/ECO!Y61))))</f>
        <v>5686</v>
      </c>
      <c r="Q376" s="41">
        <f t="shared" si="70"/>
        <v>0.11626564146322822</v>
      </c>
      <c r="R376" s="41">
        <f t="shared" si="71"/>
        <v>0.23351700551016541</v>
      </c>
      <c r="S376" s="41">
        <f t="shared" si="72"/>
        <v>0.71836950767601904</v>
      </c>
    </row>
    <row r="377" spans="3:19" ht="15" x14ac:dyDescent="0.25">
      <c r="C377" s="139"/>
      <c r="D377" s="140"/>
      <c r="E377" s="39" t="s">
        <v>14</v>
      </c>
      <c r="F377" s="42">
        <f>IF($C$3="National Currency",IF(A.Life_DATA!E361=0,0,A.Life_DATA!E361),IF($C$3="Current Exchange rate",IF(A.Life_DATA!E361=0,0,A.Life_DATA!E361/ECO!O27),IF($C$3="Constant Exchange rate",IF(A.Life_DATA!E361=0,0,A.Life_DATA!E361/ECO!O62))))</f>
        <v>0</v>
      </c>
      <c r="G377" s="42">
        <f>IF($C$3="National Currency",IF(A.Life_DATA!F361=0,0,A.Life_DATA!F361),IF($C$3="Current Exchange rate",IF(A.Life_DATA!F361=0,0,A.Life_DATA!F361/ECO!P27),IF($C$3="Constant Exchange rate",IF(A.Life_DATA!F361=0,0,A.Life_DATA!F361/ECO!P62))))</f>
        <v>0</v>
      </c>
      <c r="H377" s="42">
        <f>IF($C$3="National Currency",IF(A.Life_DATA!G361=0,0,A.Life_DATA!G361),IF($C$3="Current Exchange rate",IF(A.Life_DATA!G361=0,0,A.Life_DATA!G361/ECO!Q27),IF($C$3="Constant Exchange rate",IF(A.Life_DATA!G361=0,0,A.Life_DATA!G361/ECO!Q62))))</f>
        <v>0</v>
      </c>
      <c r="I377" s="42">
        <f>IF($C$3="National Currency",IF(A.Life_DATA!H361=0,0,A.Life_DATA!H361),IF($C$3="Current Exchange rate",IF(A.Life_DATA!H361=0,0,A.Life_DATA!H361/ECO!R27),IF($C$3="Constant Exchange rate",IF(A.Life_DATA!H361=0,0,A.Life_DATA!H361/ECO!R62))))</f>
        <v>0</v>
      </c>
      <c r="J377" s="42">
        <f>IF($C$3="National Currency",IF(A.Life_DATA!I361=0,0,A.Life_DATA!I361),IF($C$3="Current Exchange rate",IF(A.Life_DATA!I361=0,0,A.Life_DATA!I361/ECO!S27),IF($C$3="Constant Exchange rate",IF(A.Life_DATA!I361=0,0,A.Life_DATA!I361/ECO!S62))))</f>
        <v>0</v>
      </c>
      <c r="K377" s="42">
        <f>IF($C$3="National Currency",IF(A.Life_DATA!J361=0,0,A.Life_DATA!J361),IF($C$3="Current Exchange rate",IF(A.Life_DATA!J361=0,0,A.Life_DATA!J361/ECO!T27),IF($C$3="Constant Exchange rate",IF(A.Life_DATA!J361=0,0,A.Life_DATA!J361/ECO!T62))))</f>
        <v>0</v>
      </c>
      <c r="L377" s="42">
        <f>IF($C$3="National Currency",IF(A.Life_DATA!K361=0,0,A.Life_DATA!K361),IF($C$3="Current Exchange rate",IF(A.Life_DATA!K361=0,0,A.Life_DATA!K361/ECO!U27),IF($C$3="Constant Exchange rate",IF(A.Life_DATA!K361=0,0,A.Life_DATA!K361/ECO!U62))))</f>
        <v>0</v>
      </c>
      <c r="M377" s="42">
        <f>IF($C$3="National Currency",IF(A.Life_DATA!L361=0,0,A.Life_DATA!L361),IF($C$3="Current Exchange rate",IF(A.Life_DATA!L361=0,0,A.Life_DATA!L361/ECO!V27),IF($C$3="Constant Exchange rate",IF(A.Life_DATA!L361=0,0,A.Life_DATA!L361/ECO!V62))))</f>
        <v>0</v>
      </c>
      <c r="N377" s="42">
        <f>IF($C$3="National Currency",IF(A.Life_DATA!M361=0,0,A.Life_DATA!M361),IF($C$3="Current Exchange rate",IF(A.Life_DATA!M361=0,0,A.Life_DATA!M361/ECO!W27),IF($C$3="Constant Exchange rate",IF(A.Life_DATA!M361=0,0,A.Life_DATA!M361/ECO!W62))))</f>
        <v>0</v>
      </c>
      <c r="O377" s="42">
        <f>IF($C$3="National Currency",IF(A.Life_DATA!N361=0,0,A.Life_DATA!N361),IF($C$3="Current Exchange rate",IF(A.Life_DATA!N361=0,0,A.Life_DATA!N361/ECO!X27),IF($C$3="Constant Exchange rate",IF(A.Life_DATA!N361=0,0,A.Life_DATA!N361/ECO!X62))))</f>
        <v>0</v>
      </c>
      <c r="P377" s="108">
        <f>IF($C$3="National Currency",IF(A.Life_DATA!O361=0,0,A.Life_DATA!O361),IF($C$3="Current Exchange rate",IF(A.Life_DATA!O361=0,0,A.Life_DATA!O361/ECO!Y27),IF($C$3="Constant Exchange rate",IF(A.Life_DATA!O361=0,0,A.Life_DATA!O361/ECO!Y62))))</f>
        <v>0</v>
      </c>
      <c r="Q377" s="41">
        <f t="shared" si="70"/>
        <v>0</v>
      </c>
      <c r="R377" s="41" t="str">
        <f t="shared" si="71"/>
        <v>-</v>
      </c>
      <c r="S377" s="41" t="str">
        <f t="shared" si="72"/>
        <v>-</v>
      </c>
    </row>
    <row r="378" spans="3:19" ht="15" x14ac:dyDescent="0.25">
      <c r="C378" s="139"/>
      <c r="D378" s="140"/>
      <c r="E378" s="39" t="s">
        <v>13</v>
      </c>
      <c r="F378" s="42">
        <f>IF($C$3="National Currency",IF(A.Life_DATA!E362=0,0,A.Life_DATA!E362),IF($C$3="Current Exchange rate",IF(A.Life_DATA!E362=0,0,A.Life_DATA!E362/ECO!O28),IF($C$3="Constant Exchange rate",IF(A.Life_DATA!E362=0,0,A.Life_DATA!E362/ECO!O63))))</f>
        <v>19</v>
      </c>
      <c r="G378" s="42">
        <f>IF($C$3="National Currency",IF(A.Life_DATA!F362=0,0,A.Life_DATA!F362),IF($C$3="Current Exchange rate",IF(A.Life_DATA!F362=0,0,A.Life_DATA!F362/ECO!P28),IF($C$3="Constant Exchange rate",IF(A.Life_DATA!F362=0,0,A.Life_DATA!F362/ECO!P63))))</f>
        <v>20</v>
      </c>
      <c r="H378" s="42">
        <f>IF($C$3="National Currency",IF(A.Life_DATA!G362=0,0,A.Life_DATA!G362),IF($C$3="Current Exchange rate",IF(A.Life_DATA!G362=0,0,A.Life_DATA!G362/ECO!Q28),IF($C$3="Constant Exchange rate",IF(A.Life_DATA!G362=0,0,A.Life_DATA!G362/ECO!Q63))))</f>
        <v>22</v>
      </c>
      <c r="I378" s="42">
        <f>IF($C$3="National Currency",IF(A.Life_DATA!H362=0,0,A.Life_DATA!H362),IF($C$3="Current Exchange rate",IF(A.Life_DATA!H362=0,0,A.Life_DATA!H362/ECO!R28),IF($C$3="Constant Exchange rate",IF(A.Life_DATA!H362=0,0,A.Life_DATA!H362/ECO!R63))))</f>
        <v>24</v>
      </c>
      <c r="J378" s="42">
        <f>IF($C$3="National Currency",IF(A.Life_DATA!I362=0,0,A.Life_DATA!I362),IF($C$3="Current Exchange rate",IF(A.Life_DATA!I362=0,0,A.Life_DATA!I362/ECO!S28),IF($C$3="Constant Exchange rate",IF(A.Life_DATA!I362=0,0,A.Life_DATA!I362/ECO!S63))))</f>
        <v>25</v>
      </c>
      <c r="K378" s="42">
        <f>IF($C$3="National Currency",IF(A.Life_DATA!J362=0,0,A.Life_DATA!J362),IF($C$3="Current Exchange rate",IF(A.Life_DATA!J362=0,0,A.Life_DATA!J362/ECO!T28),IF($C$3="Constant Exchange rate",IF(A.Life_DATA!J362=0,0,A.Life_DATA!J362/ECO!T63))))</f>
        <v>29</v>
      </c>
      <c r="L378" s="42">
        <f>IF($C$3="National Currency",IF(A.Life_DATA!K362=0,0,A.Life_DATA!K362),IF($C$3="Current Exchange rate",IF(A.Life_DATA!K362=0,0,A.Life_DATA!K362/ECO!U28),IF($C$3="Constant Exchange rate",IF(A.Life_DATA!K362=0,0,A.Life_DATA!K362/ECO!U63))))</f>
        <v>36</v>
      </c>
      <c r="M378" s="42">
        <f>IF($C$3="National Currency",IF(A.Life_DATA!L362=0,0,A.Life_DATA!L362),IF($C$3="Current Exchange rate",IF(A.Life_DATA!L362=0,0,A.Life_DATA!L362/ECO!V28),IF($C$3="Constant Exchange rate",IF(A.Life_DATA!L362=0,0,A.Life_DATA!L362/ECO!V63))))</f>
        <v>33</v>
      </c>
      <c r="N378" s="42">
        <f>IF($C$3="National Currency",IF(A.Life_DATA!M362=0,0,A.Life_DATA!M362),IF($C$3="Current Exchange rate",IF(A.Life_DATA!M362=0,0,A.Life_DATA!M362/ECO!W28),IF($C$3="Constant Exchange rate",IF(A.Life_DATA!M362=0,0,A.Life_DATA!M362/ECO!W63))))</f>
        <v>36</v>
      </c>
      <c r="O378" s="89">
        <f>IF($C$3="National Currency",IF(A.Life_DATA!N362=0,0,A.Life_DATA!N362),IF($C$3="Current Exchange rate",IF(A.Life_DATA!N362=0,0,A.Life_DATA!N362/ECO!X28),IF($C$3="Constant Exchange rate",IF(A.Life_DATA!N362=0,0,A.Life_DATA!N362/ECO!X63))))</f>
        <v>36</v>
      </c>
      <c r="P378" s="108">
        <f>IF($C$3="National Currency",IF(A.Life_DATA!O362=0,0,A.Life_DATA!O362),IF($C$3="Current Exchange rate",IF(A.Life_DATA!O362=0,0,A.Life_DATA!O362/ECO!Y28),IF($C$3="Constant Exchange rate",IF(A.Life_DATA!O362=0,0,A.Life_DATA!O362/ECO!Y63))))</f>
        <v>0</v>
      </c>
      <c r="Q378" s="41">
        <f t="shared" si="70"/>
        <v>6.4472629277206037E-4</v>
      </c>
      <c r="R378" s="41">
        <f t="shared" si="71"/>
        <v>0</v>
      </c>
      <c r="S378" s="41">
        <f t="shared" si="72"/>
        <v>0.89473684210526305</v>
      </c>
    </row>
    <row r="379" spans="3:19" ht="15" x14ac:dyDescent="0.25">
      <c r="C379" s="139"/>
      <c r="D379" s="140"/>
      <c r="E379" s="39" t="s">
        <v>12</v>
      </c>
      <c r="F379" s="42">
        <f>IF($C$3="National Currency",IF(A.Life_DATA!E363=0,0,A.Life_DATA!E363),IF($C$3="Current Exchange rate",IF(A.Life_DATA!E363=0,0,A.Life_DATA!E363/ECO!O29),IF($C$3="Constant Exchange rate",IF(A.Life_DATA!E363=0,0,A.Life_DATA!E363/ECO!O64))))</f>
        <v>0.64029595902105862</v>
      </c>
      <c r="G379" s="42">
        <f>IF($C$3="National Currency",IF(A.Life_DATA!F363=0,0,A.Life_DATA!F363),IF($C$3="Current Exchange rate",IF(A.Life_DATA!F363=0,0,A.Life_DATA!F363/ECO!P29),IF($C$3="Constant Exchange rate",IF(A.Life_DATA!F363=0,0,A.Life_DATA!F363/ECO!P64))))</f>
        <v>0.2703471826977803</v>
      </c>
      <c r="H379" s="42">
        <f>IF($C$3="National Currency",IF(A.Life_DATA!G363=0,0,A.Life_DATA!G363),IF($C$3="Current Exchange rate",IF(A.Life_DATA!G363=0,0,A.Life_DATA!G363/ECO!Q29),IF($C$3="Constant Exchange rate",IF(A.Life_DATA!G363=0,0,A.Life_DATA!G363/ECO!Q64))))</f>
        <v>0.78258394991462732</v>
      </c>
      <c r="I379" s="42">
        <f>IF($C$3="National Currency",IF(A.Life_DATA!H363=0,0,A.Life_DATA!H363),IF($C$3="Current Exchange rate",IF(A.Life_DATA!H363=0,0,A.Life_DATA!H363/ECO!R29),IF($C$3="Constant Exchange rate",IF(A.Life_DATA!H363=0,0,A.Life_DATA!H363/ECO!R64))))</f>
        <v>4.6243597040409794</v>
      </c>
      <c r="J379" s="42">
        <f>IF($C$3="National Currency",IF(A.Life_DATA!I363=0,0,A.Life_DATA!I363),IF($C$3="Current Exchange rate",IF(A.Life_DATA!I363=0,0,A.Life_DATA!I363/ECO!S29),IF($C$3="Constant Exchange rate",IF(A.Life_DATA!I363=0,0,A.Life_DATA!I363/ECO!S64))))</f>
        <v>2.1770062606715994</v>
      </c>
      <c r="K379" s="42">
        <f>IF($C$3="National Currency",IF(A.Life_DATA!J363=0,0,A.Life_DATA!J363),IF($C$3="Current Exchange rate",IF(A.Life_DATA!J363=0,0,A.Life_DATA!J363/ECO!T29),IF($C$3="Constant Exchange rate",IF(A.Life_DATA!J363=0,0,A.Life_DATA!J363/ECO!T64))))</f>
        <v>0.83949914627205457</v>
      </c>
      <c r="L379" s="42">
        <f>IF($C$3="National Currency",IF(A.Life_DATA!K363=0,0,A.Life_DATA!K363),IF($C$3="Current Exchange rate",IF(A.Life_DATA!K363=0,0,A.Life_DATA!K363/ECO!U29),IF($C$3="Constant Exchange rate",IF(A.Life_DATA!K363=0,0,A.Life_DATA!K363/ECO!U64))))</f>
        <v>1.109846328969835</v>
      </c>
      <c r="M379" s="42">
        <f>IF($C$3="National Currency",IF(A.Life_DATA!L363=0,0,A.Life_DATA!L363),IF($C$3="Current Exchange rate",IF(A.Life_DATA!L363=0,0,A.Life_DATA!L363/ECO!V29),IF($C$3="Constant Exchange rate",IF(A.Life_DATA!L363=0,0,A.Life_DATA!L363/ECO!V64))))</f>
        <v>11.852589641434264</v>
      </c>
      <c r="N379" s="42">
        <f>IF($C$3="National Currency",IF(A.Life_DATA!M363=0,0,A.Life_DATA!M363),IF($C$3="Current Exchange rate",IF(A.Life_DATA!M363=0,0,A.Life_DATA!M363/ECO!W29),IF($C$3="Constant Exchange rate",IF(A.Life_DATA!M363=0,0,A.Life_DATA!M363/ECO!W64))))</f>
        <v>2.6038702333523052</v>
      </c>
      <c r="O379" s="42">
        <f>IF($C$3="National Currency",IF(A.Life_DATA!N363=0,0,A.Life_DATA!N363),IF($C$3="Current Exchange rate",IF(A.Life_DATA!N363=0,0,A.Life_DATA!N363/ECO!X29),IF($C$3="Constant Exchange rate",IF(A.Life_DATA!N363=0,0,A.Life_DATA!N363/ECO!X64))))</f>
        <v>6.8725099601593627</v>
      </c>
      <c r="P379" s="108">
        <f>IF($C$3="National Currency",IF(A.Life_DATA!O363=0,0,A.Life_DATA!O363),IF($C$3="Current Exchange rate",IF(A.Life_DATA!O363=0,0,A.Life_DATA!O363/ECO!Y29),IF($C$3="Constant Exchange rate",IF(A.Life_DATA!O363=0,0,A.Life_DATA!O363/ECO!Y64))))</f>
        <v>0</v>
      </c>
      <c r="Q379" s="41">
        <f t="shared" si="70"/>
        <v>1.2308021857368351E-4</v>
      </c>
      <c r="R379" s="41">
        <f t="shared" si="71"/>
        <v>1.639344262295082</v>
      </c>
      <c r="S379" s="41">
        <f t="shared" si="72"/>
        <v>9.7333333333333343</v>
      </c>
    </row>
    <row r="380" spans="3:19" ht="15" x14ac:dyDescent="0.25">
      <c r="C380" s="139"/>
      <c r="D380" s="140"/>
      <c r="E380" s="39" t="s">
        <v>11</v>
      </c>
      <c r="F380" s="42">
        <f>IF($C$3="National Currency",IF(A.Life_DATA!E364=0,0,A.Life_DATA!E364),IF($C$3="Current Exchange rate",IF(A.Life_DATA!E364=0,0,A.Life_DATA!E364/ECO!O30),IF($C$3="Constant Exchange rate",IF(A.Life_DATA!E364=0,0,A.Life_DATA!E364/ECO!O65))))</f>
        <v>0</v>
      </c>
      <c r="G380" s="42">
        <f>IF($C$3="National Currency",IF(A.Life_DATA!F364=0,0,A.Life_DATA!F364),IF($C$3="Current Exchange rate",IF(A.Life_DATA!F364=0,0,A.Life_DATA!F364/ECO!P30),IF($C$3="Constant Exchange rate",IF(A.Life_DATA!F364=0,0,A.Life_DATA!F364/ECO!P65))))</f>
        <v>2.0731423247146519</v>
      </c>
      <c r="H380" s="42">
        <f>IF($C$3="National Currency",IF(A.Life_DATA!G364=0,0,A.Life_DATA!G364),IF($C$3="Current Exchange rate",IF(A.Life_DATA!G364=0,0,A.Life_DATA!G364/ECO!Q30),IF($C$3="Constant Exchange rate",IF(A.Life_DATA!G364=0,0,A.Life_DATA!G364/ECO!Q65))))</f>
        <v>2.6088982063824835</v>
      </c>
      <c r="I380" s="42">
        <f>IF($C$3="National Currency",IF(A.Life_DATA!H364=0,0,A.Life_DATA!H364),IF($C$3="Current Exchange rate",IF(A.Life_DATA!H364=0,0,A.Life_DATA!H364/ECO!R30),IF($C$3="Constant Exchange rate",IF(A.Life_DATA!H364=0,0,A.Life_DATA!H364/ECO!R65))))</f>
        <v>3.3542976939203353</v>
      </c>
      <c r="J380" s="42">
        <f>IF($C$3="National Currency",IF(A.Life_DATA!I364=0,0,A.Life_DATA!I364),IF($C$3="Current Exchange rate",IF(A.Life_DATA!I364=0,0,A.Life_DATA!I364/ECO!S30),IF($C$3="Constant Exchange rate",IF(A.Life_DATA!I364=0,0,A.Life_DATA!I364/ECO!S65))))</f>
        <v>0</v>
      </c>
      <c r="K380" s="42">
        <f>IF($C$3="National Currency",IF(A.Life_DATA!J364=0,0,A.Life_DATA!J364),IF($C$3="Current Exchange rate",IF(A.Life_DATA!J364=0,0,A.Life_DATA!J364/ECO!T30),IF($C$3="Constant Exchange rate",IF(A.Life_DATA!J364=0,0,A.Life_DATA!J364/ECO!T65))))</f>
        <v>0</v>
      </c>
      <c r="L380" s="42">
        <f>IF($C$3="National Currency",IF(A.Life_DATA!K364=0,0,A.Life_DATA!K364),IF($C$3="Current Exchange rate",IF(A.Life_DATA!K364=0,0,A.Life_DATA!K364/ECO!U30),IF($C$3="Constant Exchange rate",IF(A.Life_DATA!K364=0,0,A.Life_DATA!K364/ECO!U65))))</f>
        <v>0</v>
      </c>
      <c r="M380" s="42">
        <f>IF($C$3="National Currency",IF(A.Life_DATA!L364=0,0,A.Life_DATA!L364),IF($C$3="Current Exchange rate",IF(A.Life_DATA!L364=0,0,A.Life_DATA!L364/ECO!V30),IF($C$3="Constant Exchange rate",IF(A.Life_DATA!L364=0,0,A.Life_DATA!L364/ECO!V65))))</f>
        <v>0</v>
      </c>
      <c r="N380" s="42">
        <f>IF($C$3="National Currency",IF(A.Life_DATA!M364=0,0,A.Life_DATA!M364),IF($C$3="Current Exchange rate",IF(A.Life_DATA!M364=0,0,A.Life_DATA!M364/ECO!W30),IF($C$3="Constant Exchange rate",IF(A.Life_DATA!M364=0,0,A.Life_DATA!M364/ECO!W65))))</f>
        <v>0</v>
      </c>
      <c r="O380" s="42">
        <f>IF($C$3="National Currency",IF(A.Life_DATA!N364=0,0,A.Life_DATA!N364),IF($C$3="Current Exchange rate",IF(A.Life_DATA!N364=0,0,A.Life_DATA!N364/ECO!X30),IF($C$3="Constant Exchange rate",IF(A.Life_DATA!N364=0,0,A.Life_DATA!N364/ECO!X65))))</f>
        <v>0</v>
      </c>
      <c r="P380" s="108">
        <f>IF($C$3="National Currency",IF(A.Life_DATA!O364=0,0,A.Life_DATA!O364),IF($C$3="Current Exchange rate",IF(A.Life_DATA!O364=0,0,A.Life_DATA!O364/ECO!Y30),IF($C$3="Constant Exchange rate",IF(A.Life_DATA!O364=0,0,A.Life_DATA!O364/ECO!Y65))))</f>
        <v>0</v>
      </c>
      <c r="Q380" s="41">
        <f t="shared" si="70"/>
        <v>0</v>
      </c>
      <c r="R380" s="41" t="str">
        <f t="shared" si="71"/>
        <v>-</v>
      </c>
      <c r="S380" s="41" t="str">
        <f t="shared" si="72"/>
        <v>-</v>
      </c>
    </row>
    <row r="381" spans="3:19" ht="15" x14ac:dyDescent="0.25">
      <c r="C381" s="139"/>
      <c r="D381" s="140"/>
      <c r="E381" s="39" t="s">
        <v>10</v>
      </c>
      <c r="F381" s="42">
        <f>IF($C$3="National Currency",IF(A.Life_DATA!E365=0,0,A.Life_DATA!E365),IF($C$3="Current Exchange rate",IF(A.Life_DATA!E365=0,0,A.Life_DATA!E365/ECO!O31),IF($C$3="Constant Exchange rate",IF(A.Life_DATA!E365=0,0,A.Life_DATA!E365/ECO!O66))))</f>
        <v>813</v>
      </c>
      <c r="G381" s="42">
        <f>IF($C$3="National Currency",IF(A.Life_DATA!F365=0,0,A.Life_DATA!F365),IF($C$3="Current Exchange rate",IF(A.Life_DATA!F365=0,0,A.Life_DATA!F365/ECO!P31),IF($C$3="Constant Exchange rate",IF(A.Life_DATA!F365=0,0,A.Life_DATA!F365/ECO!P66))))</f>
        <v>895</v>
      </c>
      <c r="H381" s="42">
        <f>IF($C$3="National Currency",IF(A.Life_DATA!G365=0,0,A.Life_DATA!G365),IF($C$3="Current Exchange rate",IF(A.Life_DATA!G365=0,0,A.Life_DATA!G365/ECO!Q31),IF($C$3="Constant Exchange rate",IF(A.Life_DATA!G365=0,0,A.Life_DATA!G365/ECO!Q66))))</f>
        <v>1043</v>
      </c>
      <c r="I381" s="42">
        <f>IF($C$3="National Currency",IF(A.Life_DATA!H365=0,0,A.Life_DATA!H365),IF($C$3="Current Exchange rate",IF(A.Life_DATA!H365=0,0,A.Life_DATA!H365/ECO!R31),IF($C$3="Constant Exchange rate",IF(A.Life_DATA!H365=0,0,A.Life_DATA!H365/ECO!R66))))</f>
        <v>914</v>
      </c>
      <c r="J381" s="42">
        <f>IF($C$3="National Currency",IF(A.Life_DATA!I365=0,0,A.Life_DATA!I365),IF($C$3="Current Exchange rate",IF(A.Life_DATA!I365=0,0,A.Life_DATA!I365/ECO!S31),IF($C$3="Constant Exchange rate",IF(A.Life_DATA!I365=0,0,A.Life_DATA!I365/ECO!S66))))</f>
        <v>1294</v>
      </c>
      <c r="K381" s="42">
        <f>IF($C$3="National Currency",IF(A.Life_DATA!J365=0,0,A.Life_DATA!J365),IF($C$3="Current Exchange rate",IF(A.Life_DATA!J365=0,0,A.Life_DATA!J365/ECO!T31),IF($C$3="Constant Exchange rate",IF(A.Life_DATA!J365=0,0,A.Life_DATA!J365/ECO!T66))))</f>
        <v>956</v>
      </c>
      <c r="L381" s="42">
        <f>IF($C$3="National Currency",IF(A.Life_DATA!K365=0,0,A.Life_DATA!K365),IF($C$3="Current Exchange rate",IF(A.Life_DATA!K365=0,0,A.Life_DATA!K365/ECO!U31),IF($C$3="Constant Exchange rate",IF(A.Life_DATA!K365=0,0,A.Life_DATA!K365/ECO!U66))))</f>
        <v>736</v>
      </c>
      <c r="M381" s="42">
        <f>IF($C$3="National Currency",IF(A.Life_DATA!L365=0,0,A.Life_DATA!L365),IF($C$3="Current Exchange rate",IF(A.Life_DATA!L365=0,0,A.Life_DATA!L365/ECO!V31),IF($C$3="Constant Exchange rate",IF(A.Life_DATA!L365=0,0,A.Life_DATA!L365/ECO!V66))))</f>
        <v>979</v>
      </c>
      <c r="N381" s="42">
        <f>IF($C$3="National Currency",IF(A.Life_DATA!M365=0,0,A.Life_DATA!M365),IF($C$3="Current Exchange rate",IF(A.Life_DATA!M365=0,0,A.Life_DATA!M365/ECO!W31),IF($C$3="Constant Exchange rate",IF(A.Life_DATA!M365=0,0,A.Life_DATA!M365/ECO!W66))))</f>
        <v>976</v>
      </c>
      <c r="O381" s="42">
        <f>IF($C$3="National Currency",IF(A.Life_DATA!N365=0,0,A.Life_DATA!N365),IF($C$3="Current Exchange rate",IF(A.Life_DATA!N365=0,0,A.Life_DATA!N365/ECO!X31),IF($C$3="Constant Exchange rate",IF(A.Life_DATA!N365=0,0,A.Life_DATA!N365/ECO!X66))))</f>
        <v>972</v>
      </c>
      <c r="P381" s="108">
        <f>IF($C$3="National Currency",IF(A.Life_DATA!O365=0,0,A.Life_DATA!O365),IF($C$3="Current Exchange rate",IF(A.Life_DATA!O365=0,0,A.Life_DATA!O365/ECO!Y31),IF($C$3="Constant Exchange rate",IF(A.Life_DATA!O365=0,0,A.Life_DATA!O365/ECO!Y66))))</f>
        <v>1084</v>
      </c>
      <c r="Q381" s="41">
        <f t="shared" si="70"/>
        <v>1.740760990484563E-2</v>
      </c>
      <c r="R381" s="41">
        <f t="shared" si="71"/>
        <v>-4.098360655737654E-3</v>
      </c>
      <c r="S381" s="41">
        <f t="shared" si="72"/>
        <v>0.19557195571955721</v>
      </c>
    </row>
    <row r="382" spans="3:19" ht="15" x14ac:dyDescent="0.25">
      <c r="C382" s="139"/>
      <c r="D382" s="140"/>
      <c r="E382" s="39" t="s">
        <v>9</v>
      </c>
      <c r="F382" s="42">
        <f>IF($C$3="National Currency",IF(A.Life_DATA!E366=0,0,A.Life_DATA!E366),IF($C$3="Current Exchange rate",IF(A.Life_DATA!E366=0,0,A.Life_DATA!E366/ECO!O32),IF($C$3="Constant Exchange rate",IF(A.Life_DATA!E366=0,0,A.Life_DATA!E366/ECO!O67))))</f>
        <v>2978.323379783234</v>
      </c>
      <c r="G382" s="42">
        <f>IF($C$3="National Currency",IF(A.Life_DATA!F366=0,0,A.Life_DATA!F366),IF($C$3="Current Exchange rate",IF(A.Life_DATA!F366=0,0,A.Life_DATA!F366/ECO!P32),IF($C$3="Constant Exchange rate",IF(A.Life_DATA!F366=0,0,A.Life_DATA!F366/ECO!P67))))</f>
        <v>2336.4299933643001</v>
      </c>
      <c r="H382" s="42">
        <f>IF($C$3="National Currency",IF(A.Life_DATA!G366=0,0,A.Life_DATA!G366),IF($C$3="Current Exchange rate",IF(A.Life_DATA!G366=0,0,A.Life_DATA!G366/ECO!Q32),IF($C$3="Constant Exchange rate",IF(A.Life_DATA!G366=0,0,A.Life_DATA!G366/ECO!Q67))))</f>
        <v>3556.8458305684585</v>
      </c>
      <c r="I382" s="42">
        <f>IF($C$3="National Currency",IF(A.Life_DATA!H366=0,0,A.Life_DATA!H366),IF($C$3="Current Exchange rate",IF(A.Life_DATA!H366=0,0,A.Life_DATA!H366/ECO!R32),IF($C$3="Constant Exchange rate",IF(A.Life_DATA!H366=0,0,A.Life_DATA!H366/ECO!R67))))</f>
        <v>4674.6295067462952</v>
      </c>
      <c r="J382" s="42">
        <f>IF($C$3="National Currency",IF(A.Life_DATA!I366=0,0,A.Life_DATA!I366),IF($C$3="Current Exchange rate",IF(A.Life_DATA!I366=0,0,A.Life_DATA!I366/ECO!S32),IF($C$3="Constant Exchange rate",IF(A.Life_DATA!I366=0,0,A.Life_DATA!I366/ECO!S67))))</f>
        <v>0</v>
      </c>
      <c r="K382" s="42">
        <f>IF($C$3="National Currency",IF(A.Life_DATA!J366=0,0,A.Life_DATA!J366),IF($C$3="Current Exchange rate",IF(A.Life_DATA!J366=0,0,A.Life_DATA!J366/ECO!T32),IF($C$3="Constant Exchange rate",IF(A.Life_DATA!J366=0,0,A.Life_DATA!J366/ECO!T67))))</f>
        <v>0</v>
      </c>
      <c r="L382" s="42">
        <f>IF($C$3="National Currency",IF(A.Life_DATA!K366=0,0,A.Life_DATA!K366),IF($C$3="Current Exchange rate",IF(A.Life_DATA!K366=0,0,A.Life_DATA!K366/ECO!U32),IF($C$3="Constant Exchange rate",IF(A.Life_DATA!K366=0,0,A.Life_DATA!K366/ECO!U67))))</f>
        <v>0</v>
      </c>
      <c r="M382" s="42">
        <f>IF($C$3="National Currency",IF(A.Life_DATA!L366=0,0,A.Life_DATA!L366),IF($C$3="Current Exchange rate",IF(A.Life_DATA!L366=0,0,A.Life_DATA!L366/ECO!V32),IF($C$3="Constant Exchange rate",IF(A.Life_DATA!L366=0,0,A.Life_DATA!L366/ECO!V67))))</f>
        <v>0</v>
      </c>
      <c r="N382" s="42">
        <f>IF($C$3="National Currency",IF(A.Life_DATA!M366=0,0,A.Life_DATA!M366),IF($C$3="Current Exchange rate",IF(A.Life_DATA!M366=0,0,A.Life_DATA!M366/ECO!W32),IF($C$3="Constant Exchange rate",IF(A.Life_DATA!M366=0,0,A.Life_DATA!M366/ECO!W67))))</f>
        <v>0</v>
      </c>
      <c r="O382" s="42">
        <f>IF($C$3="National Currency",IF(A.Life_DATA!N366=0,0,A.Life_DATA!N366),IF($C$3="Current Exchange rate",IF(A.Life_DATA!N366=0,0,A.Life_DATA!N366/ECO!X32),IF($C$3="Constant Exchange rate",IF(A.Life_DATA!N366=0,0,A.Life_DATA!N366/ECO!X67))))</f>
        <v>0</v>
      </c>
      <c r="P382" s="108">
        <f>IF($C$3="National Currency",IF(A.Life_DATA!O366=0,0,A.Life_DATA!O366),IF($C$3="Current Exchange rate",IF(A.Life_DATA!O366=0,0,A.Life_DATA!O366/ECO!Y32),IF($C$3="Constant Exchange rate",IF(A.Life_DATA!O366=0,0,A.Life_DATA!O366/ECO!Y67))))</f>
        <v>0</v>
      </c>
      <c r="Q382" s="41">
        <f t="shared" si="70"/>
        <v>0</v>
      </c>
      <c r="R382" s="41" t="str">
        <f t="shared" si="71"/>
        <v>-</v>
      </c>
      <c r="S382" s="41" t="str">
        <f t="shared" si="72"/>
        <v>-</v>
      </c>
    </row>
    <row r="383" spans="3:19" ht="15" x14ac:dyDescent="0.25">
      <c r="C383" s="139"/>
      <c r="D383" s="140"/>
      <c r="E383" s="39" t="s">
        <v>8</v>
      </c>
      <c r="F383" s="42">
        <f>IF($C$3="National Currency",IF(A.Life_DATA!E367=0,0,A.Life_DATA!E367),IF($C$3="Current Exchange rate",IF(A.Life_DATA!E367=0,0,A.Life_DATA!E367/ECO!O33),IF($C$3="Constant Exchange rate",IF(A.Life_DATA!E367=0,0,A.Life_DATA!E367/ECO!O68))))</f>
        <v>37.676682579799682</v>
      </c>
      <c r="G383" s="42">
        <f>IF($C$3="National Currency",IF(A.Life_DATA!F367=0,0,A.Life_DATA!F367),IF($C$3="Current Exchange rate",IF(A.Life_DATA!F367=0,0,A.Life_DATA!F367/ECO!P33),IF($C$3="Constant Exchange rate",IF(A.Life_DATA!F367=0,0,A.Life_DATA!F367/ECO!P68))))</f>
        <v>60.844332116446687</v>
      </c>
      <c r="H383" s="42">
        <f>IF($C$3="National Currency",IF(A.Life_DATA!G367=0,0,A.Life_DATA!G367),IF($C$3="Current Exchange rate",IF(A.Life_DATA!G367=0,0,A.Life_DATA!G367/ECO!Q33),IF($C$3="Constant Exchange rate",IF(A.Life_DATA!G367=0,0,A.Life_DATA!G367/ECO!Q68))))</f>
        <v>99.457081344191707</v>
      </c>
      <c r="I383" s="42">
        <f>IF($C$3="National Currency",IF(A.Life_DATA!H367=0,0,A.Life_DATA!H367),IF($C$3="Current Exchange rate",IF(A.Life_DATA!H367=0,0,A.Life_DATA!H367/ECO!R33),IF($C$3="Constant Exchange rate",IF(A.Life_DATA!H367=0,0,A.Life_DATA!H367/ECO!R68))))</f>
        <v>157.4932135168024</v>
      </c>
      <c r="J383" s="42">
        <f>IF($C$3="National Currency",IF(A.Life_DATA!I367=0,0,A.Life_DATA!I367),IF($C$3="Current Exchange rate",IF(A.Life_DATA!I367=0,0,A.Life_DATA!I367/ECO!S33),IF($C$3="Constant Exchange rate",IF(A.Life_DATA!I367=0,0,A.Life_DATA!I367/ECO!S68))))</f>
        <v>1900.683328653</v>
      </c>
      <c r="K383" s="42">
        <f>IF($C$3="National Currency",IF(A.Life_DATA!J367=0,0,A.Life_DATA!J367),IF($C$3="Current Exchange rate",IF(A.Life_DATA!J367=0,0,A.Life_DATA!J367/ECO!T33),IF($C$3="Constant Exchange rate",IF(A.Life_DATA!J367=0,0,A.Life_DATA!J367/ECO!T68))))</f>
        <v>164.74773003837873</v>
      </c>
      <c r="L383" s="42">
        <f>IF($C$3="National Currency",IF(A.Life_DATA!K367=0,0,A.Life_DATA!K367),IF($C$3="Current Exchange rate",IF(A.Life_DATA!K367=0,0,A.Life_DATA!K367/ECO!U33),IF($C$3="Constant Exchange rate",IF(A.Life_DATA!K367=0,0,A.Life_DATA!K367/ECO!U68))))</f>
        <v>105.7755312178227</v>
      </c>
      <c r="M383" s="42">
        <f>IF($C$3="National Currency",IF(A.Life_DATA!L367=0,0,A.Life_DATA!L367),IF($C$3="Current Exchange rate",IF(A.Life_DATA!L367=0,0,A.Life_DATA!L367/ECO!V33),IF($C$3="Constant Exchange rate",IF(A.Life_DATA!L367=0,0,A.Life_DATA!L367/ECO!V68))))</f>
        <v>595.5724047552186</v>
      </c>
      <c r="N383" s="42">
        <f>IF($C$3="National Currency",IF(A.Life_DATA!M367=0,0,A.Life_DATA!M367),IF($C$3="Current Exchange rate",IF(A.Life_DATA!M367=0,0,A.Life_DATA!M367/ECO!W33),IF($C$3="Constant Exchange rate",IF(A.Life_DATA!M367=0,0,A.Life_DATA!M367/ECO!W68))))</f>
        <v>240.33511185996443</v>
      </c>
      <c r="O383" s="89">
        <f>IF($C$3="National Currency",IF(A.Life_DATA!N367=0,0,A.Life_DATA!N367),IF($C$3="Current Exchange rate",IF(A.Life_DATA!N367=0,0,A.Life_DATA!N367/ECO!X33),IF($C$3="Constant Exchange rate",IF(A.Life_DATA!N367=0,0,A.Life_DATA!N367/ECO!X68))))</f>
        <v>240.33511185996443</v>
      </c>
      <c r="P383" s="108">
        <f>IF($C$3="National Currency",IF(A.Life_DATA!O367=0,0,A.Life_DATA!O367),IF($C$3="Current Exchange rate",IF(A.Life_DATA!O367=0,0,A.Life_DATA!O367/ECO!Y33),IF($C$3="Constant Exchange rate",IF(A.Life_DATA!O367=0,0,A.Life_DATA!O367/ECO!Y68))))</f>
        <v>0</v>
      </c>
      <c r="Q383" s="41">
        <f t="shared" si="70"/>
        <v>4.3041768247898135E-3</v>
      </c>
      <c r="R383" s="41">
        <f t="shared" si="71"/>
        <v>0</v>
      </c>
      <c r="S383" s="41">
        <f t="shared" si="72"/>
        <v>5.3788819875776399</v>
      </c>
    </row>
    <row r="384" spans="3:19" ht="15" x14ac:dyDescent="0.25">
      <c r="C384" s="139"/>
      <c r="D384" s="140"/>
      <c r="E384" s="39" t="s">
        <v>7</v>
      </c>
      <c r="F384" s="42">
        <f>IF($C$3="National Currency",IF(A.Life_DATA!E368=0,0,A.Life_DATA!E368),IF($C$3="Current Exchange rate",IF(A.Life_DATA!E368=0,0,A.Life_DATA!E368/ECO!O34),IF($C$3="Constant Exchange rate",IF(A.Life_DATA!E368=0,0,A.Life_DATA!E368/ECO!O69))))</f>
        <v>373.69773896129567</v>
      </c>
      <c r="G384" s="42">
        <f>IF($C$3="National Currency",IF(A.Life_DATA!F368=0,0,A.Life_DATA!F368),IF($C$3="Current Exchange rate",IF(A.Life_DATA!F368=0,0,A.Life_DATA!F368/ECO!P34),IF($C$3="Constant Exchange rate",IF(A.Life_DATA!F368=0,0,A.Life_DATA!F368/ECO!P69))))</f>
        <v>375.21510802602472</v>
      </c>
      <c r="H384" s="42">
        <f>IF($C$3="National Currency",IF(A.Life_DATA!G368=0,0,A.Life_DATA!G368),IF($C$3="Current Exchange rate",IF(A.Life_DATA!G368=0,0,A.Life_DATA!G368/ECO!Q34),IF($C$3="Constant Exchange rate",IF(A.Life_DATA!G368=0,0,A.Life_DATA!G368/ECO!Q69))))</f>
        <v>813.3795899404106</v>
      </c>
      <c r="I384" s="42">
        <f>IF($C$3="National Currency",IF(A.Life_DATA!H368=0,0,A.Life_DATA!H368),IF($C$3="Current Exchange rate",IF(A.Life_DATA!H368=0,0,A.Life_DATA!H368/ECO!R34),IF($C$3="Constant Exchange rate",IF(A.Life_DATA!H368=0,0,A.Life_DATA!H368/ECO!R69))))</f>
        <v>843.3669019494339</v>
      </c>
      <c r="J384" s="42">
        <f>IF($C$3="National Currency",IF(A.Life_DATA!I368=0,0,A.Life_DATA!I368),IF($C$3="Current Exchange rate",IF(A.Life_DATA!I368=0,0,A.Life_DATA!I368/ECO!S34),IF($C$3="Constant Exchange rate",IF(A.Life_DATA!I368=0,0,A.Life_DATA!I368/ECO!S69))))</f>
        <v>0</v>
      </c>
      <c r="K384" s="42">
        <f>IF($C$3="National Currency",IF(A.Life_DATA!J368=0,0,A.Life_DATA!J368),IF($C$3="Current Exchange rate",IF(A.Life_DATA!J368=0,0,A.Life_DATA!J368/ECO!T34),IF($C$3="Constant Exchange rate",IF(A.Life_DATA!J368=0,0,A.Life_DATA!J368/ECO!T69))))</f>
        <v>0</v>
      </c>
      <c r="L384" s="42">
        <f>IF($C$3="National Currency",IF(A.Life_DATA!K368=0,0,A.Life_DATA!K368),IF($C$3="Current Exchange rate",IF(A.Life_DATA!K368=0,0,A.Life_DATA!K368/ECO!U34),IF($C$3="Constant Exchange rate",IF(A.Life_DATA!K368=0,0,A.Life_DATA!K368/ECO!U69))))</f>
        <v>0</v>
      </c>
      <c r="M384" s="42">
        <f>IF($C$3="National Currency",IF(A.Life_DATA!L368=0,0,A.Life_DATA!L368),IF($C$3="Current Exchange rate",IF(A.Life_DATA!L368=0,0,A.Life_DATA!L368/ECO!V34),IF($C$3="Constant Exchange rate",IF(A.Life_DATA!L368=0,0,A.Life_DATA!L368/ECO!V69))))</f>
        <v>0</v>
      </c>
      <c r="N384" s="42">
        <f>IF($C$3="National Currency",IF(A.Life_DATA!M368=0,0,A.Life_DATA!M368),IF($C$3="Current Exchange rate",IF(A.Life_DATA!M368=0,0,A.Life_DATA!M368/ECO!W34),IF($C$3="Constant Exchange rate",IF(A.Life_DATA!M368=0,0,A.Life_DATA!M368/ECO!W69))))</f>
        <v>0</v>
      </c>
      <c r="O384" s="42">
        <f>IF($C$3="National Currency",IF(A.Life_DATA!N368=0,0,A.Life_DATA!N368),IF($C$3="Current Exchange rate",IF(A.Life_DATA!N368=0,0,A.Life_DATA!N368/ECO!X34),IF($C$3="Constant Exchange rate",IF(A.Life_DATA!N368=0,0,A.Life_DATA!N368/ECO!X69))))</f>
        <v>0</v>
      </c>
      <c r="P384" s="108">
        <f>IF($C$3="National Currency",IF(A.Life_DATA!O368=0,0,A.Life_DATA!O368),IF($C$3="Current Exchange rate",IF(A.Life_DATA!O368=0,0,A.Life_DATA!O368/ECO!Y34),IF($C$3="Constant Exchange rate",IF(A.Life_DATA!O368=0,0,A.Life_DATA!O368/ECO!Y69))))</f>
        <v>0</v>
      </c>
      <c r="Q384" s="41">
        <f t="shared" si="70"/>
        <v>0</v>
      </c>
      <c r="R384" s="41" t="str">
        <f t="shared" si="71"/>
        <v>-</v>
      </c>
      <c r="S384" s="41" t="str">
        <f t="shared" si="72"/>
        <v>-</v>
      </c>
    </row>
    <row r="385" spans="3:19" ht="15" x14ac:dyDescent="0.25">
      <c r="C385" s="139"/>
      <c r="D385" s="140"/>
      <c r="E385" s="39" t="s">
        <v>6</v>
      </c>
      <c r="F385" s="42">
        <f>IF($C$3="National Currency",IF(A.Life_DATA!E369=0,0,A.Life_DATA!E369),IF($C$3="Current Exchange rate",IF(A.Life_DATA!E369=0,0,A.Life_DATA!E369/ECO!O35),IF($C$3="Constant Exchange rate",IF(A.Life_DATA!E369=0,0,A.Life_DATA!E369/ECO!O70))))</f>
        <v>1.1238130632640313</v>
      </c>
      <c r="G385" s="42">
        <f>IF($C$3="National Currency",IF(A.Life_DATA!F369=0,0,A.Life_DATA!F369),IF($C$3="Current Exchange rate",IF(A.Life_DATA!F369=0,0,A.Life_DATA!F369/ECO!P35),IF($C$3="Constant Exchange rate",IF(A.Life_DATA!F369=0,0,A.Life_DATA!F369/ECO!P70))))</f>
        <v>1.1666815383242617</v>
      </c>
      <c r="H385" s="42">
        <f>IF($C$3="National Currency",IF(A.Life_DATA!G369=0,0,A.Life_DATA!G369),IF($C$3="Current Exchange rate",IF(A.Life_DATA!G369=0,0,A.Life_DATA!G369/ECO!Q35),IF($C$3="Constant Exchange rate",IF(A.Life_DATA!G369=0,0,A.Life_DATA!G369/ECO!Q70))))</f>
        <v>3.5069363433568306</v>
      </c>
      <c r="I385" s="89">
        <f>IF($C$3="National Currency",IF(A.Life_DATA!H369=0,0,A.Life_DATA!H369),IF($C$3="Current Exchange rate",IF(A.Life_DATA!H369=0,0,A.Life_DATA!H369/ECO!R35),IF($C$3="Constant Exchange rate",IF(A.Life_DATA!H369=0,0,A.Life_DATA!H369/ECO!R70))))</f>
        <v>7.9148291603462129</v>
      </c>
      <c r="J385" s="89">
        <f>IF($C$3="National Currency",IF(A.Life_DATA!I369=0,0,A.Life_DATA!I369),IF($C$3="Current Exchange rate",IF(A.Life_DATA!I369=0,0,A.Life_DATA!I369/ECO!S35),IF($C$3="Constant Exchange rate",IF(A.Life_DATA!I369=0,0,A.Life_DATA!I369/ECO!S70))))</f>
        <v>12.322721977335593</v>
      </c>
      <c r="K385" s="42">
        <f>IF($C$3="National Currency",IF(A.Life_DATA!J369=0,0,A.Life_DATA!J369),IF($C$3="Current Exchange rate",IF(A.Life_DATA!J369=0,0,A.Life_DATA!J369/ECO!T35),IF($C$3="Constant Exchange rate",IF(A.Life_DATA!J369=0,0,A.Life_DATA!J369/ECO!T70))))</f>
        <v>16.730614794324975</v>
      </c>
      <c r="L385" s="42">
        <f>IF($C$3="National Currency",IF(A.Life_DATA!K369=0,0,A.Life_DATA!K369),IF($C$3="Current Exchange rate",IF(A.Life_DATA!K369=0,0,A.Life_DATA!K369/ECO!U35),IF($C$3="Constant Exchange rate",IF(A.Life_DATA!K369=0,0,A.Life_DATA!K369/ECO!U70))))</f>
        <v>0</v>
      </c>
      <c r="M385" s="42">
        <f>IF($C$3="National Currency",IF(A.Life_DATA!L369=0,0,A.Life_DATA!L369),IF($C$3="Current Exchange rate",IF(A.Life_DATA!L369=0,0,A.Life_DATA!L369/ECO!V35),IF($C$3="Constant Exchange rate",IF(A.Life_DATA!L369=0,0,A.Life_DATA!L369/ECO!V70))))</f>
        <v>0</v>
      </c>
      <c r="N385" s="42">
        <f>IF($C$3="National Currency",IF(A.Life_DATA!M369=0,0,A.Life_DATA!M369),IF($C$3="Current Exchange rate",IF(A.Life_DATA!M369=0,0,A.Life_DATA!M369/ECO!W35),IF($C$3="Constant Exchange rate",IF(A.Life_DATA!M369=0,0,A.Life_DATA!M369/ECO!W70))))</f>
        <v>0</v>
      </c>
      <c r="O385" s="42">
        <f>IF($C$3="National Currency",IF(A.Life_DATA!N369=0,0,A.Life_DATA!N369),IF($C$3="Current Exchange rate",IF(A.Life_DATA!N369=0,0,A.Life_DATA!N369/ECO!X35),IF($C$3="Constant Exchange rate",IF(A.Life_DATA!N369=0,0,A.Life_DATA!N369/ECO!X70))))</f>
        <v>0</v>
      </c>
      <c r="P385" s="108">
        <f>IF($C$3="National Currency",IF(A.Life_DATA!O369=0,0,A.Life_DATA!O369),IF($C$3="Current Exchange rate",IF(A.Life_DATA!O369=0,0,A.Life_DATA!O369/ECO!Y35),IF($C$3="Constant Exchange rate",IF(A.Life_DATA!O369=0,0,A.Life_DATA!O369/ECO!Y70))))</f>
        <v>0</v>
      </c>
      <c r="Q385" s="41">
        <f t="shared" si="70"/>
        <v>0</v>
      </c>
      <c r="R385" s="41" t="str">
        <f t="shared" si="71"/>
        <v>-</v>
      </c>
      <c r="S385" s="41" t="str">
        <f t="shared" si="72"/>
        <v>-</v>
      </c>
    </row>
    <row r="386" spans="3:19" ht="15" x14ac:dyDescent="0.25">
      <c r="C386" s="139"/>
      <c r="D386" s="140"/>
      <c r="E386" s="39" t="s">
        <v>5</v>
      </c>
      <c r="F386" s="42">
        <f>IF($C$3="National Currency",IF(A.Life_DATA!E370=0,0,A.Life_DATA!E370),IF($C$3="Current Exchange rate",IF(A.Life_DATA!E370=0,0,A.Life_DATA!E370/ECO!O36),IF($C$3="Constant Exchange rate",IF(A.Life_DATA!E370=0,0,A.Life_DATA!E370/ECO!O71))))</f>
        <v>1033.7485361439369</v>
      </c>
      <c r="G386" s="42">
        <f>IF($C$3="National Currency",IF(A.Life_DATA!F370=0,0,A.Life_DATA!F370),IF($C$3="Current Exchange rate",IF(A.Life_DATA!F370=0,0,A.Life_DATA!F370/ECO!P36),IF($C$3="Constant Exchange rate",IF(A.Life_DATA!F370=0,0,A.Life_DATA!F370/ECO!P71))))</f>
        <v>812.94581071010316</v>
      </c>
      <c r="H386" s="42">
        <f>IF($C$3="National Currency",IF(A.Life_DATA!G370=0,0,A.Life_DATA!G370),IF($C$3="Current Exchange rate",IF(A.Life_DATA!G370=0,0,A.Life_DATA!G370/ECO!Q36),IF($C$3="Constant Exchange rate",IF(A.Life_DATA!G370=0,0,A.Life_DATA!G370/ECO!Q71))))</f>
        <v>2985.521132758437</v>
      </c>
      <c r="I386" s="42">
        <f>IF($C$3="National Currency",IF(A.Life_DATA!H370=0,0,A.Life_DATA!H370),IF($C$3="Current Exchange rate",IF(A.Life_DATA!H370=0,0,A.Life_DATA!H370/ECO!R36),IF($C$3="Constant Exchange rate",IF(A.Life_DATA!H370=0,0,A.Life_DATA!H370/ECO!R71))))</f>
        <v>2541.1476631534119</v>
      </c>
      <c r="J386" s="42">
        <f>IF($C$3="National Currency",IF(A.Life_DATA!I370=0,0,A.Life_DATA!I370),IF($C$3="Current Exchange rate",IF(A.Life_DATA!I370=0,0,A.Life_DATA!I370/ECO!S36),IF($C$3="Constant Exchange rate",IF(A.Life_DATA!I370=0,0,A.Life_DATA!I370/ECO!S71))))</f>
        <v>6600.9794527839877</v>
      </c>
      <c r="K386" s="42">
        <f>IF($C$3="National Currency",IF(A.Life_DATA!J370=0,0,A.Life_DATA!J370),IF($C$3="Current Exchange rate",IF(A.Life_DATA!J370=0,0,A.Life_DATA!J370/ECO!T36),IF($C$3="Constant Exchange rate",IF(A.Life_DATA!J370=0,0,A.Life_DATA!J370/ECO!T71))))</f>
        <v>5656.1269030128815</v>
      </c>
      <c r="L386" s="42">
        <f>IF($C$3="National Currency",IF(A.Life_DATA!K370=0,0,A.Life_DATA!K370),IF($C$3="Current Exchange rate",IF(A.Life_DATA!K370=0,0,A.Life_DATA!K370/ECO!U36),IF($C$3="Constant Exchange rate",IF(A.Life_DATA!K370=0,0,A.Life_DATA!K370/ECO!U71))))</f>
        <v>2103.694240391781</v>
      </c>
      <c r="M386" s="42">
        <f>IF($C$3="National Currency",IF(A.Life_DATA!L370=0,0,A.Life_DATA!L370),IF($C$3="Current Exchange rate",IF(A.Life_DATA!L370=0,0,A.Life_DATA!L370/ECO!V36),IF($C$3="Constant Exchange rate",IF(A.Life_DATA!L370=0,0,A.Life_DATA!L370/ECO!V71))))</f>
        <v>1375.9182369849887</v>
      </c>
      <c r="N386" s="42">
        <f>IF($C$3="National Currency",IF(A.Life_DATA!M370=0,0,A.Life_DATA!M370),IF($C$3="Current Exchange rate",IF(A.Life_DATA!M370=0,0,A.Life_DATA!M370/ECO!W36),IF($C$3="Constant Exchange rate",IF(A.Life_DATA!M370=0,0,A.Life_DATA!M370/ECO!W71))))</f>
        <v>1520.8133716597465</v>
      </c>
      <c r="O386" s="42">
        <f>IF($C$3="National Currency",IF(A.Life_DATA!N370=0,0,A.Life_DATA!N370),IF($C$3="Current Exchange rate",IF(A.Life_DATA!N370=0,0,A.Life_DATA!N370/ECO!X36),IF($C$3="Constant Exchange rate",IF(A.Life_DATA!N370=0,0,A.Life_DATA!N370/ECO!X71))))</f>
        <v>1566.1662940487597</v>
      </c>
      <c r="P386" s="108">
        <f>IF($C$3="National Currency",IF(A.Life_DATA!O370=0,0,A.Life_DATA!O370),IF($C$3="Current Exchange rate",IF(A.Life_DATA!O370=0,0,A.Life_DATA!O370/ECO!Y36),IF($C$3="Constant Exchange rate",IF(A.Life_DATA!O370=0,0,A.Life_DATA!O370/ECO!Y71))))</f>
        <v>0</v>
      </c>
      <c r="Q386" s="41">
        <f t="shared" si="70"/>
        <v>2.8048571906294818E-2</v>
      </c>
      <c r="R386" s="41">
        <f t="shared" si="71"/>
        <v>2.9821491074553785E-2</v>
      </c>
      <c r="S386" s="41">
        <f t="shared" si="72"/>
        <v>0.51503604531410918</v>
      </c>
    </row>
    <row r="387" spans="3:19" ht="15" x14ac:dyDescent="0.25">
      <c r="C387" s="139"/>
      <c r="D387" s="140"/>
      <c r="E387" s="39" t="s">
        <v>4</v>
      </c>
      <c r="F387" s="42">
        <f>IF($C$3="National Currency",IF(A.Life_DATA!E371=0,0,A.Life_DATA!E371),IF($C$3="Current Exchange rate",IF(A.Life_DATA!E371=0,0,A.Life_DATA!E371/ECO!O37),IF($C$3="Constant Exchange rate",IF(A.Life_DATA!E371=0,0,A.Life_DATA!E371/ECO!O72))))</f>
        <v>18.27324319813053</v>
      </c>
      <c r="G387" s="42">
        <f>IF($C$3="National Currency",IF(A.Life_DATA!F371=0,0,A.Life_DATA!F371),IF($C$3="Current Exchange rate",IF(A.Life_DATA!F371=0,0,A.Life_DATA!F371/ECO!P37),IF($C$3="Constant Exchange rate",IF(A.Life_DATA!F371=0,0,A.Life_DATA!F371/ECO!P72))))</f>
        <v>52.182440327157408</v>
      </c>
      <c r="H387" s="42">
        <f>IF($C$3="National Currency",IF(A.Life_DATA!G371=0,0,A.Life_DATA!G371),IF($C$3="Current Exchange rate",IF(A.Life_DATA!G371=0,0,A.Life_DATA!G371/ECO!Q37),IF($C$3="Constant Exchange rate",IF(A.Life_DATA!G371=0,0,A.Life_DATA!G371/ECO!Q72))))</f>
        <v>30.524954097813389</v>
      </c>
      <c r="I387" s="42">
        <f>IF($C$3="National Currency",IF(A.Life_DATA!H371=0,0,A.Life_DATA!H371),IF($C$3="Current Exchange rate",IF(A.Life_DATA!H371=0,0,A.Life_DATA!H371/ECO!R37),IF($C$3="Constant Exchange rate",IF(A.Life_DATA!H371=0,0,A.Life_DATA!H371/ECO!R72))))</f>
        <v>11</v>
      </c>
      <c r="J387" s="42">
        <f>IF($C$3="National Currency",IF(A.Life_DATA!I371=0,0,A.Life_DATA!I371),IF($C$3="Current Exchange rate",IF(A.Life_DATA!I371=0,0,A.Life_DATA!I371/ECO!S37),IF($C$3="Constant Exchange rate",IF(A.Life_DATA!I371=0,0,A.Life_DATA!I371/ECO!S72))))</f>
        <v>70</v>
      </c>
      <c r="K387" s="42">
        <f>IF($C$3="National Currency",IF(A.Life_DATA!J371=0,0,A.Life_DATA!J371),IF($C$3="Current Exchange rate",IF(A.Life_DATA!J371=0,0,A.Life_DATA!J371/ECO!T37),IF($C$3="Constant Exchange rate",IF(A.Life_DATA!J371=0,0,A.Life_DATA!J371/ECO!T72))))</f>
        <v>22</v>
      </c>
      <c r="L387" s="42">
        <f>IF($C$3="National Currency",IF(A.Life_DATA!K371=0,0,A.Life_DATA!K371),IF($C$3="Current Exchange rate",IF(A.Life_DATA!K371=0,0,A.Life_DATA!K371/ECO!U37),IF($C$3="Constant Exchange rate",IF(A.Life_DATA!K371=0,0,A.Life_DATA!K371/ECO!U72))))</f>
        <v>33</v>
      </c>
      <c r="M387" s="42">
        <f>IF($C$3="National Currency",IF(A.Life_DATA!L371=0,0,A.Life_DATA!L371),IF($C$3="Current Exchange rate",IF(A.Life_DATA!L371=0,0,A.Life_DATA!L371/ECO!V37),IF($C$3="Constant Exchange rate",IF(A.Life_DATA!L371=0,0,A.Life_DATA!L371/ECO!V72))))</f>
        <v>66</v>
      </c>
      <c r="N387" s="42">
        <f>IF($C$3="National Currency",IF(A.Life_DATA!M371=0,0,A.Life_DATA!M371),IF($C$3="Current Exchange rate",IF(A.Life_DATA!M371=0,0,A.Life_DATA!M371/ECO!W37),IF($C$3="Constant Exchange rate",IF(A.Life_DATA!M371=0,0,A.Life_DATA!M371/ECO!W72))))</f>
        <v>59</v>
      </c>
      <c r="O387" s="42">
        <f>IF($C$3="National Currency",IF(A.Life_DATA!N371=0,0,A.Life_DATA!N371),IF($C$3="Current Exchange rate",IF(A.Life_DATA!N371=0,0,A.Life_DATA!N371/ECO!X37),IF($C$3="Constant Exchange rate",IF(A.Life_DATA!N371=0,0,A.Life_DATA!N371/ECO!X72))))</f>
        <v>77.8</v>
      </c>
      <c r="P387" s="108">
        <f>IF($C$3="National Currency",IF(A.Life_DATA!O371=0,0,A.Life_DATA!O371),IF($C$3="Current Exchange rate",IF(A.Life_DATA!O371=0,0,A.Life_DATA!O371/ECO!Y37),IF($C$3="Constant Exchange rate",IF(A.Life_DATA!O371=0,0,A.Life_DATA!O371/ECO!Y72))))</f>
        <v>0</v>
      </c>
      <c r="Q387" s="41">
        <f t="shared" si="70"/>
        <v>1.3933251549351749E-3</v>
      </c>
      <c r="R387" s="41">
        <f t="shared" si="71"/>
        <v>0.31864406779661003</v>
      </c>
      <c r="S387" s="41">
        <f t="shared" si="72"/>
        <v>3.2575912308746284</v>
      </c>
    </row>
    <row r="388" spans="3:19" ht="15" x14ac:dyDescent="0.25">
      <c r="C388" s="139"/>
      <c r="D388" s="140"/>
      <c r="E388" s="39" t="s">
        <v>3</v>
      </c>
      <c r="F388" s="42">
        <f>IF($C$3="National Currency",IF(A.Life_DATA!E372=0,0,A.Life_DATA!E372),IF($C$3="Current Exchange rate",IF(A.Life_DATA!E372=0,0,A.Life_DATA!E372/ECO!O38),IF($C$3="Constant Exchange rate",IF(A.Life_DATA!E372=0,0,A.Life_DATA!E372/ECO!O73))))</f>
        <v>288.18960366460863</v>
      </c>
      <c r="G388" s="42">
        <f>IF($C$3="National Currency",IF(A.Life_DATA!F372=0,0,A.Life_DATA!F372),IF($C$3="Current Exchange rate",IF(A.Life_DATA!F372=0,0,A.Life_DATA!F372/ECO!P38),IF($C$3="Constant Exchange rate",IF(A.Life_DATA!F372=0,0,A.Life_DATA!F372/ECO!P73))))</f>
        <v>237.13735643630085</v>
      </c>
      <c r="H388" s="42">
        <f>IF($C$3="National Currency",IF(A.Life_DATA!G372=0,0,A.Life_DATA!G372),IF($C$3="Current Exchange rate",IF(A.Life_DATA!G372=0,0,A.Life_DATA!G372/ECO!Q38),IF($C$3="Constant Exchange rate",IF(A.Life_DATA!G372=0,0,A.Life_DATA!G372/ECO!Q73))))</f>
        <v>311.15979552545974</v>
      </c>
      <c r="I388" s="42">
        <f>IF($C$3="National Currency",IF(A.Life_DATA!H372=0,0,A.Life_DATA!H372),IF($C$3="Current Exchange rate",IF(A.Life_DATA!H372=0,0,A.Life_DATA!H372/ECO!R38),IF($C$3="Constant Exchange rate",IF(A.Life_DATA!H372=0,0,A.Life_DATA!H372/ECO!R73))))</f>
        <v>0</v>
      </c>
      <c r="J388" s="42">
        <f>IF($C$3="National Currency",IF(A.Life_DATA!I372=0,0,A.Life_DATA!I372),IF($C$3="Current Exchange rate",IF(A.Life_DATA!I372=0,0,A.Life_DATA!I372/ECO!S38),IF($C$3="Constant Exchange rate",IF(A.Life_DATA!I372=0,0,A.Life_DATA!I372/ECO!S73))))</f>
        <v>0</v>
      </c>
      <c r="K388" s="42">
        <f>IF($C$3="National Currency",IF(A.Life_DATA!J372=0,0,A.Life_DATA!J372),IF($C$3="Current Exchange rate",IF(A.Life_DATA!J372=0,0,A.Life_DATA!J372/ECO!T38),IF($C$3="Constant Exchange rate",IF(A.Life_DATA!J372=0,0,A.Life_DATA!J372/ECO!T73))))</f>
        <v>0</v>
      </c>
      <c r="L388" s="42">
        <f>IF($C$3="National Currency",IF(A.Life_DATA!K372=0,0,A.Life_DATA!K372),IF($C$3="Current Exchange rate",IF(A.Life_DATA!K372=0,0,A.Life_DATA!K372/ECO!U38),IF($C$3="Constant Exchange rate",IF(A.Life_DATA!K372=0,0,A.Life_DATA!K372/ECO!U73))))</f>
        <v>0</v>
      </c>
      <c r="M388" s="42">
        <f>IF($C$3="National Currency",IF(A.Life_DATA!L372=0,0,A.Life_DATA!L372),IF($C$3="Current Exchange rate",IF(A.Life_DATA!L372=0,0,A.Life_DATA!L372/ECO!V38),IF($C$3="Constant Exchange rate",IF(A.Life_DATA!L372=0,0,A.Life_DATA!L372/ECO!V73))))</f>
        <v>0</v>
      </c>
      <c r="N388" s="42">
        <f>IF($C$3="National Currency",IF(A.Life_DATA!M372=0,0,A.Life_DATA!M372),IF($C$3="Current Exchange rate",IF(A.Life_DATA!M372=0,0,A.Life_DATA!M372/ECO!W38),IF($C$3="Constant Exchange rate",IF(A.Life_DATA!M372=0,0,A.Life_DATA!M372/ECO!W73))))</f>
        <v>0</v>
      </c>
      <c r="O388" s="42">
        <f>IF($C$3="National Currency",IF(A.Life_DATA!N372=0,0,A.Life_DATA!N372),IF($C$3="Current Exchange rate",IF(A.Life_DATA!N372=0,0,A.Life_DATA!N372/ECO!X38),IF($C$3="Constant Exchange rate",IF(A.Life_DATA!N372=0,0,A.Life_DATA!N372/ECO!X73))))</f>
        <v>0</v>
      </c>
      <c r="P388" s="108">
        <f>IF($C$3="National Currency",IF(A.Life_DATA!O372=0,0,A.Life_DATA!O372),IF($C$3="Current Exchange rate",IF(A.Life_DATA!O372=0,0,A.Life_DATA!O372/ECO!Y38),IF($C$3="Constant Exchange rate",IF(A.Life_DATA!O372=0,0,A.Life_DATA!O372/ECO!Y73))))</f>
        <v>0</v>
      </c>
      <c r="Q388" s="41">
        <f t="shared" si="70"/>
        <v>0</v>
      </c>
      <c r="R388" s="41" t="str">
        <f t="shared" si="71"/>
        <v>-</v>
      </c>
      <c r="S388" s="41" t="str">
        <f t="shared" si="72"/>
        <v>-</v>
      </c>
    </row>
    <row r="389" spans="3:19" ht="15" x14ac:dyDescent="0.25">
      <c r="C389" s="139"/>
      <c r="D389" s="140"/>
      <c r="E389" s="39" t="s">
        <v>2</v>
      </c>
      <c r="F389" s="42">
        <f>IF($C$3="National Currency",IF(A.Life_DATA!E373=0,0,A.Life_DATA!E373),IF($C$3="Current Exchange rate",IF(A.Life_DATA!E373=0,0,A.Life_DATA!E373/ECO!O39),IF($C$3="Constant Exchange rate",IF(A.Life_DATA!E373=0,0,A.Life_DATA!E373/ECO!O74))))</f>
        <v>0</v>
      </c>
      <c r="G389" s="42">
        <f>IF($C$3="National Currency",IF(A.Life_DATA!F373=0,0,A.Life_DATA!F373),IF($C$3="Current Exchange rate",IF(A.Life_DATA!F373=0,0,A.Life_DATA!F373/ECO!P39),IF($C$3="Constant Exchange rate",IF(A.Life_DATA!F373=0,0,A.Life_DATA!F373/ECO!P74))))</f>
        <v>14.124293785310735</v>
      </c>
      <c r="H389" s="42">
        <f>IF($C$3="National Currency",IF(A.Life_DATA!G373=0,0,A.Life_DATA!G373),IF($C$3="Current Exchange rate",IF(A.Life_DATA!G373=0,0,A.Life_DATA!G373/ECO!Q39),IF($C$3="Constant Exchange rate",IF(A.Life_DATA!G373=0,0,A.Life_DATA!G373/ECO!Q74))))</f>
        <v>50.494350282485875</v>
      </c>
      <c r="I389" s="42">
        <f>IF($C$3="National Currency",IF(A.Life_DATA!H373=0,0,A.Life_DATA!H373),IF($C$3="Current Exchange rate",IF(A.Life_DATA!H373=0,0,A.Life_DATA!H373/ECO!R39),IF($C$3="Constant Exchange rate",IF(A.Life_DATA!H373=0,0,A.Life_DATA!H373/ECO!R74))))</f>
        <v>51.553672316384187</v>
      </c>
      <c r="J389" s="42">
        <f>IF($C$3="National Currency",IF(A.Life_DATA!I373=0,0,A.Life_DATA!I373),IF($C$3="Current Exchange rate",IF(A.Life_DATA!I373=0,0,A.Life_DATA!I373/ECO!S39),IF($C$3="Constant Exchange rate",IF(A.Life_DATA!I373=0,0,A.Life_DATA!I373/ECO!S74))))</f>
        <v>33.192090395480228</v>
      </c>
      <c r="K389" s="42">
        <f>IF($C$3="National Currency",IF(A.Life_DATA!J373=0,0,A.Life_DATA!J373),IF($C$3="Current Exchange rate",IF(A.Life_DATA!J373=0,0,A.Life_DATA!J373/ECO!T39),IF($C$3="Constant Exchange rate",IF(A.Life_DATA!J373=0,0,A.Life_DATA!J373/ECO!T74))))</f>
        <v>34.604519774011301</v>
      </c>
      <c r="L389" s="42">
        <f>IF($C$3="National Currency",IF(A.Life_DATA!K373=0,0,A.Life_DATA!K373),IF($C$3="Current Exchange rate",IF(A.Life_DATA!K373=0,0,A.Life_DATA!K373/ECO!U39),IF($C$3="Constant Exchange rate",IF(A.Life_DATA!K373=0,0,A.Life_DATA!K373/ECO!U74))))</f>
        <v>31.779661016949156</v>
      </c>
      <c r="M389" s="42">
        <f>IF($C$3="National Currency",IF(A.Life_DATA!L373=0,0,A.Life_DATA!L373),IF($C$3="Current Exchange rate",IF(A.Life_DATA!L373=0,0,A.Life_DATA!L373/ECO!V39),IF($C$3="Constant Exchange rate",IF(A.Life_DATA!L373=0,0,A.Life_DATA!L373/ECO!V74))))</f>
        <v>21.186440677966104</v>
      </c>
      <c r="N389" s="42">
        <f>IF($C$3="National Currency",IF(A.Life_DATA!M373=0,0,A.Life_DATA!M373),IF($C$3="Current Exchange rate",IF(A.Life_DATA!M373=0,0,A.Life_DATA!M373/ECO!W39),IF($C$3="Constant Exchange rate",IF(A.Life_DATA!M373=0,0,A.Life_DATA!M373/ECO!W74))))</f>
        <v>26.48305084745763</v>
      </c>
      <c r="O389" s="42">
        <f>IF($C$3="National Currency",IF(A.Life_DATA!N373=0,0,A.Life_DATA!N373),IF($C$3="Current Exchange rate",IF(A.Life_DATA!N373=0,0,A.Life_DATA!N373/ECO!X39),IF($C$3="Constant Exchange rate",IF(A.Life_DATA!N373=0,0,A.Life_DATA!N373/ECO!X74))))</f>
        <v>24.717514124293785</v>
      </c>
      <c r="P389" s="108">
        <f>IF($C$3="National Currency",IF(A.Life_DATA!O373=0,0,A.Life_DATA!O373),IF($C$3="Current Exchange rate",IF(A.Life_DATA!O373=0,0,A.Life_DATA!O373/ECO!Y39),IF($C$3="Constant Exchange rate",IF(A.Life_DATA!O373=0,0,A.Life_DATA!O373/ECO!Y74))))</f>
        <v>0</v>
      </c>
      <c r="Q389" s="41">
        <f t="shared" si="70"/>
        <v>4.4266753466380476E-4</v>
      </c>
      <c r="R389" s="41">
        <f t="shared" si="71"/>
        <v>-6.6666666666666763E-2</v>
      </c>
      <c r="S389" s="41" t="str">
        <f t="shared" si="72"/>
        <v>-</v>
      </c>
    </row>
    <row r="390" spans="3:19" ht="15" x14ac:dyDescent="0.25">
      <c r="C390" s="139"/>
      <c r="D390" s="140"/>
      <c r="E390" s="39" t="s">
        <v>57</v>
      </c>
      <c r="F390" s="43">
        <f>IF($C$3="National Currency",IF(A.Life_DATA!E374=0,0,A.Life_DATA!E374),IF($C$3="Current Exchange rate",IF(A.Life_DATA!E374=0,0,A.Life_DATA!E374/ECO!O40),IF($C$3="Constant Exchange rate",IF(A.Life_DATA!E374=0,0,A.Life_DATA!E374/ECO!O75))))</f>
        <v>0</v>
      </c>
      <c r="G390" s="43">
        <f>IF($C$3="National Currency",IF(A.Life_DATA!F374=0,0,A.Life_DATA!F374),IF($C$3="Current Exchange rate",IF(A.Life_DATA!F374=0,0,A.Life_DATA!F374/ECO!P40),IF($C$3="Constant Exchange rate",IF(A.Life_DATA!F374=0,0,A.Life_DATA!F374/ECO!P75))))</f>
        <v>0</v>
      </c>
      <c r="H390" s="43">
        <f>IF($C$3="National Currency",IF(A.Life_DATA!G374=0,0,A.Life_DATA!G374),IF($C$3="Current Exchange rate",IF(A.Life_DATA!G374=0,0,A.Life_DATA!G374/ECO!Q40),IF($C$3="Constant Exchange rate",IF(A.Life_DATA!G374=0,0,A.Life_DATA!G374/ECO!Q75))))</f>
        <v>0</v>
      </c>
      <c r="I390" s="43">
        <f>IF($C$3="National Currency",IF(A.Life_DATA!H374=0,0,A.Life_DATA!H374),IF($C$3="Current Exchange rate",IF(A.Life_DATA!H374=0,0,A.Life_DATA!H374/ECO!R40),IF($C$3="Constant Exchange rate",IF(A.Life_DATA!H374=0,0,A.Life_DATA!H374/ECO!R75))))</f>
        <v>0</v>
      </c>
      <c r="J390" s="43">
        <f>IF($C$3="National Currency",IF(A.Life_DATA!I374=0,0,A.Life_DATA!I374),IF($C$3="Current Exchange rate",IF(A.Life_DATA!I374=0,0,A.Life_DATA!I374/ECO!S40),IF($C$3="Constant Exchange rate",IF(A.Life_DATA!I374=0,0,A.Life_DATA!I374/ECO!S75))))</f>
        <v>0</v>
      </c>
      <c r="K390" s="43">
        <f>IF($C$3="National Currency",IF(A.Life_DATA!J374=0,0,A.Life_DATA!J374),IF($C$3="Current Exchange rate",IF(A.Life_DATA!J374=0,0,A.Life_DATA!J374/ECO!T40),IF($C$3="Constant Exchange rate",IF(A.Life_DATA!J374=0,0,A.Life_DATA!J374/ECO!T75))))</f>
        <v>0</v>
      </c>
      <c r="L390" s="43">
        <f>IF($C$3="National Currency",IF(A.Life_DATA!K374=0,0,A.Life_DATA!K374),IF($C$3="Current Exchange rate",IF(A.Life_DATA!K374=0,0,A.Life_DATA!K374/ECO!U40),IF($C$3="Constant Exchange rate",IF(A.Life_DATA!K374=0,0,A.Life_DATA!K374/ECO!U75))))</f>
        <v>0</v>
      </c>
      <c r="M390" s="43">
        <f>IF($C$3="National Currency",IF(A.Life_DATA!L374=0,0,A.Life_DATA!L374),IF($C$3="Current Exchange rate",IF(A.Life_DATA!L374=0,0,A.Life_DATA!L374/ECO!V40),IF($C$3="Constant Exchange rate",IF(A.Life_DATA!L374=0,0,A.Life_DATA!L374/ECO!V75))))</f>
        <v>0</v>
      </c>
      <c r="N390" s="43">
        <f>IF($C$3="National Currency",IF(A.Life_DATA!M374=0,0,A.Life_DATA!M374),IF($C$3="Current Exchange rate",IF(A.Life_DATA!M374=0,0,A.Life_DATA!M374/ECO!W40),IF($C$3="Constant Exchange rate",IF(A.Life_DATA!M374=0,0,A.Life_DATA!M374/ECO!W75))))</f>
        <v>0</v>
      </c>
      <c r="O390" s="43">
        <f>IF($C$3="National Currency",IF(A.Life_DATA!N374=0,0,A.Life_DATA!N374),IF($C$3="Current Exchange rate",IF(A.Life_DATA!N374=0,0,A.Life_DATA!N374/ECO!X40),IF($C$3="Constant Exchange rate",IF(A.Life_DATA!N374=0,0,A.Life_DATA!N374/ECO!X75))))</f>
        <v>0</v>
      </c>
      <c r="P390" s="109">
        <f>IF($C$3="National Currency",IF(A.Life_DATA!O374=0,0,A.Life_DATA!O374),IF($C$3="Current Exchange rate",IF(A.Life_DATA!O374=0,0,A.Life_DATA!O374/ECO!Y40),IF($C$3="Constant Exchange rate",IF(A.Life_DATA!O374=0,0,A.Life_DATA!O374/ECO!Y75))))</f>
        <v>0</v>
      </c>
      <c r="Q390" s="41">
        <f t="shared" si="70"/>
        <v>0</v>
      </c>
      <c r="R390" s="41" t="str">
        <f t="shared" si="71"/>
        <v>-</v>
      </c>
      <c r="S390" s="41" t="str">
        <f t="shared" si="72"/>
        <v>-</v>
      </c>
    </row>
    <row r="391" spans="3:19" ht="15.75" thickBot="1" x14ac:dyDescent="0.3">
      <c r="C391" s="150"/>
      <c r="D391" s="151"/>
      <c r="E391" s="44" t="s">
        <v>97</v>
      </c>
      <c r="F391" s="52">
        <f t="shared" ref="F391:O391" si="73">SUM(F359:F390)</f>
        <v>25313.622462975374</v>
      </c>
      <c r="G391" s="52">
        <f t="shared" si="73"/>
        <v>26173.362873935395</v>
      </c>
      <c r="H391" s="52">
        <f t="shared" si="73"/>
        <v>35577.269429421547</v>
      </c>
      <c r="I391" s="52">
        <f t="shared" si="73"/>
        <v>45278.084241523196</v>
      </c>
      <c r="J391" s="52">
        <f t="shared" si="73"/>
        <v>129404.52874973921</v>
      </c>
      <c r="K391" s="52">
        <f t="shared" si="73"/>
        <v>62869.804989828197</v>
      </c>
      <c r="L391" s="52">
        <f t="shared" si="73"/>
        <v>63775.361387936093</v>
      </c>
      <c r="M391" s="52">
        <f t="shared" si="73"/>
        <v>104550.00559781036</v>
      </c>
      <c r="N391" s="52">
        <f t="shared" si="73"/>
        <v>72163.904019234047</v>
      </c>
      <c r="O391" s="52">
        <f t="shared" si="73"/>
        <v>55837.648322382927</v>
      </c>
      <c r="P391" s="96" t="s">
        <v>179</v>
      </c>
      <c r="Q391" s="41">
        <f t="shared" si="70"/>
        <v>1</v>
      </c>
      <c r="R391" s="135"/>
      <c r="S391" s="135"/>
    </row>
    <row r="392" spans="3:19" ht="16.5" thickTop="1" thickBot="1" x14ac:dyDescent="0.3">
      <c r="C392" s="148"/>
      <c r="D392" s="149"/>
      <c r="E392" s="45" t="s">
        <v>98</v>
      </c>
      <c r="F392" s="52">
        <f>F360+F364+F366+F368+F369+F370+F376+F381+F383+F384+F386+F373+F378+F379+F387 +F362</f>
        <v>21876.516267109546</v>
      </c>
      <c r="G392" s="52">
        <f t="shared" ref="G392:N392" si="74">G360+G364+G366+G368+G369+G370+G376+G381+G383+G384+G386+G373+G378+G379+G387 +G362</f>
        <v>23557.447460877233</v>
      </c>
      <c r="H392" s="52">
        <f t="shared" si="74"/>
        <v>31623.936943438548</v>
      </c>
      <c r="I392" s="52">
        <f t="shared" si="74"/>
        <v>40511.717486065558</v>
      </c>
      <c r="J392" s="52">
        <f t="shared" si="74"/>
        <v>129337.91084522141</v>
      </c>
      <c r="K392" s="52">
        <f t="shared" si="74"/>
        <v>62805.379948099318</v>
      </c>
      <c r="L392" s="52">
        <f t="shared" si="74"/>
        <v>63726.669756558134</v>
      </c>
      <c r="M392" s="52">
        <f t="shared" si="74"/>
        <v>104507.14709217683</v>
      </c>
      <c r="N392" s="52">
        <f t="shared" si="74"/>
        <v>72122.145457078892</v>
      </c>
      <c r="O392" s="52">
        <f>O360+O364+O366+O368+O369+O370+O376+O381+O383+O384+O386+O373+O378+O379+O387 +O362</f>
        <v>55797.629336410973</v>
      </c>
      <c r="P392" s="123" t="s">
        <v>179</v>
      </c>
      <c r="Q392" s="41">
        <f t="shared" si="70"/>
        <v>0.99928329743149458</v>
      </c>
      <c r="R392" s="41">
        <f t="shared" si="71"/>
        <v>-0.22634540358180155</v>
      </c>
      <c r="S392" s="41">
        <f t="shared" si="72"/>
        <v>1.5505719765948496</v>
      </c>
    </row>
    <row r="393" spans="3:19" ht="15.75" thickTop="1" x14ac:dyDescent="0.25">
      <c r="E393" s="45" t="s">
        <v>99</v>
      </c>
      <c r="F393" s="49"/>
      <c r="G393" s="49">
        <f t="shared" ref="G393:O393" si="75">G392/F392-1</f>
        <v>7.6837242879246759E-2</v>
      </c>
      <c r="H393" s="49">
        <f t="shared" si="75"/>
        <v>0.34241780634161012</v>
      </c>
      <c r="I393" s="49">
        <f t="shared" si="75"/>
        <v>0.28104598609981357</v>
      </c>
      <c r="J393" s="49">
        <f t="shared" si="75"/>
        <v>2.1926049763184832</v>
      </c>
      <c r="K393" s="49">
        <f t="shared" si="75"/>
        <v>-0.51440857875570245</v>
      </c>
      <c r="L393" s="49">
        <f t="shared" si="75"/>
        <v>1.4668963219713671E-2</v>
      </c>
      <c r="M393" s="49">
        <f t="shared" si="75"/>
        <v>0.63992795310666573</v>
      </c>
      <c r="N393" s="49">
        <f t="shared" si="75"/>
        <v>-0.30988312795998441</v>
      </c>
      <c r="O393" s="50">
        <f t="shared" si="75"/>
        <v>-0.22634540358180155</v>
      </c>
      <c r="P393" s="50"/>
      <c r="S393" s="61"/>
    </row>
    <row r="396" spans="3:19" ht="18.75" x14ac:dyDescent="0.15">
      <c r="C396" s="141" t="s">
        <v>137</v>
      </c>
      <c r="D396" s="142"/>
      <c r="E396" s="155" t="s">
        <v>117</v>
      </c>
      <c r="F396" s="156"/>
      <c r="G396" s="156"/>
      <c r="H396" s="156"/>
      <c r="I396" s="156"/>
      <c r="J396" s="156"/>
      <c r="K396" s="156"/>
      <c r="L396" s="156"/>
      <c r="M396" s="156"/>
      <c r="N396" s="156"/>
      <c r="O396" s="156"/>
      <c r="P396" s="157"/>
    </row>
    <row r="397" spans="3:19" ht="15" x14ac:dyDescent="0.15">
      <c r="C397" s="143" t="s">
        <v>119</v>
      </c>
      <c r="D397" s="144"/>
      <c r="E397" s="35">
        <v>11</v>
      </c>
      <c r="F397" s="36">
        <v>2004</v>
      </c>
      <c r="G397" s="36">
        <f t="shared" ref="G397:P397" si="76">F397+1</f>
        <v>2005</v>
      </c>
      <c r="H397" s="36">
        <f t="shared" si="76"/>
        <v>2006</v>
      </c>
      <c r="I397" s="36">
        <f t="shared" si="76"/>
        <v>2007</v>
      </c>
      <c r="J397" s="36">
        <f t="shared" si="76"/>
        <v>2008</v>
      </c>
      <c r="K397" s="36">
        <f t="shared" si="76"/>
        <v>2009</v>
      </c>
      <c r="L397" s="36">
        <f t="shared" si="76"/>
        <v>2010</v>
      </c>
      <c r="M397" s="36">
        <f t="shared" si="76"/>
        <v>2011</v>
      </c>
      <c r="N397" s="36">
        <f t="shared" si="76"/>
        <v>2012</v>
      </c>
      <c r="O397" s="36">
        <f t="shared" si="76"/>
        <v>2013</v>
      </c>
      <c r="P397" s="37">
        <f t="shared" si="76"/>
        <v>2014</v>
      </c>
      <c r="Q397" s="59" t="s">
        <v>100</v>
      </c>
      <c r="R397" s="59" t="s">
        <v>111</v>
      </c>
      <c r="S397" s="60" t="s">
        <v>112</v>
      </c>
    </row>
    <row r="398" spans="3:19" ht="15" x14ac:dyDescent="0.25">
      <c r="C398" s="139"/>
      <c r="D398" s="140"/>
      <c r="E398" s="39" t="s">
        <v>32</v>
      </c>
      <c r="F398" s="40">
        <f>IF($C$3="National Currency",IF(A.Life_DATA!E380=0,0,A.Life_DATA!E380),IF($C$3="Current Exchange rate",IF(A.Life_DATA!E380=0,0,A.Life_DATA!E380/ECO!O9),IF($C$3="Constant Exchange rate",IF(A.Life_DATA!E380=0,0,A.Life_DATA!E380/ECO!O44))))</f>
        <v>317</v>
      </c>
      <c r="G398" s="40">
        <f>IF($C$3="National Currency",IF(A.Life_DATA!F380=0,0,A.Life_DATA!F380),IF($C$3="Current Exchange rate",IF(A.Life_DATA!F380=0,0,A.Life_DATA!F380/ECO!P9),IF($C$3="Constant Exchange rate",IF(A.Life_DATA!F380=0,0,A.Life_DATA!F380/ECO!P44))))</f>
        <v>272</v>
      </c>
      <c r="H398" s="40">
        <f>IF($C$3="National Currency",IF(A.Life_DATA!G380=0,0,A.Life_DATA!G380),IF($C$3="Current Exchange rate",IF(A.Life_DATA!G380=0,0,A.Life_DATA!G380/ECO!Q9),IF($C$3="Constant Exchange rate",IF(A.Life_DATA!G380=0,0,A.Life_DATA!G380/ECO!Q44))))</f>
        <v>308</v>
      </c>
      <c r="I398" s="40">
        <f>IF($C$3="National Currency",IF(A.Life_DATA!H380=0,0,A.Life_DATA!H380),IF($C$3="Current Exchange rate",IF(A.Life_DATA!H380=0,0,A.Life_DATA!H380/ECO!R9),IF($C$3="Constant Exchange rate",IF(A.Life_DATA!H380=0,0,A.Life_DATA!H380/ECO!R44))))</f>
        <v>227</v>
      </c>
      <c r="J398" s="40">
        <f>IF($C$3="National Currency",IF(A.Life_DATA!I380=0,0,A.Life_DATA!I380),IF($C$3="Current Exchange rate",IF(A.Life_DATA!I380=0,0,A.Life_DATA!I380/ECO!S9),IF($C$3="Constant Exchange rate",IF(A.Life_DATA!I380=0,0,A.Life_DATA!I380/ECO!S44))))</f>
        <v>-145</v>
      </c>
      <c r="K398" s="40">
        <f>IF($C$3="National Currency",IF(A.Life_DATA!J380=0,0,A.Life_DATA!J380),IF($C$3="Current Exchange rate",IF(A.Life_DATA!J380=0,0,A.Life_DATA!J380/ECO!T9),IF($C$3="Constant Exchange rate",IF(A.Life_DATA!J380=0,0,A.Life_DATA!J380/ECO!T44))))</f>
        <v>157</v>
      </c>
      <c r="L398" s="40">
        <f>IF($C$3="National Currency",IF(A.Life_DATA!K380=0,0,A.Life_DATA!K380),IF($C$3="Current Exchange rate",IF(A.Life_DATA!K380=0,0,A.Life_DATA!K380/ECO!U9),IF($C$3="Constant Exchange rate",IF(A.Life_DATA!K380=0,0,A.Life_DATA!K380/ECO!U44))))</f>
        <v>294</v>
      </c>
      <c r="M398" s="40">
        <f>IF($C$3="National Currency",IF(A.Life_DATA!L380=0,0,A.Life_DATA!L380),IF($C$3="Current Exchange rate",IF(A.Life_DATA!L380=0,0,A.Life_DATA!L380/ECO!V9),IF($C$3="Constant Exchange rate",IF(A.Life_DATA!L380=0,0,A.Life_DATA!L380/ECO!V44))))</f>
        <v>193</v>
      </c>
      <c r="N398" s="40">
        <f>IF($C$3="National Currency",IF(A.Life_DATA!M380=0,0,A.Life_DATA!M380),IF($C$3="Current Exchange rate",IF(A.Life_DATA!M380=0,0,A.Life_DATA!M380/ECO!W9),IF($C$3="Constant Exchange rate",IF(A.Life_DATA!M380=0,0,A.Life_DATA!M380/ECO!W44))))</f>
        <v>357</v>
      </c>
      <c r="O398" s="40">
        <f>IF($C$3="National Currency",IF(A.Life_DATA!N380=0,0,A.Life_DATA!N380),IF($C$3="Current Exchange rate",IF(A.Life_DATA!N380=0,0,A.Life_DATA!N380/ECO!X9),IF($C$3="Constant Exchange rate",IF(A.Life_DATA!N380=0,0,A.Life_DATA!N380/ECO!X44))))</f>
        <v>366</v>
      </c>
      <c r="P398" s="107">
        <f>IF($C$3="National Currency",IF(A.Life_DATA!O380=0,0,A.Life_DATA!O380),IF($C$3="Current Exchange rate",IF(A.Life_DATA!O380=0,0,A.Life_DATA!O380/ECO!Y9),IF($C$3="Constant Exchange rate",IF(A.Life_DATA!O380=0,0,A.Life_DATA!O380/ECO!Y44))))</f>
        <v>0</v>
      </c>
      <c r="Q398" s="41">
        <f>O398/$O$430</f>
        <v>7.6105110278744522E-3</v>
      </c>
      <c r="R398" s="41">
        <f>IF(OR(O398=0, N398=0),"-",O398/N398-1)</f>
        <v>2.5210084033613356E-2</v>
      </c>
      <c r="S398" s="41">
        <f>IF(OR(O398=0,F398=0),"-",O398/F398-1)</f>
        <v>0.15457413249211349</v>
      </c>
    </row>
    <row r="399" spans="3:19" ht="15" x14ac:dyDescent="0.25">
      <c r="C399" s="139"/>
      <c r="D399" s="140"/>
      <c r="E399" s="39" t="s">
        <v>31</v>
      </c>
      <c r="F399" s="42">
        <f>IF($C$3="National Currency",IF(A.Life_DATA!E381=0,0,A.Life_DATA!E381),IF($C$3="Current Exchange rate",IF(A.Life_DATA!E381=0,0,A.Life_DATA!E381/ECO!O10),IF($C$3="Constant Exchange rate",IF(A.Life_DATA!E381=0,0,A.Life_DATA!E381/ECO!O45))))</f>
        <v>792.61489200000005</v>
      </c>
      <c r="G399" s="42">
        <f>IF($C$3="National Currency",IF(A.Life_DATA!F381=0,0,A.Life_DATA!F381),IF($C$3="Current Exchange rate",IF(A.Life_DATA!F381=0,0,A.Life_DATA!F381/ECO!P10),IF($C$3="Constant Exchange rate",IF(A.Life_DATA!F381=0,0,A.Life_DATA!F381/ECO!P45))))</f>
        <v>1168.2009880000001</v>
      </c>
      <c r="H399" s="42">
        <f>IF($C$3="National Currency",IF(A.Life_DATA!G381=0,0,A.Life_DATA!G381),IF($C$3="Current Exchange rate",IF(A.Life_DATA!G381=0,0,A.Life_DATA!G381/ECO!Q10),IF($C$3="Constant Exchange rate",IF(A.Life_DATA!G381=0,0,A.Life_DATA!G381/ECO!Q45))))</f>
        <v>961.04845599999999</v>
      </c>
      <c r="I399" s="42">
        <f>IF($C$3="National Currency",IF(A.Life_DATA!H381=0,0,A.Life_DATA!H381),IF($C$3="Current Exchange rate",IF(A.Life_DATA!H381=0,0,A.Life_DATA!H381/ECO!R10),IF($C$3="Constant Exchange rate",IF(A.Life_DATA!H381=0,0,A.Life_DATA!H381/ECO!R45))))</f>
        <v>932.85433399999999</v>
      </c>
      <c r="J399" s="42">
        <f>IF($C$3="National Currency",IF(A.Life_DATA!I381=0,0,A.Life_DATA!I381),IF($C$3="Current Exchange rate",IF(A.Life_DATA!I381=0,0,A.Life_DATA!I381/ECO!S10),IF($C$3="Constant Exchange rate",IF(A.Life_DATA!I381=0,0,A.Life_DATA!I381/ECO!S45))))</f>
        <v>-3603.2358789999998</v>
      </c>
      <c r="K399" s="42">
        <f>IF($C$3="National Currency",IF(A.Life_DATA!J381=0,0,A.Life_DATA!J381),IF($C$3="Current Exchange rate",IF(A.Life_DATA!J381=0,0,A.Life_DATA!J381/ECO!T10),IF($C$3="Constant Exchange rate",IF(A.Life_DATA!J381=0,0,A.Life_DATA!J381/ECO!T45))))</f>
        <v>720.84438899999998</v>
      </c>
      <c r="L399" s="42">
        <f>IF($C$3="National Currency",IF(A.Life_DATA!K381=0,0,A.Life_DATA!K381),IF($C$3="Current Exchange rate",IF(A.Life_DATA!K381=0,0,A.Life_DATA!K381/ECO!U10),IF($C$3="Constant Exchange rate",IF(A.Life_DATA!K381=0,0,A.Life_DATA!K381/ECO!U45))))</f>
        <v>738.14336400000002</v>
      </c>
      <c r="M399" s="42">
        <f>IF($C$3="National Currency",IF(A.Life_DATA!L381=0,0,A.Life_DATA!L381),IF($C$3="Current Exchange rate",IF(A.Life_DATA!L381=0,0,A.Life_DATA!L381/ECO!V10),IF($C$3="Constant Exchange rate",IF(A.Life_DATA!L381=0,0,A.Life_DATA!L381/ECO!V45))))</f>
        <v>-742.087447</v>
      </c>
      <c r="N399" s="42">
        <f>IF($C$3="National Currency",IF(A.Life_DATA!M381=0,0,A.Life_DATA!M381),IF($C$3="Current Exchange rate",IF(A.Life_DATA!M381=0,0,A.Life_DATA!M381/ECO!W10),IF($C$3="Constant Exchange rate",IF(A.Life_DATA!M381=0,0,A.Life_DATA!M381/ECO!W45))))</f>
        <v>1221.766558</v>
      </c>
      <c r="O399" s="42">
        <f>IF($C$3="National Currency",IF(A.Life_DATA!N381=0,0,A.Life_DATA!N381),IF($C$3="Current Exchange rate",IF(A.Life_DATA!N381=0,0,A.Life_DATA!N381/ECO!X10),IF($C$3="Constant Exchange rate",IF(A.Life_DATA!N381=0,0,A.Life_DATA!N381/ECO!X45))))</f>
        <v>616.47310800000002</v>
      </c>
      <c r="P399" s="108">
        <f>IF($C$3="National Currency",IF(A.Life_DATA!O381=0,0,A.Life_DATA!O381),IF($C$3="Current Exchange rate",IF(A.Life_DATA!O381=0,0,A.Life_DATA!O381/ECO!Y10),IF($C$3="Constant Exchange rate",IF(A.Life_DATA!O381=0,0,A.Life_DATA!O381/ECO!Y45))))</f>
        <v>659.53917300000001</v>
      </c>
      <c r="Q399" s="41">
        <f t="shared" ref="Q399:Q431" si="77">O399/$O$430</f>
        <v>1.281878520989628E-2</v>
      </c>
      <c r="R399" s="41">
        <f t="shared" ref="R399:R431" si="78">IF(OR(O399=0, N399=0),"-",O399/N399-1)</f>
        <v>-0.49542479783605275</v>
      </c>
      <c r="S399" s="41">
        <f t="shared" ref="S399:S431" si="79">IF(OR(O399=0,F399=0),"-",O399/F399-1)</f>
        <v>-0.22222870876869671</v>
      </c>
    </row>
    <row r="400" spans="3:19" ht="15" x14ac:dyDescent="0.25">
      <c r="C400" s="139"/>
      <c r="D400" s="140"/>
      <c r="E400" s="39" t="s">
        <v>30</v>
      </c>
      <c r="F400" s="42">
        <f>IF($C$3="National Currency",IF(A.Life_DATA!E382=0,0,A.Life_DATA!E382),IF($C$3="Current Exchange rate",IF(A.Life_DATA!E382=0,0,A.Life_DATA!E382/ECO!O11),IF($C$3="Constant Exchange rate",IF(A.Life_DATA!E382=0,0,A.Life_DATA!E382/ECO!O46))))</f>
        <v>0</v>
      </c>
      <c r="G400" s="42">
        <f>IF($C$3="National Currency",IF(A.Life_DATA!F382=0,0,A.Life_DATA!F382),IF($C$3="Current Exchange rate",IF(A.Life_DATA!F382=0,0,A.Life_DATA!F382/ECO!P11),IF($C$3="Constant Exchange rate",IF(A.Life_DATA!F382=0,0,A.Life_DATA!F382/ECO!P46))))</f>
        <v>4.4994375703037122</v>
      </c>
      <c r="H400" s="42">
        <f>IF($C$3="National Currency",IF(A.Life_DATA!G382=0,0,A.Life_DATA!G382),IF($C$3="Current Exchange rate",IF(A.Life_DATA!G382=0,0,A.Life_DATA!G382/ECO!Q11),IF($C$3="Constant Exchange rate",IF(A.Life_DATA!G382=0,0,A.Life_DATA!G382/ECO!Q46))))</f>
        <v>-7.6694958584722368</v>
      </c>
      <c r="I400" s="42">
        <f>IF($C$3="National Currency",IF(A.Life_DATA!H382=0,0,A.Life_DATA!H382),IF($C$3="Current Exchange rate",IF(A.Life_DATA!H382=0,0,A.Life_DATA!H382/ECO!R11),IF($C$3="Constant Exchange rate",IF(A.Life_DATA!H382=0,0,A.Life_DATA!H382/ECO!R46))))</f>
        <v>5.80776321241947</v>
      </c>
      <c r="J400" s="42">
        <f>IF($C$3="National Currency",IF(A.Life_DATA!I382=0,0,A.Life_DATA!I382),IF($C$3="Current Exchange rate",IF(A.Life_DATA!I382=0,0,A.Life_DATA!I382/ECO!S11),IF($C$3="Constant Exchange rate",IF(A.Life_DATA!I382=0,0,A.Life_DATA!I382/ECO!S46))))</f>
        <v>-0.83957807771244508</v>
      </c>
      <c r="K400" s="42">
        <f>IF($C$3="National Currency",IF(A.Life_DATA!J382=0,0,A.Life_DATA!J382),IF($C$3="Current Exchange rate",IF(A.Life_DATA!J382=0,0,A.Life_DATA!J382/ECO!T11),IF($C$3="Constant Exchange rate",IF(A.Life_DATA!J382=0,0,A.Life_DATA!J382/ECO!T46))))</f>
        <v>6.0952040085898354</v>
      </c>
      <c r="L400" s="42">
        <f>IF($C$3="National Currency",IF(A.Life_DATA!K382=0,0,A.Life_DATA!K382),IF($C$3="Current Exchange rate",IF(A.Life_DATA!K382=0,0,A.Life_DATA!K382/ECO!U11),IF($C$3="Constant Exchange rate",IF(A.Life_DATA!K382=0,0,A.Life_DATA!K382/ECO!U46))))</f>
        <v>7.5457613252888835</v>
      </c>
      <c r="M400" s="42">
        <f>IF($C$3="National Currency",IF(A.Life_DATA!L382=0,0,A.Life_DATA!L382),IF($C$3="Current Exchange rate",IF(A.Life_DATA!L382=0,0,A.Life_DATA!L382/ECO!V11),IF($C$3="Constant Exchange rate",IF(A.Life_DATA!L382=0,0,A.Life_DATA!L382/ECO!V46))))</f>
        <v>2.8587536148890456</v>
      </c>
      <c r="N400" s="42">
        <f>IF($C$3="National Currency",IF(A.Life_DATA!M382=0,0,A.Life_DATA!M382),IF($C$3="Current Exchange rate",IF(A.Life_DATA!M382=0,0,A.Life_DATA!M382/ECO!W11),IF($C$3="Constant Exchange rate",IF(A.Life_DATA!M382=0,0,A.Life_DATA!M382/ECO!W46))))</f>
        <v>5.1129972389814906</v>
      </c>
      <c r="O400" s="89">
        <f>IF($C$3="National Currency",IF(A.Life_DATA!N382=0,0,A.Life_DATA!N382),IF($C$3="Current Exchange rate",IF(A.Life_DATA!N382=0,0,A.Life_DATA!N382/ECO!X11),IF($C$3="Constant Exchange rate",IF(A.Life_DATA!N382=0,0,A.Life_DATA!N382/ECO!X46))))</f>
        <v>5.1129972389814906</v>
      </c>
      <c r="P400" s="108">
        <f>IF($C$3="National Currency",IF(A.Life_DATA!O382=0,0,A.Life_DATA!O382),IF($C$3="Current Exchange rate",IF(A.Life_DATA!O382=0,0,A.Life_DATA!O382/ECO!Y11),IF($C$3="Constant Exchange rate",IF(A.Life_DATA!O382=0,0,A.Life_DATA!O382/ECO!Y46))))</f>
        <v>0</v>
      </c>
      <c r="Q400" s="41">
        <f t="shared" si="77"/>
        <v>1.0631836577256902E-4</v>
      </c>
      <c r="R400" s="41">
        <f t="shared" si="78"/>
        <v>0</v>
      </c>
      <c r="S400" s="41" t="str">
        <f t="shared" si="79"/>
        <v>-</v>
      </c>
    </row>
    <row r="401" spans="3:19" ht="15" x14ac:dyDescent="0.25">
      <c r="C401" s="139"/>
      <c r="D401" s="140"/>
      <c r="E401" s="39" t="s">
        <v>29</v>
      </c>
      <c r="F401" s="42">
        <f>IF($C$3="National Currency",IF(A.Life_DATA!E383=0,0,A.Life_DATA!E383),IF($C$3="Current Exchange rate",IF(A.Life_DATA!E383=0,0,A.Life_DATA!E383/ECO!O12),IF($C$3="Constant Exchange rate",IF(A.Life_DATA!E383=0,0,A.Life_DATA!E383/ECO!O47))))</f>
        <v>0</v>
      </c>
      <c r="G401" s="42">
        <f>IF($C$3="National Currency",IF(A.Life_DATA!F383=0,0,A.Life_DATA!F383),IF($C$3="Current Exchange rate",IF(A.Life_DATA!F383=0,0,A.Life_DATA!F383/ECO!P12),IF($C$3="Constant Exchange rate",IF(A.Life_DATA!F383=0,0,A.Life_DATA!F383/ECO!P47))))</f>
        <v>0</v>
      </c>
      <c r="H401" s="42">
        <f>IF($C$3="National Currency",IF(A.Life_DATA!G383=0,0,A.Life_DATA!G383),IF($C$3="Current Exchange rate",IF(A.Life_DATA!G383=0,0,A.Life_DATA!G383/ECO!Q12),IF($C$3="Constant Exchange rate",IF(A.Life_DATA!G383=0,0,A.Life_DATA!G383/ECO!Q47))))</f>
        <v>0</v>
      </c>
      <c r="I401" s="42">
        <f>IF($C$3="National Currency",IF(A.Life_DATA!H383=0,0,A.Life_DATA!H383),IF($C$3="Current Exchange rate",IF(A.Life_DATA!H383=0,0,A.Life_DATA!H383/ECO!R12),IF($C$3="Constant Exchange rate",IF(A.Life_DATA!H383=0,0,A.Life_DATA!H383/ECO!R47))))</f>
        <v>0</v>
      </c>
      <c r="J401" s="42">
        <f>IF($C$3="National Currency",IF(A.Life_DATA!I383=0,0,A.Life_DATA!I383),IF($C$3="Current Exchange rate",IF(A.Life_DATA!I383=0,0,A.Life_DATA!I383/ECO!S12),IF($C$3="Constant Exchange rate",IF(A.Life_DATA!I383=0,0,A.Life_DATA!I383/ECO!S47))))</f>
        <v>25.793154524284294</v>
      </c>
      <c r="K401" s="42">
        <f>IF($C$3="National Currency",IF(A.Life_DATA!J383=0,0,A.Life_DATA!J383),IF($C$3="Current Exchange rate",IF(A.Life_DATA!J383=0,0,A.Life_DATA!J383/ECO!T12),IF($C$3="Constant Exchange rate",IF(A.Life_DATA!J383=0,0,A.Life_DATA!J383/ECO!T47))))</f>
        <v>1329.5032285429133</v>
      </c>
      <c r="L401" s="42">
        <f>IF($C$3="National Currency",IF(A.Life_DATA!K383=0,0,A.Life_DATA!K383),IF($C$3="Current Exchange rate",IF(A.Life_DATA!K383=0,0,A.Life_DATA!K383/ECO!U12),IF($C$3="Constant Exchange rate",IF(A.Life_DATA!K383=0,0,A.Life_DATA!K383/ECO!U47))))</f>
        <v>893.13496091150751</v>
      </c>
      <c r="M401" s="42">
        <f>IF($C$3="National Currency",IF(A.Life_DATA!L383=0,0,A.Life_DATA!L383),IF($C$3="Current Exchange rate",IF(A.Life_DATA!L383=0,0,A.Life_DATA!L383/ECO!V12),IF($C$3="Constant Exchange rate",IF(A.Life_DATA!L383=0,0,A.Life_DATA!L383/ECO!V47))))</f>
        <v>2068.5145700266157</v>
      </c>
      <c r="N401" s="42">
        <f>IF($C$3="National Currency",IF(A.Life_DATA!M383=0,0,A.Life_DATA!M383),IF($C$3="Current Exchange rate",IF(A.Life_DATA!M383=0,0,A.Life_DATA!M383/ECO!W12),IF($C$3="Constant Exchange rate",IF(A.Life_DATA!M383=0,0,A.Life_DATA!M383/ECO!W47))))</f>
        <v>2464.571730705261</v>
      </c>
      <c r="O401" s="42">
        <f>IF($C$3="National Currency",IF(A.Life_DATA!N383=0,0,A.Life_DATA!N383),IF($C$3="Current Exchange rate",IF(A.Life_DATA!N383=0,0,A.Life_DATA!N383/ECO!X12),IF($C$3="Constant Exchange rate",IF(A.Life_DATA!N383=0,0,A.Life_DATA!N383/ECO!X47))))</f>
        <v>1678.7598735861593</v>
      </c>
      <c r="P401" s="108">
        <f>IF($C$3="National Currency",IF(A.Life_DATA!O383=0,0,A.Life_DATA!O383),IF($C$3="Current Exchange rate",IF(A.Life_DATA!O383=0,0,A.Life_DATA!O383/ECO!Y12),IF($C$3="Constant Exchange rate",IF(A.Life_DATA!O383=0,0,A.Life_DATA!O383/ECO!Y47))))</f>
        <v>1068.7140169660679</v>
      </c>
      <c r="Q401" s="41">
        <f t="shared" si="77"/>
        <v>3.4907706369072644E-2</v>
      </c>
      <c r="R401" s="41">
        <f t="shared" si="78"/>
        <v>-0.31884316748785968</v>
      </c>
      <c r="S401" s="41" t="str">
        <f t="shared" si="79"/>
        <v>-</v>
      </c>
    </row>
    <row r="402" spans="3:19" ht="15" x14ac:dyDescent="0.25">
      <c r="C402" s="139"/>
      <c r="D402" s="140"/>
      <c r="E402" s="39" t="s">
        <v>28</v>
      </c>
      <c r="F402" s="42">
        <f>IF($C$3="National Currency",IF(A.Life_DATA!E384=0,0,A.Life_DATA!E384),IF($C$3="Current Exchange rate",IF(A.Life_DATA!E384=0,0,A.Life_DATA!E384/ECO!O13),IF($C$3="Constant Exchange rate",IF(A.Life_DATA!E384=0,0,A.Life_DATA!E384/ECO!O48))))</f>
        <v>19.136466929793087</v>
      </c>
      <c r="G402" s="42">
        <f>IF($C$3="National Currency",IF(A.Life_DATA!F384=0,0,A.Life_DATA!F384),IF($C$3="Current Exchange rate",IF(A.Life_DATA!F384=0,0,A.Life_DATA!F384/ECO!P13),IF($C$3="Constant Exchange rate",IF(A.Life_DATA!F384=0,0,A.Life_DATA!F384/ECO!P48))))</f>
        <v>2.9046423018435936</v>
      </c>
      <c r="H402" s="42">
        <f>IF($C$3="National Currency",IF(A.Life_DATA!G384=0,0,A.Life_DATA!G384),IF($C$3="Current Exchange rate",IF(A.Life_DATA!G384=0,0,A.Life_DATA!G384/ECO!Q13),IF($C$3="Constant Exchange rate",IF(A.Life_DATA!G384=0,0,A.Life_DATA!G384/ECO!Q48))))</f>
        <v>22.895415791002446</v>
      </c>
      <c r="I402" s="42">
        <f>IF($C$3="National Currency",IF(A.Life_DATA!H384=0,0,A.Life_DATA!H384),IF($C$3="Current Exchange rate",IF(A.Life_DATA!H384=0,0,A.Life_DATA!H384/ECO!R13),IF($C$3="Constant Exchange rate",IF(A.Life_DATA!H384=0,0,A.Life_DATA!H384/ECO!R48))))</f>
        <v>48.353751260102179</v>
      </c>
      <c r="J402" s="42">
        <f>IF($C$3="National Currency",IF(A.Life_DATA!I384=0,0,A.Life_DATA!I384),IF($C$3="Current Exchange rate",IF(A.Life_DATA!I384=0,0,A.Life_DATA!I384/ECO!S13),IF($C$3="Constant Exchange rate",IF(A.Life_DATA!I384=0,0,A.Life_DATA!I384/ECO!S48))))</f>
        <v>46</v>
      </c>
      <c r="K402" s="42">
        <f>IF($C$3="National Currency",IF(A.Life_DATA!J384=0,0,A.Life_DATA!J384),IF($C$3="Current Exchange rate",IF(A.Life_DATA!J384=0,0,A.Life_DATA!J384/ECO!T13),IF($C$3="Constant Exchange rate",IF(A.Life_DATA!J384=0,0,A.Life_DATA!J384/ECO!T48))))</f>
        <v>40</v>
      </c>
      <c r="L402" s="42">
        <f>IF($C$3="National Currency",IF(A.Life_DATA!K384=0,0,A.Life_DATA!K384),IF($C$3="Current Exchange rate",IF(A.Life_DATA!K384=0,0,A.Life_DATA!K384/ECO!U13),IF($C$3="Constant Exchange rate",IF(A.Life_DATA!K384=0,0,A.Life_DATA!K384/ECO!U48))))</f>
        <v>33.6</v>
      </c>
      <c r="M402" s="42">
        <f>IF($C$3="National Currency",IF(A.Life_DATA!L384=0,0,A.Life_DATA!L384),IF($C$3="Current Exchange rate",IF(A.Life_DATA!L384=0,0,A.Life_DATA!L384/ECO!V13),IF($C$3="Constant Exchange rate",IF(A.Life_DATA!L384=0,0,A.Life_DATA!L384/ECO!V48))))</f>
        <v>0</v>
      </c>
      <c r="N402" s="42">
        <f>IF($C$3="National Currency",IF(A.Life_DATA!M384=0,0,A.Life_DATA!M384),IF($C$3="Current Exchange rate",IF(A.Life_DATA!M384=0,0,A.Life_DATA!M384/ECO!W13),IF($C$3="Constant Exchange rate",IF(A.Life_DATA!M384=0,0,A.Life_DATA!M384/ECO!W48))))</f>
        <v>0</v>
      </c>
      <c r="O402" s="42">
        <f>IF($C$3="National Currency",IF(A.Life_DATA!N384=0,0,A.Life_DATA!N384),IF($C$3="Current Exchange rate",IF(A.Life_DATA!N384=0,0,A.Life_DATA!N384/ECO!X13),IF($C$3="Constant Exchange rate",IF(A.Life_DATA!N384=0,0,A.Life_DATA!N384/ECO!X48))))</f>
        <v>0</v>
      </c>
      <c r="P402" s="108">
        <f>IF($C$3="National Currency",IF(A.Life_DATA!O384=0,0,A.Life_DATA!O384),IF($C$3="Current Exchange rate",IF(A.Life_DATA!O384=0,0,A.Life_DATA!O384/ECO!Y13),IF($C$3="Constant Exchange rate",IF(A.Life_DATA!O384=0,0,A.Life_DATA!O384/ECO!Y48))))</f>
        <v>0</v>
      </c>
      <c r="Q402" s="41">
        <f t="shared" si="77"/>
        <v>0</v>
      </c>
      <c r="R402" s="41" t="str">
        <f t="shared" si="78"/>
        <v>-</v>
      </c>
      <c r="S402" s="41" t="str">
        <f t="shared" si="79"/>
        <v>-</v>
      </c>
    </row>
    <row r="403" spans="3:19" ht="15" x14ac:dyDescent="0.25">
      <c r="C403" s="139"/>
      <c r="D403" s="140"/>
      <c r="E403" s="39" t="s">
        <v>27</v>
      </c>
      <c r="F403" s="42">
        <f>IF($C$3="National Currency",IF(A.Life_DATA!E385=0,0,A.Life_DATA!E385),IF($C$3="Current Exchange rate",IF(A.Life_DATA!E385=0,0,A.Life_DATA!E385/ECO!O14),IF($C$3="Constant Exchange rate",IF(A.Life_DATA!E385=0,0,A.Life_DATA!E385/ECO!O49))))</f>
        <v>203.28105282134487</v>
      </c>
      <c r="G403" s="42">
        <f>IF($C$3="National Currency",IF(A.Life_DATA!F385=0,0,A.Life_DATA!F385),IF($C$3="Current Exchange rate",IF(A.Life_DATA!F385=0,0,A.Life_DATA!F385/ECO!P14),IF($C$3="Constant Exchange rate",IF(A.Life_DATA!F385=0,0,A.Life_DATA!F385/ECO!P49))))</f>
        <v>165.06219578150353</v>
      </c>
      <c r="H403" s="42">
        <f>IF($C$3="National Currency",IF(A.Life_DATA!G385=0,0,A.Life_DATA!G385),IF($C$3="Current Exchange rate",IF(A.Life_DATA!G385=0,0,A.Life_DATA!G385/ECO!Q14),IF($C$3="Constant Exchange rate",IF(A.Life_DATA!G385=0,0,A.Life_DATA!G385/ECO!Q49))))</f>
        <v>289.70614746709936</v>
      </c>
      <c r="I403" s="42">
        <f>IF($C$3="National Currency",IF(A.Life_DATA!H385=0,0,A.Life_DATA!H385),IF($C$3="Current Exchange rate",IF(A.Life_DATA!H385=0,0,A.Life_DATA!H385/ECO!R14),IF($C$3="Constant Exchange rate",IF(A.Life_DATA!H385=0,0,A.Life_DATA!H385/ECO!R49))))</f>
        <v>189.57995312781685</v>
      </c>
      <c r="J403" s="42">
        <f>IF($C$3="National Currency",IF(A.Life_DATA!I385=0,0,A.Life_DATA!I385),IF($C$3="Current Exchange rate",IF(A.Life_DATA!I385=0,0,A.Life_DATA!I385/ECO!S14),IF($C$3="Constant Exchange rate",IF(A.Life_DATA!I385=0,0,A.Life_DATA!I385/ECO!S49))))</f>
        <v>-1.5864431224085092</v>
      </c>
      <c r="K403" s="42">
        <f>IF($C$3="National Currency",IF(A.Life_DATA!J385=0,0,A.Life_DATA!J385),IF($C$3="Current Exchange rate",IF(A.Life_DATA!J385=0,0,A.Life_DATA!J385/ECO!T14),IF($C$3="Constant Exchange rate",IF(A.Life_DATA!J385=0,0,A.Life_DATA!J385/ECO!T49))))</f>
        <v>412.61943392824952</v>
      </c>
      <c r="L403" s="42">
        <f>IF($C$3="National Currency",IF(A.Life_DATA!K385=0,0,A.Life_DATA!K385),IF($C$3="Current Exchange rate",IF(A.Life_DATA!K385=0,0,A.Life_DATA!K385/ECO!U14),IF($C$3="Constant Exchange rate",IF(A.Life_DATA!K385=0,0,A.Life_DATA!K385/ECO!U49))))</f>
        <v>592.9691725256896</v>
      </c>
      <c r="M403" s="42">
        <f>IF($C$3="National Currency",IF(A.Life_DATA!L385=0,0,A.Life_DATA!L385),IF($C$3="Current Exchange rate",IF(A.Life_DATA!L385=0,0,A.Life_DATA!L385/ECO!V14),IF($C$3="Constant Exchange rate",IF(A.Life_DATA!L385=0,0,A.Life_DATA!L385/ECO!V49))))</f>
        <v>198.48566792861007</v>
      </c>
      <c r="N403" s="42">
        <f>IF($C$3="National Currency",IF(A.Life_DATA!M385=0,0,A.Life_DATA!M385),IF($C$3="Current Exchange rate",IF(A.Life_DATA!M385=0,0,A.Life_DATA!M385/ECO!W14),IF($C$3="Constant Exchange rate",IF(A.Life_DATA!M385=0,0,A.Life_DATA!M385/ECO!W49))))</f>
        <v>241.17541013160266</v>
      </c>
      <c r="O403" s="42">
        <f>IF($C$3="National Currency",IF(A.Life_DATA!N385=0,0,A.Life_DATA!N385),IF($C$3="Current Exchange rate",IF(A.Life_DATA!N385=0,0,A.Life_DATA!N385/ECO!X14),IF($C$3="Constant Exchange rate",IF(A.Life_DATA!N385=0,0,A.Life_DATA!N385/ECO!X49))))</f>
        <v>237.02902469803499</v>
      </c>
      <c r="P403" s="108">
        <f>IF($C$3="National Currency",IF(A.Life_DATA!O385=0,0,A.Life_DATA!O385),IF($C$3="Current Exchange rate",IF(A.Life_DATA!O385=0,0,A.Life_DATA!O385/ECO!Y14),IF($C$3="Constant Exchange rate",IF(A.Life_DATA!O385=0,0,A.Life_DATA!O385/ECO!Y49))))</f>
        <v>205.19199567333695</v>
      </c>
      <c r="Q403" s="41">
        <f t="shared" si="77"/>
        <v>4.9287213289363968E-3</v>
      </c>
      <c r="R403" s="41">
        <f t="shared" si="78"/>
        <v>-1.7192405441770031E-2</v>
      </c>
      <c r="S403" s="41">
        <f t="shared" si="79"/>
        <v>0.16601631784320681</v>
      </c>
    </row>
    <row r="404" spans="3:19" ht="15" x14ac:dyDescent="0.25">
      <c r="C404" s="139"/>
      <c r="D404" s="140"/>
      <c r="E404" s="39" t="s">
        <v>26</v>
      </c>
      <c r="F404" s="42">
        <f>IF($C$3="National Currency",IF(A.Life_DATA!E386=0,0,A.Life_DATA!E386),IF($C$3="Current Exchange rate",IF(A.Life_DATA!E386=0,0,A.Life_DATA!E386/ECO!O15),IF($C$3="Constant Exchange rate",IF(A.Life_DATA!E386=0,0,A.Life_DATA!E386/ECO!O50))))</f>
        <v>0</v>
      </c>
      <c r="G404" s="42">
        <f>IF($C$3="National Currency",IF(A.Life_DATA!F386=0,0,A.Life_DATA!F386),IF($C$3="Current Exchange rate",IF(A.Life_DATA!F386=0,0,A.Life_DATA!F386/ECO!P15),IF($C$3="Constant Exchange rate",IF(A.Life_DATA!F386=0,0,A.Life_DATA!F386/ECO!P50))))</f>
        <v>0</v>
      </c>
      <c r="H404" s="42">
        <f>IF($C$3="National Currency",IF(A.Life_DATA!G386=0,0,A.Life_DATA!G386),IF($C$3="Current Exchange rate",IF(A.Life_DATA!G386=0,0,A.Life_DATA!G386/ECO!Q15),IF($C$3="Constant Exchange rate",IF(A.Life_DATA!G386=0,0,A.Life_DATA!G386/ECO!Q50))))</f>
        <v>0</v>
      </c>
      <c r="I404" s="42">
        <f>IF($C$3="National Currency",IF(A.Life_DATA!H386=0,0,A.Life_DATA!H386),IF($C$3="Current Exchange rate",IF(A.Life_DATA!H386=0,0,A.Life_DATA!H386/ECO!R15),IF($C$3="Constant Exchange rate",IF(A.Life_DATA!H386=0,0,A.Life_DATA!H386/ECO!R50))))</f>
        <v>0</v>
      </c>
      <c r="J404" s="42">
        <f>IF($C$3="National Currency",IF(A.Life_DATA!I386=0,0,A.Life_DATA!I386),IF($C$3="Current Exchange rate",IF(A.Life_DATA!I386=0,0,A.Life_DATA!I386/ECO!S15),IF($C$3="Constant Exchange rate",IF(A.Life_DATA!I386=0,0,A.Life_DATA!I386/ECO!S50))))</f>
        <v>0</v>
      </c>
      <c r="K404" s="42">
        <f>IF($C$3="National Currency",IF(A.Life_DATA!J386=0,0,A.Life_DATA!J386),IF($C$3="Current Exchange rate",IF(A.Life_DATA!J386=0,0,A.Life_DATA!J386/ECO!T15),IF($C$3="Constant Exchange rate",IF(A.Life_DATA!J386=0,0,A.Life_DATA!J386/ECO!T50))))</f>
        <v>0</v>
      </c>
      <c r="L404" s="42">
        <f>IF($C$3="National Currency",IF(A.Life_DATA!K386=0,0,A.Life_DATA!K386),IF($C$3="Current Exchange rate",IF(A.Life_DATA!K386=0,0,A.Life_DATA!K386/ECO!U15),IF($C$3="Constant Exchange rate",IF(A.Life_DATA!K386=0,0,A.Life_DATA!K386/ECO!U50))))</f>
        <v>0</v>
      </c>
      <c r="M404" s="42">
        <f>IF($C$3="National Currency",IF(A.Life_DATA!L386=0,0,A.Life_DATA!L386),IF($C$3="Current Exchange rate",IF(A.Life_DATA!L386=0,0,A.Life_DATA!L386/ECO!V15),IF($C$3="Constant Exchange rate",IF(A.Life_DATA!L386=0,0,A.Life_DATA!L386/ECO!V50))))</f>
        <v>0</v>
      </c>
      <c r="N404" s="42">
        <f>IF($C$3="National Currency",IF(A.Life_DATA!M386=0,0,A.Life_DATA!M386),IF($C$3="Current Exchange rate",IF(A.Life_DATA!M386=0,0,A.Life_DATA!M386/ECO!W15),IF($C$3="Constant Exchange rate",IF(A.Life_DATA!M386=0,0,A.Life_DATA!M386/ECO!W50))))</f>
        <v>0</v>
      </c>
      <c r="O404" s="42">
        <f>IF($C$3="National Currency",IF(A.Life_DATA!N386=0,0,A.Life_DATA!N386),IF($C$3="Current Exchange rate",IF(A.Life_DATA!N386=0,0,A.Life_DATA!N386/ECO!X15),IF($C$3="Constant Exchange rate",IF(A.Life_DATA!N386=0,0,A.Life_DATA!N386/ECO!X50))))</f>
        <v>0</v>
      </c>
      <c r="P404" s="108">
        <f>IF($C$3="National Currency",IF(A.Life_DATA!O386=0,0,A.Life_DATA!O386),IF($C$3="Current Exchange rate",IF(A.Life_DATA!O386=0,0,A.Life_DATA!O386/ECO!Y15),IF($C$3="Constant Exchange rate",IF(A.Life_DATA!O386=0,0,A.Life_DATA!O386/ECO!Y50))))</f>
        <v>0</v>
      </c>
      <c r="Q404" s="41">
        <f t="shared" si="77"/>
        <v>0</v>
      </c>
      <c r="R404" s="41" t="str">
        <f t="shared" si="78"/>
        <v>-</v>
      </c>
      <c r="S404" s="41" t="str">
        <f t="shared" si="79"/>
        <v>-</v>
      </c>
    </row>
    <row r="405" spans="3:19" ht="15" x14ac:dyDescent="0.25">
      <c r="C405" s="139"/>
      <c r="D405" s="140"/>
      <c r="E405" s="39" t="s">
        <v>25</v>
      </c>
      <c r="F405" s="42">
        <f>IF($C$3="National Currency",IF(A.Life_DATA!E387=0,0,A.Life_DATA!E387),IF($C$3="Current Exchange rate",IF(A.Life_DATA!E387=0,0,A.Life_DATA!E387/ECO!O16),IF($C$3="Constant Exchange rate",IF(A.Life_DATA!E387=0,0,A.Life_DATA!E387/ECO!O51))))</f>
        <v>1347.8301747411119</v>
      </c>
      <c r="G405" s="42">
        <f>IF($C$3="National Currency",IF(A.Life_DATA!F387=0,0,A.Life_DATA!F387),IF($C$3="Current Exchange rate",IF(A.Life_DATA!F387=0,0,A.Life_DATA!F387/ECO!P16),IF($C$3="Constant Exchange rate",IF(A.Life_DATA!F387=0,0,A.Life_DATA!F387/ECO!P51))))</f>
        <v>699.63601198071274</v>
      </c>
      <c r="H405" s="42">
        <f>IF($C$3="National Currency",IF(A.Life_DATA!G387=0,0,A.Life_DATA!G387),IF($C$3="Current Exchange rate",IF(A.Life_DATA!G387=0,0,A.Life_DATA!G387/ECO!Q16),IF($C$3="Constant Exchange rate",IF(A.Life_DATA!G387=0,0,A.Life_DATA!G387/ECO!Q51))))</f>
        <v>1229.2318643976737</v>
      </c>
      <c r="I405" s="42">
        <f>IF($C$3="National Currency",IF(A.Life_DATA!H387=0,0,A.Life_DATA!H387),IF($C$3="Current Exchange rate",IF(A.Life_DATA!H387=0,0,A.Life_DATA!H387/ECO!R16),IF($C$3="Constant Exchange rate",IF(A.Life_DATA!H387=0,0,A.Life_DATA!H387/ECO!R51))))</f>
        <v>-61.783944233274688</v>
      </c>
      <c r="J405" s="42">
        <f>IF($C$3="National Currency",IF(A.Life_DATA!I387=0,0,A.Life_DATA!I387),IF($C$3="Current Exchange rate",IF(A.Life_DATA!I387=0,0,A.Life_DATA!I387/ECO!S16),IF($C$3="Constant Exchange rate",IF(A.Life_DATA!I387=0,0,A.Life_DATA!I387/ECO!S51))))</f>
        <v>-2397.6199750177966</v>
      </c>
      <c r="K405" s="42">
        <f>IF($C$3="National Currency",IF(A.Life_DATA!J387=0,0,A.Life_DATA!J387),IF($C$3="Current Exchange rate",IF(A.Life_DATA!J387=0,0,A.Life_DATA!J387/ECO!T16),IF($C$3="Constant Exchange rate",IF(A.Life_DATA!J387=0,0,A.Life_DATA!J387/ECO!T51))))</f>
        <v>467.83715901306869</v>
      </c>
      <c r="L405" s="42">
        <f>IF($C$3="National Currency",IF(A.Life_DATA!K387=0,0,A.Life_DATA!K387),IF($C$3="Current Exchange rate",IF(A.Life_DATA!K387=0,0,A.Life_DATA!K387/ECO!U16),IF($C$3="Constant Exchange rate",IF(A.Life_DATA!K387=0,0,A.Life_DATA!K387/ECO!U51))))</f>
        <v>1406.0000268625845</v>
      </c>
      <c r="M405" s="42">
        <f>IF($C$3="National Currency",IF(A.Life_DATA!L387=0,0,A.Life_DATA!L387),IF($C$3="Current Exchange rate",IF(A.Life_DATA!L387=0,0,A.Life_DATA!L387/ECO!V16),IF($C$3="Constant Exchange rate",IF(A.Life_DATA!L387=0,0,A.Life_DATA!L387/ECO!V51))))</f>
        <v>571.09854539105208</v>
      </c>
      <c r="N405" s="42">
        <f>IF($C$3="National Currency",IF(A.Life_DATA!M387=0,0,A.Life_DATA!M387),IF($C$3="Current Exchange rate",IF(A.Life_DATA!M387=0,0,A.Life_DATA!M387/ECO!W16),IF($C$3="Constant Exchange rate",IF(A.Life_DATA!M387=0,0,A.Life_DATA!M387/ECO!W51))))</f>
        <v>1688.8325520798358</v>
      </c>
      <c r="O405" s="89">
        <f>IF($C$3="National Currency",IF(A.Life_DATA!N387=0,0,A.Life_DATA!N387),IF($C$3="Current Exchange rate",IF(A.Life_DATA!N387=0,0,A.Life_DATA!N387/ECO!X16),IF($C$3="Constant Exchange rate",IF(A.Life_DATA!N387=0,0,A.Life_DATA!N387/ECO!X51))))</f>
        <v>1688.8325520798358</v>
      </c>
      <c r="P405" s="108">
        <f>IF($C$3="National Currency",IF(A.Life_DATA!O387=0,0,A.Life_DATA!O387),IF($C$3="Current Exchange rate",IF(A.Life_DATA!O387=0,0,A.Life_DATA!O387/ECO!Y16),IF($C$3="Constant Exchange rate",IF(A.Life_DATA!O387=0,0,A.Life_DATA!O387/ECO!Y51))))</f>
        <v>0</v>
      </c>
      <c r="Q405" s="41">
        <f t="shared" si="77"/>
        <v>3.5117155086986193E-2</v>
      </c>
      <c r="R405" s="41">
        <f t="shared" si="78"/>
        <v>0</v>
      </c>
      <c r="S405" s="41">
        <f t="shared" si="79"/>
        <v>0.25300099651220731</v>
      </c>
    </row>
    <row r="406" spans="3:19" ht="15" x14ac:dyDescent="0.25">
      <c r="C406" s="139"/>
      <c r="D406" s="140"/>
      <c r="E406" s="39" t="s">
        <v>24</v>
      </c>
      <c r="F406" s="42">
        <f>IF($C$3="National Currency",IF(A.Life_DATA!E388=0,0,A.Life_DATA!E388),IF($C$3="Current Exchange rate",IF(A.Life_DATA!E388=0,0,A.Life_DATA!E388/ECO!O17),IF($C$3="Constant Exchange rate",IF(A.Life_DATA!E388=0,0,A.Life_DATA!E388/ECO!O52))))</f>
        <v>7.2795367683714041</v>
      </c>
      <c r="G406" s="42">
        <f>IF($C$3="National Currency",IF(A.Life_DATA!F388=0,0,A.Life_DATA!F388),IF($C$3="Current Exchange rate",IF(A.Life_DATA!F388=0,0,A.Life_DATA!F388/ECO!P17),IF($C$3="Constant Exchange rate",IF(A.Life_DATA!F388=0,0,A.Life_DATA!F388/ECO!P52))))</f>
        <v>9.7912645558779534</v>
      </c>
      <c r="H406" s="42">
        <f>IF($C$3="National Currency",IF(A.Life_DATA!G388=0,0,A.Life_DATA!G388),IF($C$3="Current Exchange rate",IF(A.Life_DATA!G388=0,0,A.Life_DATA!G388/ECO!Q17),IF($C$3="Constant Exchange rate",IF(A.Life_DATA!G388=0,0,A.Life_DATA!G388/ECO!Q52))))</f>
        <v>9.4461416537778184</v>
      </c>
      <c r="I406" s="42">
        <f>IF($C$3="National Currency",IF(A.Life_DATA!H388=0,0,A.Life_DATA!H388),IF($C$3="Current Exchange rate",IF(A.Life_DATA!H388=0,0,A.Life_DATA!H388/ECO!R17),IF($C$3="Constant Exchange rate",IF(A.Life_DATA!H388=0,0,A.Life_DATA!H388/ECO!R52))))</f>
        <v>6.5125969859266553</v>
      </c>
      <c r="J406" s="42">
        <f>IF($C$3="National Currency",IF(A.Life_DATA!I388=0,0,A.Life_DATA!I388),IF($C$3="Current Exchange rate",IF(A.Life_DATA!I388=0,0,A.Life_DATA!I388/ECO!S17),IF($C$3="Constant Exchange rate",IF(A.Life_DATA!I388=0,0,A.Life_DATA!I388/ECO!S52))))</f>
        <v>-19.852300180230849</v>
      </c>
      <c r="K406" s="42">
        <f>IF($C$3="National Currency",IF(A.Life_DATA!J388=0,0,A.Life_DATA!J388),IF($C$3="Current Exchange rate",IF(A.Life_DATA!J388=0,0,A.Life_DATA!J388/ECO!T17),IF($C$3="Constant Exchange rate",IF(A.Life_DATA!J388=0,0,A.Life_DATA!J388/ECO!T52))))</f>
        <v>28.325131338437746</v>
      </c>
      <c r="L406" s="42">
        <f>IF($C$3="National Currency",IF(A.Life_DATA!K388=0,0,A.Life_DATA!K388),IF($C$3="Current Exchange rate",IF(A.Life_DATA!K388=0,0,A.Life_DATA!K388/ECO!U17),IF($C$3="Constant Exchange rate",IF(A.Life_DATA!K388=0,0,A.Life_DATA!K388/ECO!U52))))</f>
        <v>24.217849245203432</v>
      </c>
      <c r="M406" s="42">
        <f>IF($C$3="National Currency",IF(A.Life_DATA!L388=0,0,A.Life_DATA!L388),IF($C$3="Current Exchange rate",IF(A.Life_DATA!L388=0,0,A.Life_DATA!L388/ECO!V17),IF($C$3="Constant Exchange rate",IF(A.Life_DATA!L388=0,0,A.Life_DATA!L388/ECO!V52))))</f>
        <v>10.51</v>
      </c>
      <c r="N406" s="42">
        <f>IF($C$3="National Currency",IF(A.Life_DATA!M388=0,0,A.Life_DATA!M388),IF($C$3="Current Exchange rate",IF(A.Life_DATA!M388=0,0,A.Life_DATA!M388/ECO!W17),IF($C$3="Constant Exchange rate",IF(A.Life_DATA!M388=0,0,A.Life_DATA!M388/ECO!W52))))</f>
        <v>23.7</v>
      </c>
      <c r="O406" s="42">
        <f>IF($C$3="National Currency",IF(A.Life_DATA!N388=0,0,A.Life_DATA!N388),IF($C$3="Current Exchange rate",IF(A.Life_DATA!N388=0,0,A.Life_DATA!N388/ECO!X17),IF($C$3="Constant Exchange rate",IF(A.Life_DATA!N388=0,0,A.Life_DATA!N388/ECO!X52))))</f>
        <v>15.582000000000001</v>
      </c>
      <c r="P406" s="108">
        <f>IF($C$3="National Currency",IF(A.Life_DATA!O388=0,0,A.Life_DATA!O388),IF($C$3="Current Exchange rate",IF(A.Life_DATA!O388=0,0,A.Life_DATA!O388/ECO!Y17),IF($C$3="Constant Exchange rate",IF(A.Life_DATA!O388=0,0,A.Life_DATA!O388/ECO!Y52))))</f>
        <v>0</v>
      </c>
      <c r="Q406" s="41">
        <f t="shared" si="77"/>
        <v>3.2400814982606484E-4</v>
      </c>
      <c r="R406" s="41">
        <f t="shared" si="78"/>
        <v>-0.34253164556962024</v>
      </c>
      <c r="S406" s="41">
        <f t="shared" si="79"/>
        <v>1.1405208182616331</v>
      </c>
    </row>
    <row r="407" spans="3:19" ht="15" x14ac:dyDescent="0.25">
      <c r="C407" s="139"/>
      <c r="D407" s="140"/>
      <c r="E407" s="39" t="s">
        <v>23</v>
      </c>
      <c r="F407" s="42">
        <f>IF($C$3="National Currency",IF(A.Life_DATA!E389=0,0,A.Life_DATA!E389),IF($C$3="Current Exchange rate",IF(A.Life_DATA!E389=0,0,A.Life_DATA!E389/ECO!O18),IF($C$3="Constant Exchange rate",IF(A.Life_DATA!E389=0,0,A.Life_DATA!E389/ECO!O53))))</f>
        <v>761.2112951900001</v>
      </c>
      <c r="G407" s="42">
        <f>IF($C$3="National Currency",IF(A.Life_DATA!F389=0,0,A.Life_DATA!F389),IF($C$3="Current Exchange rate",IF(A.Life_DATA!F389=0,0,A.Life_DATA!F389/ECO!P18),IF($C$3="Constant Exchange rate",IF(A.Life_DATA!F389=0,0,A.Life_DATA!F389/ECO!P53))))</f>
        <v>826.60825691000002</v>
      </c>
      <c r="H407" s="42">
        <f>IF($C$3="National Currency",IF(A.Life_DATA!G389=0,0,A.Life_DATA!G389),IF($C$3="Current Exchange rate",IF(A.Life_DATA!G389=0,0,A.Life_DATA!G389/ECO!Q18),IF($C$3="Constant Exchange rate",IF(A.Life_DATA!G389=0,0,A.Life_DATA!G389/ECO!Q53))))</f>
        <v>600.84728400999995</v>
      </c>
      <c r="I407" s="42">
        <f>IF($C$3="National Currency",IF(A.Life_DATA!H389=0,0,A.Life_DATA!H389),IF($C$3="Current Exchange rate",IF(A.Life_DATA!H389=0,0,A.Life_DATA!H389/ECO!R18),IF($C$3="Constant Exchange rate",IF(A.Life_DATA!H389=0,0,A.Life_DATA!H389/ECO!R53))))</f>
        <v>2559.28246528</v>
      </c>
      <c r="J407" s="42">
        <f>IF($C$3="National Currency",IF(A.Life_DATA!I389=0,0,A.Life_DATA!I389),IF($C$3="Current Exchange rate",IF(A.Life_DATA!I389=0,0,A.Life_DATA!I389/ECO!S18),IF($C$3="Constant Exchange rate",IF(A.Life_DATA!I389=0,0,A.Life_DATA!I389/ECO!S53))))</f>
        <v>1273.33653108</v>
      </c>
      <c r="K407" s="42">
        <f>IF($C$3="National Currency",IF(A.Life_DATA!J389=0,0,A.Life_DATA!J389),IF($C$3="Current Exchange rate",IF(A.Life_DATA!J389=0,0,A.Life_DATA!J389/ECO!T18),IF($C$3="Constant Exchange rate",IF(A.Life_DATA!J389=0,0,A.Life_DATA!J389/ECO!T53))))</f>
        <v>1622.1859102581993</v>
      </c>
      <c r="L407" s="42">
        <f>IF($C$3="National Currency",IF(A.Life_DATA!K389=0,0,A.Life_DATA!K389),IF($C$3="Current Exchange rate",IF(A.Life_DATA!K389=0,0,A.Life_DATA!K389/ECO!U18),IF($C$3="Constant Exchange rate",IF(A.Life_DATA!K389=0,0,A.Life_DATA!K389/ECO!U53))))</f>
        <v>1749.1622984483997</v>
      </c>
      <c r="M407" s="42">
        <f>IF($C$3="National Currency",IF(A.Life_DATA!L389=0,0,A.Life_DATA!L389),IF($C$3="Current Exchange rate",IF(A.Life_DATA!L389=0,0,A.Life_DATA!L389/ECO!V18),IF($C$3="Constant Exchange rate",IF(A.Life_DATA!L389=0,0,A.Life_DATA!L389/ECO!V53))))</f>
        <v>1950.7307332155003</v>
      </c>
      <c r="N407" s="42">
        <f>IF($C$3="National Currency",IF(A.Life_DATA!M389=0,0,A.Life_DATA!M389),IF($C$3="Current Exchange rate",IF(A.Life_DATA!M389=0,0,A.Life_DATA!M389/ECO!W18),IF($C$3="Constant Exchange rate",IF(A.Life_DATA!M389=0,0,A.Life_DATA!M389/ECO!W53))))</f>
        <v>3252.4253227331983</v>
      </c>
      <c r="O407" s="42">
        <f>IF($C$3="National Currency",IF(A.Life_DATA!N389=0,0,A.Life_DATA!N389),IF($C$3="Current Exchange rate",IF(A.Life_DATA!N389=0,0,A.Life_DATA!N389/ECO!X18),IF($C$3="Constant Exchange rate",IF(A.Life_DATA!N389=0,0,A.Life_DATA!N389/ECO!X53))))</f>
        <v>2604.3643745343979</v>
      </c>
      <c r="P407" s="108">
        <f>IF($C$3="National Currency",IF(A.Life_DATA!O389=0,0,A.Life_DATA!O389),IF($C$3="Current Exchange rate",IF(A.Life_DATA!O389=0,0,A.Life_DATA!O389/ECO!Y18),IF($C$3="Constant Exchange rate",IF(A.Life_DATA!O389=0,0,A.Life_DATA!O389/ECO!Y53))))</f>
        <v>2225.7294214765002</v>
      </c>
      <c r="Q407" s="41">
        <f t="shared" si="77"/>
        <v>5.4154491237697777E-2</v>
      </c>
      <c r="R407" s="41">
        <f t="shared" si="78"/>
        <v>-0.19925467424850751</v>
      </c>
      <c r="S407" s="41">
        <f t="shared" si="79"/>
        <v>2.4213422619856719</v>
      </c>
    </row>
    <row r="408" spans="3:19" ht="15" x14ac:dyDescent="0.25">
      <c r="C408" s="139"/>
      <c r="D408" s="140"/>
      <c r="E408" s="39" t="s">
        <v>22</v>
      </c>
      <c r="F408" s="42">
        <f>IF($C$3="National Currency",IF(A.Life_DATA!E390=0,0,A.Life_DATA!E390),IF($C$3="Current Exchange rate",IF(A.Life_DATA!E390=0,0,A.Life_DATA!E390/ECO!O19),IF($C$3="Constant Exchange rate",IF(A.Life_DATA!E390=0,0,A.Life_DATA!E390/ECO!O54))))</f>
        <v>637</v>
      </c>
      <c r="G408" s="42">
        <f>IF($C$3="National Currency",IF(A.Life_DATA!F390=0,0,A.Life_DATA!F390),IF($C$3="Current Exchange rate",IF(A.Life_DATA!F390=0,0,A.Life_DATA!F390/ECO!P19),IF($C$3="Constant Exchange rate",IF(A.Life_DATA!F390=0,0,A.Life_DATA!F390/ECO!P54))))</f>
        <v>366</v>
      </c>
      <c r="H408" s="42">
        <f>IF($C$3="National Currency",IF(A.Life_DATA!G390=0,0,A.Life_DATA!G390),IF($C$3="Current Exchange rate",IF(A.Life_DATA!G390=0,0,A.Life_DATA!G390/ECO!Q19),IF($C$3="Constant Exchange rate",IF(A.Life_DATA!G390=0,0,A.Life_DATA!G390/ECO!Q54))))</f>
        <v>639</v>
      </c>
      <c r="I408" s="42">
        <f>IF($C$3="National Currency",IF(A.Life_DATA!H390=0,0,A.Life_DATA!H390),IF($C$3="Current Exchange rate",IF(A.Life_DATA!H390=0,0,A.Life_DATA!H390/ECO!R19),IF($C$3="Constant Exchange rate",IF(A.Life_DATA!H390=0,0,A.Life_DATA!H390/ECO!R54))))</f>
        <v>645</v>
      </c>
      <c r="J408" s="42">
        <f>IF($C$3="National Currency",IF(A.Life_DATA!I390=0,0,A.Life_DATA!I390),IF($C$3="Current Exchange rate",IF(A.Life_DATA!I390=0,0,A.Life_DATA!I390/ECO!S19),IF($C$3="Constant Exchange rate",IF(A.Life_DATA!I390=0,0,A.Life_DATA!I390/ECO!S54))))</f>
        <v>-1331</v>
      </c>
      <c r="K408" s="42">
        <f>IF($C$3="National Currency",IF(A.Life_DATA!J390=0,0,A.Life_DATA!J390),IF($C$3="Current Exchange rate",IF(A.Life_DATA!J390=0,0,A.Life_DATA!J390/ECO!T19),IF($C$3="Constant Exchange rate",IF(A.Life_DATA!J390=0,0,A.Life_DATA!J390/ECO!T54))))</f>
        <v>440</v>
      </c>
      <c r="L408" s="42">
        <f>IF($C$3="National Currency",IF(A.Life_DATA!K390=0,0,A.Life_DATA!K390),IF($C$3="Current Exchange rate",IF(A.Life_DATA!K390=0,0,A.Life_DATA!K390/ECO!U19),IF($C$3="Constant Exchange rate",IF(A.Life_DATA!K390=0,0,A.Life_DATA!K390/ECO!U54))))</f>
        <v>234</v>
      </c>
      <c r="M408" s="42">
        <f>IF($C$3="National Currency",IF(A.Life_DATA!L390=0,0,A.Life_DATA!L390),IF($C$3="Current Exchange rate",IF(A.Life_DATA!L390=0,0,A.Life_DATA!L390/ECO!V19),IF($C$3="Constant Exchange rate",IF(A.Life_DATA!L390=0,0,A.Life_DATA!L390/ECO!V54))))</f>
        <v>-77</v>
      </c>
      <c r="N408" s="42">
        <f>IF($C$3="National Currency",IF(A.Life_DATA!M390=0,0,A.Life_DATA!M390),IF($C$3="Current Exchange rate",IF(A.Life_DATA!M390=0,0,A.Life_DATA!M390/ECO!W19),IF($C$3="Constant Exchange rate",IF(A.Life_DATA!M390=0,0,A.Life_DATA!M390/ECO!W54))))</f>
        <v>659</v>
      </c>
      <c r="O408" s="42">
        <f>IF($C$3="National Currency",IF(A.Life_DATA!N390=0,0,A.Life_DATA!N390),IF($C$3="Current Exchange rate",IF(A.Life_DATA!N390=0,0,A.Life_DATA!N390/ECO!X19),IF($C$3="Constant Exchange rate",IF(A.Life_DATA!N390=0,0,A.Life_DATA!N390/ECO!X54))))</f>
        <v>581</v>
      </c>
      <c r="P408" s="108">
        <f>IF($C$3="National Currency",IF(A.Life_DATA!O390=0,0,A.Life_DATA!O390),IF($C$3="Current Exchange rate",IF(A.Life_DATA!O390=0,0,A.Life_DATA!O390/ECO!Y19),IF($C$3="Constant Exchange rate",IF(A.Life_DATA!O390=0,0,A.Life_DATA!O390/ECO!Y54))))</f>
        <v>125</v>
      </c>
      <c r="Q408" s="41">
        <f t="shared" si="77"/>
        <v>1.2081166413101248E-2</v>
      </c>
      <c r="R408" s="41">
        <f t="shared" si="78"/>
        <v>-0.11836115326251895</v>
      </c>
      <c r="S408" s="41">
        <f t="shared" si="79"/>
        <v>-8.7912087912087933E-2</v>
      </c>
    </row>
    <row r="409" spans="3:19" ht="15" x14ac:dyDescent="0.25">
      <c r="C409" s="139"/>
      <c r="D409" s="140"/>
      <c r="E409" s="39" t="s">
        <v>21</v>
      </c>
      <c r="F409" s="42">
        <f>IF($C$3="National Currency",IF(A.Life_DATA!E391=0,0,A.Life_DATA!E391),IF($C$3="Current Exchange rate",IF(A.Life_DATA!E391=0,0,A.Life_DATA!E391/ECO!O20),IF($C$3="Constant Exchange rate",IF(A.Life_DATA!E391=0,0,A.Life_DATA!E391/ECO!O55))))</f>
        <v>3359</v>
      </c>
      <c r="G409" s="42">
        <f>IF($C$3="National Currency",IF(A.Life_DATA!F391=0,0,A.Life_DATA!F391),IF($C$3="Current Exchange rate",IF(A.Life_DATA!F391=0,0,A.Life_DATA!F391/ECO!P20),IF($C$3="Constant Exchange rate",IF(A.Life_DATA!F391=0,0,A.Life_DATA!F391/ECO!P55))))</f>
        <v>3881</v>
      </c>
      <c r="H409" s="42">
        <f>IF($C$3="National Currency",IF(A.Life_DATA!G391=0,0,A.Life_DATA!G391),IF($C$3="Current Exchange rate",IF(A.Life_DATA!G391=0,0,A.Life_DATA!G391/ECO!Q20),IF($C$3="Constant Exchange rate",IF(A.Life_DATA!G391=0,0,A.Life_DATA!G391/ECO!Q55))))</f>
        <v>5037</v>
      </c>
      <c r="I409" s="42">
        <f>IF($C$3="National Currency",IF(A.Life_DATA!H391=0,0,A.Life_DATA!H391),IF($C$3="Current Exchange rate",IF(A.Life_DATA!H391=0,0,A.Life_DATA!H391/ECO!R20),IF($C$3="Constant Exchange rate",IF(A.Life_DATA!H391=0,0,A.Life_DATA!H391/ECO!R55))))</f>
        <v>5823</v>
      </c>
      <c r="J409" s="42">
        <f>IF($C$3="National Currency",IF(A.Life_DATA!I391=0,0,A.Life_DATA!I391),IF($C$3="Current Exchange rate",IF(A.Life_DATA!I391=0,0,A.Life_DATA!I391/ECO!S20),IF($C$3="Constant Exchange rate",IF(A.Life_DATA!I391=0,0,A.Life_DATA!I391/ECO!S55))))</f>
        <v>1746</v>
      </c>
      <c r="K409" s="42">
        <f>IF($C$3="National Currency",IF(A.Life_DATA!J391=0,0,A.Life_DATA!J391),IF($C$3="Current Exchange rate",IF(A.Life_DATA!J391=0,0,A.Life_DATA!J391/ECO!T20),IF($C$3="Constant Exchange rate",IF(A.Life_DATA!J391=0,0,A.Life_DATA!J391/ECO!T55))))</f>
        <v>4030</v>
      </c>
      <c r="L409" s="42">
        <f>IF($C$3="National Currency",IF(A.Life_DATA!K391=0,0,A.Life_DATA!K391),IF($C$3="Current Exchange rate",IF(A.Life_DATA!K391=0,0,A.Life_DATA!K391/ECO!U20),IF($C$3="Constant Exchange rate",IF(A.Life_DATA!K391=0,0,A.Life_DATA!K391/ECO!U55))))</f>
        <v>4218</v>
      </c>
      <c r="M409" s="42">
        <f>IF($C$3="National Currency",IF(A.Life_DATA!L391=0,0,A.Life_DATA!L391),IF($C$3="Current Exchange rate",IF(A.Life_DATA!L391=0,0,A.Life_DATA!L391/ECO!V20),IF($C$3="Constant Exchange rate",IF(A.Life_DATA!L391=0,0,A.Life_DATA!L391/ECO!V55))))</f>
        <v>1382</v>
      </c>
      <c r="N409" s="42">
        <f>IF($C$3="National Currency",IF(A.Life_DATA!M391=0,0,A.Life_DATA!M391),IF($C$3="Current Exchange rate",IF(A.Life_DATA!M391=0,0,A.Life_DATA!M391/ECO!W20),IF($C$3="Constant Exchange rate",IF(A.Life_DATA!M391=0,0,A.Life_DATA!M391/ECO!W55))))</f>
        <v>5622</v>
      </c>
      <c r="O409" s="42">
        <f>IF($C$3="National Currency",IF(A.Life_DATA!N391=0,0,A.Life_DATA!N391),IF($C$3="Current Exchange rate",IF(A.Life_DATA!N391=0,0,A.Life_DATA!N391/ECO!X20),IF($C$3="Constant Exchange rate",IF(A.Life_DATA!N391=0,0,A.Life_DATA!N391/ECO!X55))))</f>
        <v>6342</v>
      </c>
      <c r="P409" s="108">
        <f>IF($C$3="National Currency",IF(A.Life_DATA!O391=0,0,A.Life_DATA!O391),IF($C$3="Current Exchange rate",IF(A.Life_DATA!O391=0,0,A.Life_DATA!O391/ECO!Y20),IF($C$3="Constant Exchange rate",IF(A.Life_DATA!O391=0,0,A.Life_DATA!O391/ECO!Y55))))</f>
        <v>0</v>
      </c>
      <c r="Q409" s="41">
        <f t="shared" si="77"/>
        <v>0.13187393699120159</v>
      </c>
      <c r="R409" s="41">
        <f t="shared" si="78"/>
        <v>0.12806830309498407</v>
      </c>
      <c r="S409" s="41">
        <f t="shared" si="79"/>
        <v>0.88806192319142596</v>
      </c>
    </row>
    <row r="410" spans="3:19" ht="15" x14ac:dyDescent="0.25">
      <c r="C410" s="139"/>
      <c r="D410" s="140"/>
      <c r="E410" s="39" t="s">
        <v>20</v>
      </c>
      <c r="F410" s="42">
        <f>IF($C$3="National Currency",IF(A.Life_DATA!E392=0,0,A.Life_DATA!E392),IF($C$3="Current Exchange rate",IF(A.Life_DATA!E392=0,0,A.Life_DATA!E392/ECO!O21),IF($C$3="Constant Exchange rate",IF(A.Life_DATA!E392=0,0,A.Life_DATA!E392/ECO!O56))))</f>
        <v>79</v>
      </c>
      <c r="G410" s="42">
        <f>IF($C$3="National Currency",IF(A.Life_DATA!F392=0,0,A.Life_DATA!F392),IF($C$3="Current Exchange rate",IF(A.Life_DATA!F392=0,0,A.Life_DATA!F392/ECO!P21),IF($C$3="Constant Exchange rate",IF(A.Life_DATA!F392=0,0,A.Life_DATA!F392/ECO!P56))))</f>
        <v>465</v>
      </c>
      <c r="H410" s="42">
        <f>IF($C$3="National Currency",IF(A.Life_DATA!G392=0,0,A.Life_DATA!G392),IF($C$3="Current Exchange rate",IF(A.Life_DATA!G392=0,0,A.Life_DATA!G392/ECO!Q21),IF($C$3="Constant Exchange rate",IF(A.Life_DATA!G392=0,0,A.Life_DATA!G392/ECO!Q56))))</f>
        <v>452</v>
      </c>
      <c r="I410" s="42">
        <f>IF($C$3="National Currency",IF(A.Life_DATA!H392=0,0,A.Life_DATA!H392),IF($C$3="Current Exchange rate",IF(A.Life_DATA!H392=0,0,A.Life_DATA!H392/ECO!R21),IF($C$3="Constant Exchange rate",IF(A.Life_DATA!H392=0,0,A.Life_DATA!H392/ECO!R56))))</f>
        <v>672</v>
      </c>
      <c r="J410" s="42">
        <f>IF($C$3="National Currency",IF(A.Life_DATA!I392=0,0,A.Life_DATA!I392),IF($C$3="Current Exchange rate",IF(A.Life_DATA!I392=0,0,A.Life_DATA!I392/ECO!S21),IF($C$3="Constant Exchange rate",IF(A.Life_DATA!I392=0,0,A.Life_DATA!I392/ECO!S56))))</f>
        <v>510</v>
      </c>
      <c r="K410" s="42">
        <f>IF($C$3="National Currency",IF(A.Life_DATA!J392=0,0,A.Life_DATA!J392),IF($C$3="Current Exchange rate",IF(A.Life_DATA!J392=0,0,A.Life_DATA!J392/ECO!T21),IF($C$3="Constant Exchange rate",IF(A.Life_DATA!J392=0,0,A.Life_DATA!J392/ECO!T56))))</f>
        <v>808</v>
      </c>
      <c r="L410" s="42">
        <f>IF($C$3="National Currency",IF(A.Life_DATA!K392=0,0,A.Life_DATA!K392),IF($C$3="Current Exchange rate",IF(A.Life_DATA!K392=0,0,A.Life_DATA!K392/ECO!U21),IF($C$3="Constant Exchange rate",IF(A.Life_DATA!K392=0,0,A.Life_DATA!K392/ECO!U56))))</f>
        <v>775</v>
      </c>
      <c r="M410" s="42">
        <f>IF($C$3="National Currency",IF(A.Life_DATA!L392=0,0,A.Life_DATA!L392),IF($C$3="Current Exchange rate",IF(A.Life_DATA!L392=0,0,A.Life_DATA!L392/ECO!V21),IF($C$3="Constant Exchange rate",IF(A.Life_DATA!L392=0,0,A.Life_DATA!L392/ECO!V56))))</f>
        <v>851</v>
      </c>
      <c r="N410" s="42">
        <f>IF($C$3="National Currency",IF(A.Life_DATA!M392=0,0,A.Life_DATA!M392),IF($C$3="Current Exchange rate",IF(A.Life_DATA!M392=0,0,A.Life_DATA!M392/ECO!W21),IF($C$3="Constant Exchange rate",IF(A.Life_DATA!M392=0,0,A.Life_DATA!M392/ECO!W56))))</f>
        <v>1042</v>
      </c>
      <c r="O410" s="42">
        <f>IF($C$3="National Currency",IF(A.Life_DATA!N392=0,0,A.Life_DATA!N392),IF($C$3="Current Exchange rate",IF(A.Life_DATA!N392=0,0,A.Life_DATA!N392/ECO!X21),IF($C$3="Constant Exchange rate",IF(A.Life_DATA!N392=0,0,A.Life_DATA!N392/ECO!X56))))</f>
        <v>1120</v>
      </c>
      <c r="P410" s="108">
        <f>IF($C$3="National Currency",IF(A.Life_DATA!O392=0,0,A.Life_DATA!O392),IF($C$3="Current Exchange rate",IF(A.Life_DATA!O392=0,0,A.Life_DATA!O392/ECO!Y21),IF($C$3="Constant Exchange rate",IF(A.Life_DATA!O392=0,0,A.Life_DATA!O392/ECO!Y56))))</f>
        <v>0</v>
      </c>
      <c r="Q410" s="41">
        <f t="shared" si="77"/>
        <v>2.3288995495134936E-2</v>
      </c>
      <c r="R410" s="41">
        <f t="shared" si="78"/>
        <v>7.4856046065259196E-2</v>
      </c>
      <c r="S410" s="41">
        <f t="shared" si="79"/>
        <v>13.177215189873417</v>
      </c>
    </row>
    <row r="411" spans="3:19" ht="15" x14ac:dyDescent="0.25">
      <c r="C411" s="139"/>
      <c r="D411" s="140"/>
      <c r="E411" s="39" t="s">
        <v>19</v>
      </c>
      <c r="F411" s="42">
        <f>IF($C$3="National Currency",IF(A.Life_DATA!E393=0,0,A.Life_DATA!E393),IF($C$3="Current Exchange rate",IF(A.Life_DATA!E393=0,0,A.Life_DATA!E393/ECO!O22),IF($C$3="Constant Exchange rate",IF(A.Life_DATA!E393=0,0,A.Life_DATA!E393/ECO!O57))))</f>
        <v>6.9289631757639061</v>
      </c>
      <c r="G411" s="42">
        <f>IF($C$3="National Currency",IF(A.Life_DATA!F393=0,0,A.Life_DATA!F393),IF($C$3="Current Exchange rate",IF(A.Life_DATA!F393=0,0,A.Life_DATA!F393/ECO!P22),IF($C$3="Constant Exchange rate",IF(A.Life_DATA!F393=0,0,A.Life_DATA!F393/ECO!P57))))</f>
        <v>11.421650561504309</v>
      </c>
      <c r="H411" s="42">
        <f>IF($C$3="National Currency",IF(A.Life_DATA!G393=0,0,A.Life_DATA!G393),IF($C$3="Current Exchange rate",IF(A.Life_DATA!G393=0,0,A.Life_DATA!G393/ECO!Q22),IF($C$3="Constant Exchange rate",IF(A.Life_DATA!G393=0,0,A.Life_DATA!G393/ECO!Q57))))</f>
        <v>9.3946200052232953</v>
      </c>
      <c r="I411" s="42">
        <f>IF($C$3="National Currency",IF(A.Life_DATA!H393=0,0,A.Life_DATA!H393),IF($C$3="Current Exchange rate",IF(A.Life_DATA!H393=0,0,A.Life_DATA!H393/ECO!R22),IF($C$3="Constant Exchange rate",IF(A.Life_DATA!H393=0,0,A.Life_DATA!H393/ECO!R57))))</f>
        <v>10.722773570122746</v>
      </c>
      <c r="J411" s="42">
        <f>IF($C$3="National Currency",IF(A.Life_DATA!I393=0,0,A.Life_DATA!I393),IF($C$3="Current Exchange rate",IF(A.Life_DATA!I393=0,0,A.Life_DATA!I393/ECO!S22),IF($C$3="Constant Exchange rate",IF(A.Life_DATA!I393=0,0,A.Life_DATA!I393/ECO!S57))))</f>
        <v>0</v>
      </c>
      <c r="K411" s="42">
        <f>IF($C$3="National Currency",IF(A.Life_DATA!J393=0,0,A.Life_DATA!J393),IF($C$3="Current Exchange rate",IF(A.Life_DATA!J393=0,0,A.Life_DATA!J393/ECO!T22),IF($C$3="Constant Exchange rate",IF(A.Life_DATA!J393=0,0,A.Life_DATA!J393/ECO!T57))))</f>
        <v>0</v>
      </c>
      <c r="L411" s="42">
        <f>IF($C$3="National Currency",IF(A.Life_DATA!K393=0,0,A.Life_DATA!K393),IF($C$3="Current Exchange rate",IF(A.Life_DATA!K393=0,0,A.Life_DATA!K393/ECO!U22),IF($C$3="Constant Exchange rate",IF(A.Life_DATA!K393=0,0,A.Life_DATA!K393/ECO!U57))))</f>
        <v>0</v>
      </c>
      <c r="M411" s="42">
        <f>IF($C$3="National Currency",IF(A.Life_DATA!L393=0,0,A.Life_DATA!L393),IF($C$3="Current Exchange rate",IF(A.Life_DATA!L393=0,0,A.Life_DATA!L393/ECO!V22),IF($C$3="Constant Exchange rate",IF(A.Life_DATA!L393=0,0,A.Life_DATA!L393/ECO!V57))))</f>
        <v>0</v>
      </c>
      <c r="N411" s="42">
        <f>IF($C$3="National Currency",IF(A.Life_DATA!M393=0,0,A.Life_DATA!M393),IF($C$3="Current Exchange rate",IF(A.Life_DATA!M393=0,0,A.Life_DATA!M393/ECO!W22),IF($C$3="Constant Exchange rate",IF(A.Life_DATA!M393=0,0,A.Life_DATA!M393/ECO!W57))))</f>
        <v>0</v>
      </c>
      <c r="O411" s="42">
        <f>IF($C$3="National Currency",IF(A.Life_DATA!N393=0,0,A.Life_DATA!N393),IF($C$3="Current Exchange rate",IF(A.Life_DATA!N393=0,0,A.Life_DATA!N393/ECO!X22),IF($C$3="Constant Exchange rate",IF(A.Life_DATA!N393=0,0,A.Life_DATA!N393/ECO!X57))))</f>
        <v>0</v>
      </c>
      <c r="P411" s="108">
        <f>IF($C$3="National Currency",IF(A.Life_DATA!O393=0,0,A.Life_DATA!O393),IF($C$3="Current Exchange rate",IF(A.Life_DATA!O393=0,0,A.Life_DATA!O393/ECO!Y22),IF($C$3="Constant Exchange rate",IF(A.Life_DATA!O393=0,0,A.Life_DATA!O393/ECO!Y57))))</f>
        <v>0</v>
      </c>
      <c r="Q411" s="41">
        <f t="shared" si="77"/>
        <v>0</v>
      </c>
      <c r="R411" s="41" t="str">
        <f t="shared" si="78"/>
        <v>-</v>
      </c>
      <c r="S411" s="41" t="str">
        <f t="shared" si="79"/>
        <v>-</v>
      </c>
    </row>
    <row r="412" spans="3:19" ht="15" x14ac:dyDescent="0.25">
      <c r="C412" s="139"/>
      <c r="D412" s="140"/>
      <c r="E412" s="39" t="s">
        <v>18</v>
      </c>
      <c r="F412" s="42">
        <f>IF($C$3="National Currency",IF(A.Life_DATA!E394=0,0,A.Life_DATA!E394),IF($C$3="Current Exchange rate",IF(A.Life_DATA!E394=0,0,A.Life_DATA!E394/ECO!O23),IF($C$3="Constant Exchange rate",IF(A.Life_DATA!E394=0,0,A.Life_DATA!E394/ECO!O58))))</f>
        <v>52.687456423908216</v>
      </c>
      <c r="G412" s="42">
        <f>IF($C$3="National Currency",IF(A.Life_DATA!F394=0,0,A.Life_DATA!F394),IF($C$3="Current Exchange rate",IF(A.Life_DATA!F394=0,0,A.Life_DATA!F394/ECO!P23),IF($C$3="Constant Exchange rate",IF(A.Life_DATA!F394=0,0,A.Life_DATA!F394/ECO!P58))))</f>
        <v>55.929517652278626</v>
      </c>
      <c r="H412" s="42">
        <f>IF($C$3="National Currency",IF(A.Life_DATA!G394=0,0,A.Life_DATA!G394),IF($C$3="Current Exchange rate",IF(A.Life_DATA!G394=0,0,A.Life_DATA!G394/ECO!Q23),IF($C$3="Constant Exchange rate",IF(A.Life_DATA!G394=0,0,A.Life_DATA!G394/ECO!Q58))))</f>
        <v>62.068200545097291</v>
      </c>
      <c r="I412" s="42">
        <f>IF($C$3="National Currency",IF(A.Life_DATA!H394=0,0,A.Life_DATA!H394),IF($C$3="Current Exchange rate",IF(A.Life_DATA!H394=0,0,A.Life_DATA!H394/ECO!R23),IF($C$3="Constant Exchange rate",IF(A.Life_DATA!H394=0,0,A.Life_DATA!H394/ECO!R58))))</f>
        <v>61.405843950053871</v>
      </c>
      <c r="J412" s="42">
        <f>IF($C$3="National Currency",IF(A.Life_DATA!I394=0,0,A.Life_DATA!I394),IF($C$3="Current Exchange rate",IF(A.Life_DATA!I394=0,0,A.Life_DATA!I394/ECO!S23),IF($C$3="Constant Exchange rate",IF(A.Life_DATA!I394=0,0,A.Life_DATA!I394/ECO!S58))))</f>
        <v>53.806173543766235</v>
      </c>
      <c r="K412" s="42">
        <f>IF($C$3="National Currency",IF(A.Life_DATA!J394=0,0,A.Life_DATA!J394),IF($C$3="Current Exchange rate",IF(A.Life_DATA!J394=0,0,A.Life_DATA!J394/ECO!T23),IF($C$3="Constant Exchange rate",IF(A.Life_DATA!J394=0,0,A.Life_DATA!J394/ECO!T58))))</f>
        <v>51.920517208594788</v>
      </c>
      <c r="L412" s="42">
        <f>IF($C$3="National Currency",IF(A.Life_DATA!K394=0,0,A.Life_DATA!K394),IF($C$3="Current Exchange rate",IF(A.Life_DATA!K394=0,0,A.Life_DATA!K394/ECO!U23),IF($C$3="Constant Exchange rate",IF(A.Life_DATA!K394=0,0,A.Life_DATA!K394/ECO!U58))))</f>
        <v>41.93446155796412</v>
      </c>
      <c r="M412" s="42">
        <f>IF($C$3="National Currency",IF(A.Life_DATA!L394=0,0,A.Life_DATA!L394),IF($C$3="Current Exchange rate",IF(A.Life_DATA!L394=0,0,A.Life_DATA!L394/ECO!V23),IF($C$3="Constant Exchange rate",IF(A.Life_DATA!L394=0,0,A.Life_DATA!L394/ECO!V58))))</f>
        <v>30.176839703365658</v>
      </c>
      <c r="N412" s="42">
        <f>IF($C$3="National Currency",IF(A.Life_DATA!M394=0,0,A.Life_DATA!M394),IF($C$3="Current Exchange rate",IF(A.Life_DATA!M394=0,0,A.Life_DATA!M394/ECO!W23),IF($C$3="Constant Exchange rate",IF(A.Life_DATA!M394=0,0,A.Life_DATA!M394/ECO!W58))))</f>
        <v>53.191354503391011</v>
      </c>
      <c r="O412" s="42">
        <f>IF($C$3="National Currency",IF(A.Life_DATA!N394=0,0,A.Life_DATA!N394),IF($C$3="Current Exchange rate",IF(A.Life_DATA!N394=0,0,A.Life_DATA!N394/ECO!X23),IF($C$3="Constant Exchange rate",IF(A.Life_DATA!N394=0,0,A.Life_DATA!N394/ECO!X58))))</f>
        <v>47.82911833681942</v>
      </c>
      <c r="P412" s="108">
        <f>IF($C$3="National Currency",IF(A.Life_DATA!O394=0,0,A.Life_DATA!O394),IF($C$3="Current Exchange rate",IF(A.Life_DATA!O394=0,0,A.Life_DATA!O394/ECO!Y23),IF($C$3="Constant Exchange rate",IF(A.Life_DATA!O394=0,0,A.Life_DATA!O394/ECO!Y58))))</f>
        <v>0</v>
      </c>
      <c r="Q412" s="41">
        <f t="shared" si="77"/>
        <v>9.9454653703791372E-4</v>
      </c>
      <c r="R412" s="41">
        <f t="shared" si="78"/>
        <v>-0.10081029551954246</v>
      </c>
      <c r="S412" s="41">
        <f t="shared" si="79"/>
        <v>-9.221052631578941E-2</v>
      </c>
    </row>
    <row r="413" spans="3:19" ht="15" x14ac:dyDescent="0.25">
      <c r="C413" s="139"/>
      <c r="D413" s="140"/>
      <c r="E413" s="39" t="s">
        <v>17</v>
      </c>
      <c r="F413" s="42">
        <f>IF($C$3="National Currency",IF(A.Life_DATA!E395=0,0,A.Life_DATA!E395),IF($C$3="Current Exchange rate",IF(A.Life_DATA!E395=0,0,A.Life_DATA!E395/ECO!O24),IF($C$3="Constant Exchange rate",IF(A.Life_DATA!E395=0,0,A.Life_DATA!E395/ECO!O59))))</f>
        <v>0</v>
      </c>
      <c r="G413" s="42">
        <f>IF($C$3="National Currency",IF(A.Life_DATA!F395=0,0,A.Life_DATA!F395),IF($C$3="Current Exchange rate",IF(A.Life_DATA!F395=0,0,A.Life_DATA!F395/ECO!P24),IF($C$3="Constant Exchange rate",IF(A.Life_DATA!F395=0,0,A.Life_DATA!F395/ECO!P59))))</f>
        <v>0</v>
      </c>
      <c r="H413" s="42">
        <f>IF($C$3="National Currency",IF(A.Life_DATA!G395=0,0,A.Life_DATA!G395),IF($C$3="Current Exchange rate",IF(A.Life_DATA!G395=0,0,A.Life_DATA!G395/ECO!Q24),IF($C$3="Constant Exchange rate",IF(A.Life_DATA!G395=0,0,A.Life_DATA!G395/ECO!Q59))))</f>
        <v>0</v>
      </c>
      <c r="I413" s="42">
        <f>IF($C$3="National Currency",IF(A.Life_DATA!H395=0,0,A.Life_DATA!H395),IF($C$3="Current Exchange rate",IF(A.Life_DATA!H395=0,0,A.Life_DATA!H395/ECO!R24),IF($C$3="Constant Exchange rate",IF(A.Life_DATA!H395=0,0,A.Life_DATA!H395/ECO!R59))))</f>
        <v>0</v>
      </c>
      <c r="J413" s="42">
        <f>IF($C$3="National Currency",IF(A.Life_DATA!I395=0,0,A.Life_DATA!I395),IF($C$3="Current Exchange rate",IF(A.Life_DATA!I395=0,0,A.Life_DATA!I395/ECO!S24),IF($C$3="Constant Exchange rate",IF(A.Life_DATA!I395=0,0,A.Life_DATA!I395/ECO!S59))))</f>
        <v>0</v>
      </c>
      <c r="K413" s="42">
        <f>IF($C$3="National Currency",IF(A.Life_DATA!J395=0,0,A.Life_DATA!J395),IF($C$3="Current Exchange rate",IF(A.Life_DATA!J395=0,0,A.Life_DATA!J395/ECO!T24),IF($C$3="Constant Exchange rate",IF(A.Life_DATA!J395=0,0,A.Life_DATA!J395/ECO!T59))))</f>
        <v>0</v>
      </c>
      <c r="L413" s="42">
        <f>IF($C$3="National Currency",IF(A.Life_DATA!K395=0,0,A.Life_DATA!K395),IF($C$3="Current Exchange rate",IF(A.Life_DATA!K395=0,0,A.Life_DATA!K395/ECO!U24),IF($C$3="Constant Exchange rate",IF(A.Life_DATA!K395=0,0,A.Life_DATA!K395/ECO!U59))))</f>
        <v>0</v>
      </c>
      <c r="M413" s="42">
        <f>IF($C$3="National Currency",IF(A.Life_DATA!L395=0,0,A.Life_DATA!L395),IF($C$3="Current Exchange rate",IF(A.Life_DATA!L395=0,0,A.Life_DATA!L395/ECO!V24),IF($C$3="Constant Exchange rate",IF(A.Life_DATA!L395=0,0,A.Life_DATA!L395/ECO!V59))))</f>
        <v>0</v>
      </c>
      <c r="N413" s="42">
        <f>IF($C$3="National Currency",IF(A.Life_DATA!M395=0,0,A.Life_DATA!M395),IF($C$3="Current Exchange rate",IF(A.Life_DATA!M395=0,0,A.Life_DATA!M395/ECO!W24),IF($C$3="Constant Exchange rate",IF(A.Life_DATA!M395=0,0,A.Life_DATA!M395/ECO!W59))))</f>
        <v>0</v>
      </c>
      <c r="O413" s="42">
        <f>IF($C$3="National Currency",IF(A.Life_DATA!N395=0,0,A.Life_DATA!N395),IF($C$3="Current Exchange rate",IF(A.Life_DATA!N395=0,0,A.Life_DATA!N395/ECO!X24),IF($C$3="Constant Exchange rate",IF(A.Life_DATA!N395=0,0,A.Life_DATA!N395/ECO!X59))))</f>
        <v>0</v>
      </c>
      <c r="P413" s="108">
        <f>IF($C$3="National Currency",IF(A.Life_DATA!O395=0,0,A.Life_DATA!O395),IF($C$3="Current Exchange rate",IF(A.Life_DATA!O395=0,0,A.Life_DATA!O395/ECO!Y24),IF($C$3="Constant Exchange rate",IF(A.Life_DATA!O395=0,0,A.Life_DATA!O395/ECO!Y59))))</f>
        <v>0</v>
      </c>
      <c r="Q413" s="41">
        <f t="shared" si="77"/>
        <v>0</v>
      </c>
      <c r="R413" s="41" t="str">
        <f t="shared" si="78"/>
        <v>-</v>
      </c>
      <c r="S413" s="41" t="str">
        <f t="shared" si="79"/>
        <v>-</v>
      </c>
    </row>
    <row r="414" spans="3:19" ht="15" x14ac:dyDescent="0.25">
      <c r="C414" s="139"/>
      <c r="D414" s="140"/>
      <c r="E414" s="39" t="s">
        <v>16</v>
      </c>
      <c r="F414" s="42">
        <f>IF($C$3="National Currency",IF(A.Life_DATA!E396=0,0,A.Life_DATA!E396),IF($C$3="Current Exchange rate",IF(A.Life_DATA!E396=0,0,A.Life_DATA!E396/ECO!O25),IF($C$3="Constant Exchange rate",IF(A.Life_DATA!E396=0,0,A.Life_DATA!E396/ECO!O60))))</f>
        <v>0</v>
      </c>
      <c r="G414" s="42">
        <f>IF($C$3="National Currency",IF(A.Life_DATA!F396=0,0,A.Life_DATA!F396),IF($C$3="Current Exchange rate",IF(A.Life_DATA!F396=0,0,A.Life_DATA!F396/ECO!P25),IF($C$3="Constant Exchange rate",IF(A.Life_DATA!F396=0,0,A.Life_DATA!F396/ECO!P60))))</f>
        <v>0</v>
      </c>
      <c r="H414" s="42">
        <f>IF($C$3="National Currency",IF(A.Life_DATA!G396=0,0,A.Life_DATA!G396),IF($C$3="Current Exchange rate",IF(A.Life_DATA!G396=0,0,A.Life_DATA!G396/ECO!Q25),IF($C$3="Constant Exchange rate",IF(A.Life_DATA!G396=0,0,A.Life_DATA!G396/ECO!Q60))))</f>
        <v>0</v>
      </c>
      <c r="I414" s="42">
        <f>IF($C$3="National Currency",IF(A.Life_DATA!H396=0,0,A.Life_DATA!H396),IF($C$3="Current Exchange rate",IF(A.Life_DATA!H396=0,0,A.Life_DATA!H396/ECO!R25),IF($C$3="Constant Exchange rate",IF(A.Life_DATA!H396=0,0,A.Life_DATA!H396/ECO!R60))))</f>
        <v>9.3263239875389399</v>
      </c>
      <c r="J414" s="42">
        <f>IF($C$3="National Currency",IF(A.Life_DATA!I396=0,0,A.Life_DATA!I396),IF($C$3="Current Exchange rate",IF(A.Life_DATA!I396=0,0,A.Life_DATA!I396/ECO!S25),IF($C$3="Constant Exchange rate",IF(A.Life_DATA!I396=0,0,A.Life_DATA!I396/ECO!S60))))</f>
        <v>8.7032710280373831</v>
      </c>
      <c r="K414" s="42">
        <f>IF($C$3="National Currency",IF(A.Life_DATA!J396=0,0,A.Life_DATA!J396),IF($C$3="Current Exchange rate",IF(A.Life_DATA!J396=0,0,A.Life_DATA!J396/ECO!T25),IF($C$3="Constant Exchange rate",IF(A.Life_DATA!J396=0,0,A.Life_DATA!J396/ECO!T60))))</f>
        <v>10.033748701973</v>
      </c>
      <c r="L414" s="42">
        <f>IF($C$3="National Currency",IF(A.Life_DATA!K396=0,0,A.Life_DATA!K396),IF($C$3="Current Exchange rate",IF(A.Life_DATA!K396=0,0,A.Life_DATA!K396/ECO!U25),IF($C$3="Constant Exchange rate",IF(A.Life_DATA!K396=0,0,A.Life_DATA!K396/ECO!U60))))</f>
        <v>9.7222222222222214</v>
      </c>
      <c r="M414" s="42">
        <f>IF($C$3="National Currency",IF(A.Life_DATA!L396=0,0,A.Life_DATA!L396),IF($C$3="Current Exchange rate",IF(A.Life_DATA!L396=0,0,A.Life_DATA!L396/ECO!V25),IF($C$3="Constant Exchange rate",IF(A.Life_DATA!L396=0,0,A.Life_DATA!L396/ECO!V60))))</f>
        <v>9.1965212876427831</v>
      </c>
      <c r="N414" s="42">
        <f>IF($C$3="National Currency",IF(A.Life_DATA!M396=0,0,A.Life_DATA!M396),IF($C$3="Current Exchange rate",IF(A.Life_DATA!M396=0,0,A.Life_DATA!M396/ECO!W25),IF($C$3="Constant Exchange rate",IF(A.Life_DATA!M396=0,0,A.Life_DATA!M396/ECO!W60))))</f>
        <v>8.4826064382139137</v>
      </c>
      <c r="O414" s="42">
        <f>IF($C$3="National Currency",IF(A.Life_DATA!N396=0,0,A.Life_DATA!N396),IF($C$3="Current Exchange rate",IF(A.Life_DATA!N396=0,0,A.Life_DATA!N396/ECO!X25),IF($C$3="Constant Exchange rate",IF(A.Life_DATA!N396=0,0,A.Life_DATA!N396/ECO!X60))))</f>
        <v>8.0607476635514015</v>
      </c>
      <c r="P414" s="108">
        <f>IF($C$3="National Currency",IF(A.Life_DATA!O396=0,0,A.Life_DATA!O396),IF($C$3="Current Exchange rate",IF(A.Life_DATA!O396=0,0,A.Life_DATA!O396/ECO!Y25),IF($C$3="Constant Exchange rate",IF(A.Life_DATA!O396=0,0,A.Life_DATA!O396/ECO!Y60))))</f>
        <v>0</v>
      </c>
      <c r="Q414" s="41">
        <f t="shared" si="77"/>
        <v>1.6761313930702506E-4</v>
      </c>
      <c r="R414" s="41">
        <f t="shared" si="78"/>
        <v>-4.9732211170619656E-2</v>
      </c>
      <c r="S414" s="41" t="str">
        <f t="shared" si="79"/>
        <v>-</v>
      </c>
    </row>
    <row r="415" spans="3:19" ht="15" x14ac:dyDescent="0.25">
      <c r="C415" s="139"/>
      <c r="D415" s="140"/>
      <c r="E415" s="39" t="s">
        <v>15</v>
      </c>
      <c r="F415" s="42">
        <f>IF($C$3="National Currency",IF(A.Life_DATA!E397=0,0,A.Life_DATA!E397),IF($C$3="Current Exchange rate",IF(A.Life_DATA!E397=0,0,A.Life_DATA!E397/ECO!O26),IF($C$3="Constant Exchange rate",IF(A.Life_DATA!E397=0,0,A.Life_DATA!E397/ECO!O61))))</f>
        <v>2069</v>
      </c>
      <c r="G415" s="42">
        <f>IF($C$3="National Currency",IF(A.Life_DATA!F397=0,0,A.Life_DATA!F397),IF($C$3="Current Exchange rate",IF(A.Life_DATA!F397=0,0,A.Life_DATA!F397/ECO!P26),IF($C$3="Constant Exchange rate",IF(A.Life_DATA!F397=0,0,A.Life_DATA!F397/ECO!P61))))</f>
        <v>2490</v>
      </c>
      <c r="H415" s="42">
        <f>IF($C$3="National Currency",IF(A.Life_DATA!G397=0,0,A.Life_DATA!G397),IF($C$3="Current Exchange rate",IF(A.Life_DATA!G397=0,0,A.Life_DATA!G397/ECO!Q26),IF($C$3="Constant Exchange rate",IF(A.Life_DATA!G397=0,0,A.Life_DATA!G397/ECO!Q61))))</f>
        <v>1994</v>
      </c>
      <c r="I415" s="42">
        <f>IF($C$3="National Currency",IF(A.Life_DATA!H397=0,0,A.Life_DATA!H397),IF($C$3="Current Exchange rate",IF(A.Life_DATA!H397=0,0,A.Life_DATA!H397/ECO!R26),IF($C$3="Constant Exchange rate",IF(A.Life_DATA!H397=0,0,A.Life_DATA!H397/ECO!R61))))</f>
        <v>1672</v>
      </c>
      <c r="J415" s="42">
        <f>IF($C$3="National Currency",IF(A.Life_DATA!I397=0,0,A.Life_DATA!I397),IF($C$3="Current Exchange rate",IF(A.Life_DATA!I397=0,0,A.Life_DATA!I397/ECO!S26),IF($C$3="Constant Exchange rate",IF(A.Life_DATA!I397=0,0,A.Life_DATA!I397/ECO!S61))))</f>
        <v>-2948</v>
      </c>
      <c r="K415" s="42">
        <f>IF($C$3="National Currency",IF(A.Life_DATA!J397=0,0,A.Life_DATA!J397),IF($C$3="Current Exchange rate",IF(A.Life_DATA!J397=0,0,A.Life_DATA!J397/ECO!T26),IF($C$3="Constant Exchange rate",IF(A.Life_DATA!J397=0,0,A.Life_DATA!J397/ECO!T61))))</f>
        <v>3242</v>
      </c>
      <c r="L415" s="42">
        <f>IF($C$3="National Currency",IF(A.Life_DATA!K397=0,0,A.Life_DATA!K397),IF($C$3="Current Exchange rate",IF(A.Life_DATA!K397=0,0,A.Life_DATA!K397/ECO!U26),IF($C$3="Constant Exchange rate",IF(A.Life_DATA!K397=0,0,A.Life_DATA!K397/ECO!U61))))</f>
        <v>-266</v>
      </c>
      <c r="M415" s="42">
        <f>IF($C$3="National Currency",IF(A.Life_DATA!L397=0,0,A.Life_DATA!L397),IF($C$3="Current Exchange rate",IF(A.Life_DATA!L397=0,0,A.Life_DATA!L397/ECO!V26),IF($C$3="Constant Exchange rate",IF(A.Life_DATA!L397=0,0,A.Life_DATA!L397/ECO!V61))))</f>
        <v>-3316</v>
      </c>
      <c r="N415" s="42">
        <f>IF($C$3="National Currency",IF(A.Life_DATA!M397=0,0,A.Life_DATA!M397),IF($C$3="Current Exchange rate",IF(A.Life_DATA!M397=0,0,A.Life_DATA!M397/ECO!W26),IF($C$3="Constant Exchange rate",IF(A.Life_DATA!M397=0,0,A.Life_DATA!M397/ECO!W61))))</f>
        <v>6931</v>
      </c>
      <c r="O415" s="42">
        <f>IF($C$3="National Currency",IF(A.Life_DATA!N397=0,0,A.Life_DATA!N397),IF($C$3="Current Exchange rate",IF(A.Life_DATA!N397=0,0,A.Life_DATA!N397/ECO!X26),IF($C$3="Constant Exchange rate",IF(A.Life_DATA!N397=0,0,A.Life_DATA!N397/ECO!X61))))</f>
        <v>3344</v>
      </c>
      <c r="P415" s="108">
        <f>IF($C$3="National Currency",IF(A.Life_DATA!O397=0,0,A.Life_DATA!O397),IF($C$3="Current Exchange rate",IF(A.Life_DATA!O397=0,0,A.Life_DATA!O397/ECO!Y26),IF($C$3="Constant Exchange rate",IF(A.Life_DATA!O397=0,0,A.Life_DATA!O397/ECO!Y61))))</f>
        <v>2864</v>
      </c>
      <c r="Q415" s="41">
        <f t="shared" si="77"/>
        <v>6.953428654976003E-2</v>
      </c>
      <c r="R415" s="41">
        <f t="shared" si="78"/>
        <v>-0.51752993795989033</v>
      </c>
      <c r="S415" s="41">
        <f t="shared" si="79"/>
        <v>0.61623972933784432</v>
      </c>
    </row>
    <row r="416" spans="3:19" ht="15" x14ac:dyDescent="0.25">
      <c r="C416" s="139"/>
      <c r="D416" s="140"/>
      <c r="E416" s="39" t="s">
        <v>14</v>
      </c>
      <c r="F416" s="42">
        <f>IF($C$3="National Currency",IF(A.Life_DATA!E398=0,0,A.Life_DATA!E398),IF($C$3="Current Exchange rate",IF(A.Life_DATA!E398=0,0,A.Life_DATA!E398/ECO!O27),IF($C$3="Constant Exchange rate",IF(A.Life_DATA!E398=0,0,A.Life_DATA!E398/ECO!O62))))</f>
        <v>0</v>
      </c>
      <c r="G416" s="42">
        <f>IF($C$3="National Currency",IF(A.Life_DATA!F398=0,0,A.Life_DATA!F398),IF($C$3="Current Exchange rate",IF(A.Life_DATA!F398=0,0,A.Life_DATA!F398/ECO!P27),IF($C$3="Constant Exchange rate",IF(A.Life_DATA!F398=0,0,A.Life_DATA!F398/ECO!P62))))</f>
        <v>0</v>
      </c>
      <c r="H416" s="42">
        <f>IF($C$3="National Currency",IF(A.Life_DATA!G398=0,0,A.Life_DATA!G398),IF($C$3="Current Exchange rate",IF(A.Life_DATA!G398=0,0,A.Life_DATA!G398/ECO!Q27),IF($C$3="Constant Exchange rate",IF(A.Life_DATA!G398=0,0,A.Life_DATA!G398/ECO!Q62))))</f>
        <v>0</v>
      </c>
      <c r="I416" s="42">
        <f>IF($C$3="National Currency",IF(A.Life_DATA!H398=0,0,A.Life_DATA!H398),IF($C$3="Current Exchange rate",IF(A.Life_DATA!H398=0,0,A.Life_DATA!H398/ECO!R27),IF($C$3="Constant Exchange rate",IF(A.Life_DATA!H398=0,0,A.Life_DATA!H398/ECO!R62))))</f>
        <v>0</v>
      </c>
      <c r="J416" s="42">
        <f>IF($C$3="National Currency",IF(A.Life_DATA!I398=0,0,A.Life_DATA!I398),IF($C$3="Current Exchange rate",IF(A.Life_DATA!I398=0,0,A.Life_DATA!I398/ECO!S27),IF($C$3="Constant Exchange rate",IF(A.Life_DATA!I398=0,0,A.Life_DATA!I398/ECO!S62))))</f>
        <v>0</v>
      </c>
      <c r="K416" s="42">
        <f>IF($C$3="National Currency",IF(A.Life_DATA!J398=0,0,A.Life_DATA!J398),IF($C$3="Current Exchange rate",IF(A.Life_DATA!J398=0,0,A.Life_DATA!J398/ECO!T27),IF($C$3="Constant Exchange rate",IF(A.Life_DATA!J398=0,0,A.Life_DATA!J398/ECO!T62))))</f>
        <v>0</v>
      </c>
      <c r="L416" s="42">
        <f>IF($C$3="National Currency",IF(A.Life_DATA!K398=0,0,A.Life_DATA!K398),IF($C$3="Current Exchange rate",IF(A.Life_DATA!K398=0,0,A.Life_DATA!K398/ECO!U27),IF($C$3="Constant Exchange rate",IF(A.Life_DATA!K398=0,0,A.Life_DATA!K398/ECO!U62))))</f>
        <v>0</v>
      </c>
      <c r="M416" s="42">
        <f>IF($C$3="National Currency",IF(A.Life_DATA!L398=0,0,A.Life_DATA!L398),IF($C$3="Current Exchange rate",IF(A.Life_DATA!L398=0,0,A.Life_DATA!L398/ECO!V27),IF($C$3="Constant Exchange rate",IF(A.Life_DATA!L398=0,0,A.Life_DATA!L398/ECO!V62))))</f>
        <v>0</v>
      </c>
      <c r="N416" s="42">
        <f>IF($C$3="National Currency",IF(A.Life_DATA!M398=0,0,A.Life_DATA!M398),IF($C$3="Current Exchange rate",IF(A.Life_DATA!M398=0,0,A.Life_DATA!M398/ECO!W27),IF($C$3="Constant Exchange rate",IF(A.Life_DATA!M398=0,0,A.Life_DATA!M398/ECO!W62))))</f>
        <v>0</v>
      </c>
      <c r="O416" s="42">
        <f>IF($C$3="National Currency",IF(A.Life_DATA!N398=0,0,A.Life_DATA!N398),IF($C$3="Current Exchange rate",IF(A.Life_DATA!N398=0,0,A.Life_DATA!N398/ECO!X27),IF($C$3="Constant Exchange rate",IF(A.Life_DATA!N398=0,0,A.Life_DATA!N398/ECO!X62))))</f>
        <v>0</v>
      </c>
      <c r="P416" s="108">
        <f>IF($C$3="National Currency",IF(A.Life_DATA!O398=0,0,A.Life_DATA!O398),IF($C$3="Current Exchange rate",IF(A.Life_DATA!O398=0,0,A.Life_DATA!O398/ECO!Y27),IF($C$3="Constant Exchange rate",IF(A.Life_DATA!O398=0,0,A.Life_DATA!O398/ECO!Y62))))</f>
        <v>0</v>
      </c>
      <c r="Q416" s="41">
        <f t="shared" si="77"/>
        <v>0</v>
      </c>
      <c r="R416" s="41" t="str">
        <f t="shared" si="78"/>
        <v>-</v>
      </c>
      <c r="S416" s="41" t="str">
        <f t="shared" si="79"/>
        <v>-</v>
      </c>
    </row>
    <row r="417" spans="3:19" ht="15" x14ac:dyDescent="0.25">
      <c r="C417" s="139"/>
      <c r="D417" s="140"/>
      <c r="E417" s="39" t="s">
        <v>13</v>
      </c>
      <c r="F417" s="42">
        <f>IF($C$3="National Currency",IF(A.Life_DATA!E399=0,0,A.Life_DATA!E399),IF($C$3="Current Exchange rate",IF(A.Life_DATA!E399=0,0,A.Life_DATA!E399/ECO!O28),IF($C$3="Constant Exchange rate",IF(A.Life_DATA!E399=0,0,A.Life_DATA!E399/ECO!O63))))</f>
        <v>57.151000000000003</v>
      </c>
      <c r="G417" s="42">
        <f>IF($C$3="National Currency",IF(A.Life_DATA!F399=0,0,A.Life_DATA!F399),IF($C$3="Current Exchange rate",IF(A.Life_DATA!F399=0,0,A.Life_DATA!F399/ECO!P28),IF($C$3="Constant Exchange rate",IF(A.Life_DATA!F399=0,0,A.Life_DATA!F399/ECO!P63))))</f>
        <v>125.634</v>
      </c>
      <c r="H417" s="42">
        <f>IF($C$3="National Currency",IF(A.Life_DATA!G399=0,0,A.Life_DATA!G399),IF($C$3="Current Exchange rate",IF(A.Life_DATA!G399=0,0,A.Life_DATA!G399/ECO!Q28),IF($C$3="Constant Exchange rate",IF(A.Life_DATA!G399=0,0,A.Life_DATA!G399/ECO!Q63))))</f>
        <v>155.05000000000001</v>
      </c>
      <c r="I417" s="42">
        <f>IF($C$3="National Currency",IF(A.Life_DATA!H399=0,0,A.Life_DATA!H399),IF($C$3="Current Exchange rate",IF(A.Life_DATA!H399=0,0,A.Life_DATA!H399/ECO!R28),IF($C$3="Constant Exchange rate",IF(A.Life_DATA!H399=0,0,A.Life_DATA!H399/ECO!R63))))</f>
        <v>201.03899999999999</v>
      </c>
      <c r="J417" s="42">
        <f>IF($C$3="National Currency",IF(A.Life_DATA!I399=0,0,A.Life_DATA!I399),IF($C$3="Current Exchange rate",IF(A.Life_DATA!I399=0,0,A.Life_DATA!I399/ECO!S28),IF($C$3="Constant Exchange rate",IF(A.Life_DATA!I399=0,0,A.Life_DATA!I399/ECO!S63))))</f>
        <v>51.301000000000002</v>
      </c>
      <c r="K417" s="42">
        <f>IF($C$3="National Currency",IF(A.Life_DATA!J399=0,0,A.Life_DATA!J399),IF($C$3="Current Exchange rate",IF(A.Life_DATA!J399=0,0,A.Life_DATA!J399/ECO!T28),IF($C$3="Constant Exchange rate",IF(A.Life_DATA!J399=0,0,A.Life_DATA!J399/ECO!T63))))</f>
        <v>85</v>
      </c>
      <c r="L417" s="42">
        <f>IF($C$3="National Currency",IF(A.Life_DATA!K399=0,0,A.Life_DATA!K399),IF($C$3="Current Exchange rate",IF(A.Life_DATA!K399=0,0,A.Life_DATA!K399/ECO!U28),IF($C$3="Constant Exchange rate",IF(A.Life_DATA!K399=0,0,A.Life_DATA!K399/ECO!U63))))</f>
        <v>130</v>
      </c>
      <c r="M417" s="42">
        <f>IF($C$3="National Currency",IF(A.Life_DATA!L399=0,0,A.Life_DATA!L399),IF($C$3="Current Exchange rate",IF(A.Life_DATA!L399=0,0,A.Life_DATA!L399/ECO!V28),IF($C$3="Constant Exchange rate",IF(A.Life_DATA!L399=0,0,A.Life_DATA!L399/ECO!V63))))</f>
        <v>75</v>
      </c>
      <c r="N417" s="42">
        <f>IF($C$3="National Currency",IF(A.Life_DATA!M399=0,0,A.Life_DATA!M399),IF($C$3="Current Exchange rate",IF(A.Life_DATA!M399=0,0,A.Life_DATA!M399/ECO!W28),IF($C$3="Constant Exchange rate",IF(A.Life_DATA!M399=0,0,A.Life_DATA!M399/ECO!W63))))</f>
        <v>176</v>
      </c>
      <c r="O417" s="89">
        <f>IF($C$3="National Currency",IF(A.Life_DATA!N399=0,0,A.Life_DATA!N399),IF($C$3="Current Exchange rate",IF(A.Life_DATA!N399=0,0,A.Life_DATA!N399/ECO!X28),IF($C$3="Constant Exchange rate",IF(A.Life_DATA!N399=0,0,A.Life_DATA!N399/ECO!X63))))</f>
        <v>176</v>
      </c>
      <c r="P417" s="108">
        <f>IF($C$3="National Currency",IF(A.Life_DATA!O399=0,0,A.Life_DATA!O399),IF($C$3="Current Exchange rate",IF(A.Life_DATA!O399=0,0,A.Life_DATA!O399/ECO!Y28),IF($C$3="Constant Exchange rate",IF(A.Life_DATA!O399=0,0,A.Life_DATA!O399/ECO!Y63))))</f>
        <v>0</v>
      </c>
      <c r="Q417" s="41">
        <f t="shared" si="77"/>
        <v>3.6596992920926328E-3</v>
      </c>
      <c r="R417" s="41">
        <f t="shared" si="78"/>
        <v>0</v>
      </c>
      <c r="S417" s="41">
        <f t="shared" si="79"/>
        <v>2.0795611625343389</v>
      </c>
    </row>
    <row r="418" spans="3:19" ht="15" x14ac:dyDescent="0.25">
      <c r="C418" s="139"/>
      <c r="D418" s="140"/>
      <c r="E418" s="39" t="s">
        <v>12</v>
      </c>
      <c r="F418" s="42">
        <f>IF($C$3="National Currency",IF(A.Life_DATA!E400=0,0,A.Life_DATA!E400),IF($C$3="Current Exchange rate",IF(A.Life_DATA!E400=0,0,A.Life_DATA!E400/ECO!O29),IF($C$3="Constant Exchange rate",IF(A.Life_DATA!E400=0,0,A.Life_DATA!E400/ECO!O64))))</f>
        <v>-1.522481502561184</v>
      </c>
      <c r="G418" s="42">
        <f>IF($C$3="National Currency",IF(A.Life_DATA!F400=0,0,A.Life_DATA!F400),IF($C$3="Current Exchange rate",IF(A.Life_DATA!F400=0,0,A.Life_DATA!F400/ECO!P29),IF($C$3="Constant Exchange rate",IF(A.Life_DATA!F400=0,0,A.Life_DATA!F400/ECO!P64))))</f>
        <v>-3.0022766078542968</v>
      </c>
      <c r="H418" s="42">
        <f>IF($C$3="National Currency",IF(A.Life_DATA!G400=0,0,A.Life_DATA!G400),IF($C$3="Current Exchange rate",IF(A.Life_DATA!G400=0,0,A.Life_DATA!G400/ECO!Q29),IF($C$3="Constant Exchange rate",IF(A.Life_DATA!G400=0,0,A.Life_DATA!G400/ECO!Q64))))</f>
        <v>7.1143995446784292E-2</v>
      </c>
      <c r="I418" s="42">
        <f>IF($C$3="National Currency",IF(A.Life_DATA!H400=0,0,A.Life_DATA!H400),IF($C$3="Current Exchange rate",IF(A.Life_DATA!H400=0,0,A.Life_DATA!H400/ECO!R29),IF($C$3="Constant Exchange rate",IF(A.Life_DATA!H400=0,0,A.Life_DATA!H400/ECO!R64))))</f>
        <v>-0.41263517359134888</v>
      </c>
      <c r="J418" s="42">
        <f>IF($C$3="National Currency",IF(A.Life_DATA!I400=0,0,A.Life_DATA!I400),IF($C$3="Current Exchange rate",IF(A.Life_DATA!I400=0,0,A.Life_DATA!I400/ECO!S29),IF($C$3="Constant Exchange rate",IF(A.Life_DATA!I400=0,0,A.Life_DATA!I400/ECO!S64))))</f>
        <v>-2.7319294251565167</v>
      </c>
      <c r="K418" s="42">
        <f>IF($C$3="National Currency",IF(A.Life_DATA!J400=0,0,A.Life_DATA!J400),IF($C$3="Current Exchange rate",IF(A.Life_DATA!J400=0,0,A.Life_DATA!J400/ECO!T29),IF($C$3="Constant Exchange rate",IF(A.Life_DATA!J400=0,0,A.Life_DATA!J400/ECO!T64))))</f>
        <v>-0.81104154809334084</v>
      </c>
      <c r="L418" s="42">
        <f>IF($C$3="National Currency",IF(A.Life_DATA!K400=0,0,A.Life_DATA!K400),IF($C$3="Current Exchange rate",IF(A.Life_DATA!K400=0,0,A.Life_DATA!K400/ECO!U29),IF($C$3="Constant Exchange rate",IF(A.Life_DATA!K400=0,0,A.Life_DATA!K400/ECO!U64))))</f>
        <v>2.6266363118952762</v>
      </c>
      <c r="M418" s="42">
        <f>IF($C$3="National Currency",IF(A.Life_DATA!L400=0,0,A.Life_DATA!L400),IF($C$3="Current Exchange rate",IF(A.Life_DATA!L400=0,0,A.Life_DATA!L400/ECO!V29),IF($C$3="Constant Exchange rate",IF(A.Life_DATA!L400=0,0,A.Life_DATA!L400/ECO!V64))))</f>
        <v>-3.542970973249858</v>
      </c>
      <c r="N418" s="42">
        <f>IF($C$3="National Currency",IF(A.Life_DATA!M400=0,0,A.Life_DATA!M400),IF($C$3="Current Exchange rate",IF(A.Life_DATA!M400=0,0,A.Life_DATA!M400/ECO!W29),IF($C$3="Constant Exchange rate",IF(A.Life_DATA!M400=0,0,A.Life_DATA!M400/ECO!W64))))</f>
        <v>3.1730221969265795</v>
      </c>
      <c r="O418" s="42">
        <f>IF($C$3="National Currency",IF(A.Life_DATA!N400=0,0,A.Life_DATA!N400),IF($C$3="Current Exchange rate",IF(A.Life_DATA!N400=0,0,A.Life_DATA!N400/ECO!X29),IF($C$3="Constant Exchange rate",IF(A.Life_DATA!N400=0,0,A.Life_DATA!N400/ECO!X64))))</f>
        <v>-0.72566875355719984</v>
      </c>
      <c r="P418" s="108">
        <f>IF($C$3="National Currency",IF(A.Life_DATA!O400=0,0,A.Life_DATA!O400),IF($C$3="Current Exchange rate",IF(A.Life_DATA!O400=0,0,A.Life_DATA!O400/ECO!Y29),IF($C$3="Constant Exchange rate",IF(A.Life_DATA!O400=0,0,A.Life_DATA!O400/ECO!Y64))))</f>
        <v>0</v>
      </c>
      <c r="Q418" s="41">
        <f t="shared" si="77"/>
        <v>-1.5089371725494476E-5</v>
      </c>
      <c r="R418" s="41">
        <f t="shared" si="78"/>
        <v>-1.2286995515695067</v>
      </c>
      <c r="S418" s="41">
        <f t="shared" si="79"/>
        <v>-0.52336448598130847</v>
      </c>
    </row>
    <row r="419" spans="3:19" ht="15" x14ac:dyDescent="0.25">
      <c r="C419" s="139"/>
      <c r="D419" s="140"/>
      <c r="E419" s="39" t="s">
        <v>11</v>
      </c>
      <c r="F419" s="42">
        <f>IF($C$3="National Currency",IF(A.Life_DATA!E401=0,0,A.Life_DATA!E401),IF($C$3="Current Exchange rate",IF(A.Life_DATA!E401=0,0,A.Life_DATA!E401/ECO!O30),IF($C$3="Constant Exchange rate",IF(A.Life_DATA!E401=0,0,A.Life_DATA!E401/ECO!O65))))</f>
        <v>0</v>
      </c>
      <c r="G419" s="42">
        <f>IF($C$3="National Currency",IF(A.Life_DATA!F401=0,0,A.Life_DATA!F401),IF($C$3="Current Exchange rate",IF(A.Life_DATA!F401=0,0,A.Life_DATA!F401/ECO!P30),IF($C$3="Constant Exchange rate",IF(A.Life_DATA!F401=0,0,A.Life_DATA!F401/ECO!P65))))</f>
        <v>31.190309806662007</v>
      </c>
      <c r="H419" s="42">
        <f>IF($C$3="National Currency",IF(A.Life_DATA!G401=0,0,A.Life_DATA!G401),IF($C$3="Current Exchange rate",IF(A.Life_DATA!G401=0,0,A.Life_DATA!G401/ECO!Q30),IF($C$3="Constant Exchange rate",IF(A.Life_DATA!G401=0,0,A.Life_DATA!G401/ECO!Q65))))</f>
        <v>32.12205916608432</v>
      </c>
      <c r="I419" s="42">
        <f>IF($C$3="National Currency",IF(A.Life_DATA!H401=0,0,A.Life_DATA!H401),IF($C$3="Current Exchange rate",IF(A.Life_DATA!H401=0,0,A.Life_DATA!H401/ECO!R30),IF($C$3="Constant Exchange rate",IF(A.Life_DATA!H401=0,0,A.Life_DATA!H401/ECO!R65))))</f>
        <v>40.111809923130672</v>
      </c>
      <c r="J419" s="42">
        <f>IF($C$3="National Currency",IF(A.Life_DATA!I401=0,0,A.Life_DATA!I401),IF($C$3="Current Exchange rate",IF(A.Life_DATA!I401=0,0,A.Life_DATA!I401/ECO!S30),IF($C$3="Constant Exchange rate",IF(A.Life_DATA!I401=0,0,A.Life_DATA!I401/ECO!S65))))</f>
        <v>14</v>
      </c>
      <c r="K419" s="42">
        <f>IF($C$3="National Currency",IF(A.Life_DATA!J401=0,0,A.Life_DATA!J401),IF($C$3="Current Exchange rate",IF(A.Life_DATA!J401=0,0,A.Life_DATA!J401/ECO!T30),IF($C$3="Constant Exchange rate",IF(A.Life_DATA!J401=0,0,A.Life_DATA!J401/ECO!T65))))</f>
        <v>29.6</v>
      </c>
      <c r="L419" s="42">
        <f>IF($C$3="National Currency",IF(A.Life_DATA!K401=0,0,A.Life_DATA!K401),IF($C$3="Current Exchange rate",IF(A.Life_DATA!K401=0,0,A.Life_DATA!K401/ECO!U30),IF($C$3="Constant Exchange rate",IF(A.Life_DATA!K401=0,0,A.Life_DATA!K401/ECO!U65))))</f>
        <v>26.7</v>
      </c>
      <c r="M419" s="42">
        <f>IF($C$3="National Currency",IF(A.Life_DATA!L401=0,0,A.Life_DATA!L401),IF($C$3="Current Exchange rate",IF(A.Life_DATA!L401=0,0,A.Life_DATA!L401/ECO!V30),IF($C$3="Constant Exchange rate",IF(A.Life_DATA!L401=0,0,A.Life_DATA!L401/ECO!V65))))</f>
        <v>33.9</v>
      </c>
      <c r="N419" s="42">
        <f>IF($C$3="National Currency",IF(A.Life_DATA!M401=0,0,A.Life_DATA!M401),IF($C$3="Current Exchange rate",IF(A.Life_DATA!M401=0,0,A.Life_DATA!M401/ECO!W30),IF($C$3="Constant Exchange rate",IF(A.Life_DATA!M401=0,0,A.Life_DATA!M401/ECO!W65))))</f>
        <v>57.152919207082462</v>
      </c>
      <c r="O419" s="42">
        <f>IF($C$3="National Currency",IF(A.Life_DATA!N401=0,0,A.Life_DATA!N401),IF($C$3="Current Exchange rate",IF(A.Life_DATA!N401=0,0,A.Life_DATA!N401/ECO!X30),IF($C$3="Constant Exchange rate",IF(A.Life_DATA!N401=0,0,A.Life_DATA!N401/ECO!X65))))</f>
        <v>20.132549000000001</v>
      </c>
      <c r="P419" s="108">
        <f>IF($C$3="National Currency",IF(A.Life_DATA!O401=0,0,A.Life_DATA!O401),IF($C$3="Current Exchange rate",IF(A.Life_DATA!O401=0,0,A.Life_DATA!O401/ECO!Y30),IF($C$3="Constant Exchange rate",IF(A.Life_DATA!O401=0,0,A.Life_DATA!O401/ECO!Y65))))</f>
        <v>0</v>
      </c>
      <c r="Q419" s="41">
        <f t="shared" si="77"/>
        <v>4.1863110979159231E-4</v>
      </c>
      <c r="R419" s="41">
        <f t="shared" si="78"/>
        <v>-0.64774242017186157</v>
      </c>
      <c r="S419" s="41" t="str">
        <f t="shared" si="79"/>
        <v>-</v>
      </c>
    </row>
    <row r="420" spans="3:19" ht="15" x14ac:dyDescent="0.25">
      <c r="C420" s="139"/>
      <c r="D420" s="140"/>
      <c r="E420" s="39" t="s">
        <v>10</v>
      </c>
      <c r="F420" s="42">
        <f>IF($C$3="National Currency",IF(A.Life_DATA!E402=0,0,A.Life_DATA!E402),IF($C$3="Current Exchange rate",IF(A.Life_DATA!E402=0,0,A.Life_DATA!E402/ECO!O31),IF($C$3="Constant Exchange rate",IF(A.Life_DATA!E402=0,0,A.Life_DATA!E402/ECO!O66))))</f>
        <v>1874</v>
      </c>
      <c r="G420" s="42">
        <f>IF($C$3="National Currency",IF(A.Life_DATA!F402=0,0,A.Life_DATA!F402),IF($C$3="Current Exchange rate",IF(A.Life_DATA!F402=0,0,A.Life_DATA!F402/ECO!P31),IF($C$3="Constant Exchange rate",IF(A.Life_DATA!F402=0,0,A.Life_DATA!F402/ECO!P66))))</f>
        <v>2711</v>
      </c>
      <c r="H420" s="42">
        <f>IF($C$3="National Currency",IF(A.Life_DATA!G402=0,0,A.Life_DATA!G402),IF($C$3="Current Exchange rate",IF(A.Life_DATA!G402=0,0,A.Life_DATA!G402/ECO!Q31),IF($C$3="Constant Exchange rate",IF(A.Life_DATA!G402=0,0,A.Life_DATA!G402/ECO!Q66))))</f>
        <v>2863</v>
      </c>
      <c r="I420" s="42">
        <f>IF($C$3="National Currency",IF(A.Life_DATA!H402=0,0,A.Life_DATA!H402),IF($C$3="Current Exchange rate",IF(A.Life_DATA!H402=0,0,A.Life_DATA!H402/ECO!R31),IF($C$3="Constant Exchange rate",IF(A.Life_DATA!H402=0,0,A.Life_DATA!H402/ECO!R66))))</f>
        <v>4263</v>
      </c>
      <c r="J420" s="42">
        <f>IF($C$3="National Currency",IF(A.Life_DATA!I402=0,0,A.Life_DATA!I402),IF($C$3="Current Exchange rate",IF(A.Life_DATA!I402=0,0,A.Life_DATA!I402/ECO!S31),IF($C$3="Constant Exchange rate",IF(A.Life_DATA!I402=0,0,A.Life_DATA!I402/ECO!S66))))</f>
        <v>-6098</v>
      </c>
      <c r="K420" s="42">
        <f>IF($C$3="National Currency",IF(A.Life_DATA!J402=0,0,A.Life_DATA!J402),IF($C$3="Current Exchange rate",IF(A.Life_DATA!J402=0,0,A.Life_DATA!J402/ECO!T31),IF($C$3="Constant Exchange rate",IF(A.Life_DATA!J402=0,0,A.Life_DATA!J402/ECO!T66))))</f>
        <v>1904</v>
      </c>
      <c r="L420" s="42">
        <f>IF($C$3="National Currency",IF(A.Life_DATA!K402=0,0,A.Life_DATA!K402),IF($C$3="Current Exchange rate",IF(A.Life_DATA!K402=0,0,A.Life_DATA!K402/ECO!U31),IF($C$3="Constant Exchange rate",IF(A.Life_DATA!K402=0,0,A.Life_DATA!K402/ECO!U66))))</f>
        <v>-1069</v>
      </c>
      <c r="M420" s="42">
        <f>IF($C$3="National Currency",IF(A.Life_DATA!L402=0,0,A.Life_DATA!L402),IF($C$3="Current Exchange rate",IF(A.Life_DATA!L402=0,0,A.Life_DATA!L402/ECO!V31),IF($C$3="Constant Exchange rate",IF(A.Life_DATA!L402=0,0,A.Life_DATA!L402/ECO!V66))))</f>
        <v>-2209</v>
      </c>
      <c r="N420" s="42">
        <f>IF($C$3="National Currency",IF(A.Life_DATA!M402=0,0,A.Life_DATA!M402),IF($C$3="Current Exchange rate",IF(A.Life_DATA!M402=0,0,A.Life_DATA!M402/ECO!W31),IF($C$3="Constant Exchange rate",IF(A.Life_DATA!M402=0,0,A.Life_DATA!M402/ECO!W66))))</f>
        <v>-1084</v>
      </c>
      <c r="O420" s="42">
        <f>IF($C$3="National Currency",IF(A.Life_DATA!N402=0,0,A.Life_DATA!N402),IF($C$3="Current Exchange rate",IF(A.Life_DATA!N402=0,0,A.Life_DATA!N402/ECO!X31),IF($C$3="Constant Exchange rate",IF(A.Life_DATA!N402=0,0,A.Life_DATA!N402/ECO!X66))))</f>
        <v>2108</v>
      </c>
      <c r="P420" s="108">
        <f>IF($C$3="National Currency",IF(A.Life_DATA!O402=0,0,A.Life_DATA!O402),IF($C$3="Current Exchange rate",IF(A.Life_DATA!O402=0,0,A.Life_DATA!O402/ECO!Y31),IF($C$3="Constant Exchange rate",IF(A.Life_DATA!O402=0,0,A.Life_DATA!O402/ECO!Y66))))</f>
        <v>-6230</v>
      </c>
      <c r="Q420" s="41">
        <f t="shared" si="77"/>
        <v>4.3833216521200397E-2</v>
      </c>
      <c r="R420" s="41">
        <f>IF(OR(O420=0, N420=0),"-",O420/N420-1)</f>
        <v>-2.944649446494465</v>
      </c>
      <c r="S420" s="41">
        <f t="shared" si="79"/>
        <v>0.12486659551760937</v>
      </c>
    </row>
    <row r="421" spans="3:19" ht="15" x14ac:dyDescent="0.25">
      <c r="C421" s="139"/>
      <c r="D421" s="140"/>
      <c r="E421" s="39" t="s">
        <v>9</v>
      </c>
      <c r="F421" s="42">
        <f>IF($C$3="National Currency",IF(A.Life_DATA!E403=0,0,A.Life_DATA!E403),IF($C$3="Current Exchange rate",IF(A.Life_DATA!E403=0,0,A.Life_DATA!E403/ECO!O32),IF($C$3="Constant Exchange rate",IF(A.Life_DATA!E403=0,0,A.Life_DATA!E403/ECO!O67))))</f>
        <v>340.74319840743198</v>
      </c>
      <c r="G421" s="42">
        <f>IF($C$3="National Currency",IF(A.Life_DATA!F403=0,0,A.Life_DATA!F403),IF($C$3="Current Exchange rate",IF(A.Life_DATA!F403=0,0,A.Life_DATA!F403/ECO!P32),IF($C$3="Constant Exchange rate",IF(A.Life_DATA!F403=0,0,A.Life_DATA!F403/ECO!P67))))</f>
        <v>354.45697854456978</v>
      </c>
      <c r="H421" s="42">
        <f>IF($C$3="National Currency",IF(A.Life_DATA!G403=0,0,A.Life_DATA!G403),IF($C$3="Current Exchange rate",IF(A.Life_DATA!G403=0,0,A.Life_DATA!G403/ECO!Q32),IF($C$3="Constant Exchange rate",IF(A.Life_DATA!G403=0,0,A.Life_DATA!G403/ECO!Q67))))</f>
        <v>416.16898916168992</v>
      </c>
      <c r="I421" s="42">
        <f>IF($C$3="National Currency",IF(A.Life_DATA!H403=0,0,A.Life_DATA!H403),IF($C$3="Current Exchange rate",IF(A.Life_DATA!H403=0,0,A.Life_DATA!H403/ECO!R32),IF($C$3="Constant Exchange rate",IF(A.Life_DATA!H403=0,0,A.Life_DATA!H403/ECO!R67))))</f>
        <v>534.50564034505646</v>
      </c>
      <c r="J421" s="42">
        <f>IF($C$3="National Currency",IF(A.Life_DATA!I403=0,0,A.Life_DATA!I403),IF($C$3="Current Exchange rate",IF(A.Life_DATA!I403=0,0,A.Life_DATA!I403/ECO!S32),IF($C$3="Constant Exchange rate",IF(A.Life_DATA!I403=0,0,A.Life_DATA!I403/ECO!S67))))</f>
        <v>5.4191550541915507</v>
      </c>
      <c r="K421" s="42">
        <f>IF($C$3="National Currency",IF(A.Life_DATA!J403=0,0,A.Life_DATA!J403),IF($C$3="Current Exchange rate",IF(A.Life_DATA!J403=0,0,A.Life_DATA!J403/ECO!T32),IF($C$3="Constant Exchange rate",IF(A.Life_DATA!J403=0,0,A.Life_DATA!J403/ECO!T67))))</f>
        <v>209.68812209688122</v>
      </c>
      <c r="L421" s="42">
        <f>IF($C$3="National Currency",IF(A.Life_DATA!K403=0,0,A.Life_DATA!K403),IF($C$3="Current Exchange rate",IF(A.Life_DATA!K403=0,0,A.Life_DATA!K403/ECO!U32),IF($C$3="Constant Exchange rate",IF(A.Life_DATA!K403=0,0,A.Life_DATA!K403/ECO!U67))))</f>
        <v>335.32404335324043</v>
      </c>
      <c r="M421" s="42">
        <f>IF($C$3="National Currency",IF(A.Life_DATA!L403=0,0,A.Life_DATA!L403),IF($C$3="Current Exchange rate",IF(A.Life_DATA!L403=0,0,A.Life_DATA!L403/ECO!V32),IF($C$3="Constant Exchange rate",IF(A.Life_DATA!L403=0,0,A.Life_DATA!L403/ECO!V67))))</f>
        <v>251.60362751603628</v>
      </c>
      <c r="N421" s="42">
        <f>IF($C$3="National Currency",IF(A.Life_DATA!M403=0,0,A.Life_DATA!M403),IF($C$3="Current Exchange rate",IF(A.Life_DATA!M403=0,0,A.Life_DATA!M403/ECO!W32),IF($C$3="Constant Exchange rate",IF(A.Life_DATA!M403=0,0,A.Life_DATA!M403/ECO!W67))))</f>
        <v>320.94669320946696</v>
      </c>
      <c r="O421" s="42">
        <f>IF($C$3="National Currency",IF(A.Life_DATA!N403=0,0,A.Life_DATA!N403),IF($C$3="Current Exchange rate",IF(A.Life_DATA!N403=0,0,A.Life_DATA!N403/ECO!X32),IF($C$3="Constant Exchange rate",IF(A.Life_DATA!N403=0,0,A.Life_DATA!N403/ECO!X67))))</f>
        <v>500.99535500995358</v>
      </c>
      <c r="P421" s="108">
        <f>IF($C$3="National Currency",IF(A.Life_DATA!O403=0,0,A.Life_DATA!O403),IF($C$3="Current Exchange rate",IF(A.Life_DATA!O403=0,0,A.Life_DATA!O403/ECO!Y32),IF($C$3="Constant Exchange rate",IF(A.Life_DATA!O403=0,0,A.Life_DATA!O403/ECO!Y67))))</f>
        <v>339.30546339305465</v>
      </c>
      <c r="Q421" s="41">
        <f t="shared" si="77"/>
        <v>1.041757014813423E-2</v>
      </c>
      <c r="R421" s="41">
        <f t="shared" si="78"/>
        <v>0.56099241902136465</v>
      </c>
      <c r="S421" s="41">
        <f t="shared" si="79"/>
        <v>0.47030185004868552</v>
      </c>
    </row>
    <row r="422" spans="3:19" ht="15" x14ac:dyDescent="0.25">
      <c r="C422" s="139"/>
      <c r="D422" s="140"/>
      <c r="E422" s="39" t="s">
        <v>8</v>
      </c>
      <c r="F422" s="42">
        <f>IF($C$3="National Currency",IF(A.Life_DATA!E404=0,0,A.Life_DATA!E404),IF($C$3="Current Exchange rate",IF(A.Life_DATA!E404=0,0,A.Life_DATA!E404/ECO!O33),IF($C$3="Constant Exchange rate",IF(A.Life_DATA!E404=0,0,A.Life_DATA!E404/ECO!O68))))</f>
        <v>340.72825985210147</v>
      </c>
      <c r="G422" s="42">
        <f>IF($C$3="National Currency",IF(A.Life_DATA!F404=0,0,A.Life_DATA!F404),IF($C$3="Current Exchange rate",IF(A.Life_DATA!F404=0,0,A.Life_DATA!F404/ECO!P33),IF($C$3="Constant Exchange rate",IF(A.Life_DATA!F404=0,0,A.Life_DATA!F404/ECO!P68))))</f>
        <v>569.36253861274918</v>
      </c>
      <c r="H422" s="42">
        <f>IF($C$3="National Currency",IF(A.Life_DATA!G404=0,0,A.Life_DATA!G404),IF($C$3="Current Exchange rate",IF(A.Life_DATA!G404=0,0,A.Life_DATA!G404/ECO!Q33),IF($C$3="Constant Exchange rate",IF(A.Life_DATA!G404=0,0,A.Life_DATA!G404/ECO!Q68))))</f>
        <v>754.93775156791162</v>
      </c>
      <c r="I422" s="42">
        <f>IF($C$3="National Currency",IF(A.Life_DATA!H404=0,0,A.Life_DATA!H404),IF($C$3="Current Exchange rate",IF(A.Life_DATA!H404=0,0,A.Life_DATA!H404/ECO!R33),IF($C$3="Constant Exchange rate",IF(A.Life_DATA!H404=0,0,A.Life_DATA!H404/ECO!R68))))</f>
        <v>808.05953383880933</v>
      </c>
      <c r="J422" s="42">
        <f>IF($C$3="National Currency",IF(A.Life_DATA!I404=0,0,A.Life_DATA!I404),IF($C$3="Current Exchange rate",IF(A.Life_DATA!I404=0,0,A.Life_DATA!I404/ECO!S33),IF($C$3="Constant Exchange rate",IF(A.Life_DATA!I404=0,0,A.Life_DATA!I404/ECO!S68))))</f>
        <v>806.88945052887766</v>
      </c>
      <c r="K422" s="42">
        <f>IF($C$3="National Currency",IF(A.Life_DATA!J404=0,0,A.Life_DATA!J404),IF($C$3="Current Exchange rate",IF(A.Life_DATA!J404=0,0,A.Life_DATA!J404/ECO!T33),IF($C$3="Constant Exchange rate",IF(A.Life_DATA!J404=0,0,A.Life_DATA!J404/ECO!T68))))</f>
        <v>991.99663016006741</v>
      </c>
      <c r="L422" s="42">
        <f>IF($C$3="National Currency",IF(A.Life_DATA!K404=0,0,A.Life_DATA!K404),IF($C$3="Current Exchange rate",IF(A.Life_DATA!K404=0,0,A.Life_DATA!K404/ECO!U33),IF($C$3="Constant Exchange rate",IF(A.Life_DATA!K404=0,0,A.Life_DATA!K404/ECO!U68))))</f>
        <v>834.97144996723762</v>
      </c>
      <c r="M422" s="42">
        <f>IF($C$3="National Currency",IF(A.Life_DATA!L404=0,0,A.Life_DATA!L404),IF($C$3="Current Exchange rate",IF(A.Life_DATA!L404=0,0,A.Life_DATA!L404/ECO!V33),IF($C$3="Constant Exchange rate",IF(A.Life_DATA!L404=0,0,A.Life_DATA!L404/ECO!V68))))</f>
        <v>783.95581765421696</v>
      </c>
      <c r="N422" s="42">
        <f>IF($C$3="National Currency",IF(A.Life_DATA!M404=0,0,A.Life_DATA!M404),IF($C$3="Current Exchange rate",IF(A.Life_DATA!M404=0,0,A.Life_DATA!M404/ECO!W33),IF($C$3="Constant Exchange rate",IF(A.Life_DATA!M404=0,0,A.Life_DATA!M404/ECO!W68))))</f>
        <v>817.42020031826269</v>
      </c>
      <c r="O422" s="89">
        <f>IF($C$3="National Currency",IF(A.Life_DATA!N404=0,0,A.Life_DATA!N404),IF($C$3="Current Exchange rate",IF(A.Life_DATA!N404=0,0,A.Life_DATA!N404/ECO!X33),IF($C$3="Constant Exchange rate",IF(A.Life_DATA!N404=0,0,A.Life_DATA!N404/ECO!X68))))</f>
        <v>817.42020031826269</v>
      </c>
      <c r="P422" s="108">
        <f>IF($C$3="National Currency",IF(A.Life_DATA!O404=0,0,A.Life_DATA!O404),IF($C$3="Current Exchange rate",IF(A.Life_DATA!O404=0,0,A.Life_DATA!O404/ECO!Y33),IF($C$3="Constant Exchange rate",IF(A.Life_DATA!O404=0,0,A.Life_DATA!O404/ECO!Y68))))</f>
        <v>0</v>
      </c>
      <c r="Q422" s="41">
        <f t="shared" si="77"/>
        <v>1.6997228002539569E-2</v>
      </c>
      <c r="R422" s="41">
        <f t="shared" si="78"/>
        <v>0</v>
      </c>
      <c r="S422" s="41">
        <f t="shared" si="79"/>
        <v>1.3990384615384617</v>
      </c>
    </row>
    <row r="423" spans="3:19" ht="15" x14ac:dyDescent="0.25">
      <c r="C423" s="139"/>
      <c r="D423" s="140"/>
      <c r="E423" s="39" t="s">
        <v>7</v>
      </c>
      <c r="F423" s="42">
        <f>IF($C$3="National Currency",IF(A.Life_DATA!E405=0,0,A.Life_DATA!E405),IF($C$3="Current Exchange rate",IF(A.Life_DATA!E405=0,0,A.Life_DATA!E405/ECO!O34),IF($C$3="Constant Exchange rate",IF(A.Life_DATA!E405=0,0,A.Life_DATA!E405/ECO!O69))))</f>
        <v>289.79199999999997</v>
      </c>
      <c r="G423" s="42">
        <f>IF($C$3="National Currency",IF(A.Life_DATA!F405=0,0,A.Life_DATA!F405),IF($C$3="Current Exchange rate",IF(A.Life_DATA!F405=0,0,A.Life_DATA!F405/ECO!P34),IF($C$3="Constant Exchange rate",IF(A.Life_DATA!F405=0,0,A.Life_DATA!F405/ECO!P69))))</f>
        <v>280.62700000000001</v>
      </c>
      <c r="H423" s="42">
        <f>IF($C$3="National Currency",IF(A.Life_DATA!G405=0,0,A.Life_DATA!G405),IF($C$3="Current Exchange rate",IF(A.Life_DATA!G405=0,0,A.Life_DATA!G405/ECO!Q34),IF($C$3="Constant Exchange rate",IF(A.Life_DATA!G405=0,0,A.Life_DATA!G405/ECO!Q69))))</f>
        <v>323.26</v>
      </c>
      <c r="I423" s="42">
        <f>IF($C$3="National Currency",IF(A.Life_DATA!H405=0,0,A.Life_DATA!H405),IF($C$3="Current Exchange rate",IF(A.Life_DATA!H405=0,0,A.Life_DATA!H405/ECO!R34),IF($C$3="Constant Exchange rate",IF(A.Life_DATA!H405=0,0,A.Life_DATA!H405/ECO!R69))))</f>
        <v>388.15800000000002</v>
      </c>
      <c r="J423" s="42">
        <f>IF($C$3="National Currency",IF(A.Life_DATA!I405=0,0,A.Life_DATA!I405),IF($C$3="Current Exchange rate",IF(A.Life_DATA!I405=0,0,A.Life_DATA!I405/ECO!S34),IF($C$3="Constant Exchange rate",IF(A.Life_DATA!I405=0,0,A.Life_DATA!I405/ECO!S69))))</f>
        <v>-28.257000000000001</v>
      </c>
      <c r="K423" s="42">
        <f>IF($C$3="National Currency",IF(A.Life_DATA!J405=0,0,A.Life_DATA!J405),IF($C$3="Current Exchange rate",IF(A.Life_DATA!J405=0,0,A.Life_DATA!J405/ECO!T34),IF($C$3="Constant Exchange rate",IF(A.Life_DATA!J405=0,0,A.Life_DATA!J405/ECO!T69))))</f>
        <v>227.60499999999999</v>
      </c>
      <c r="L423" s="42">
        <f>IF($C$3="National Currency",IF(A.Life_DATA!K405=0,0,A.Life_DATA!K405),IF($C$3="Current Exchange rate",IF(A.Life_DATA!K405=0,0,A.Life_DATA!K405/ECO!U34),IF($C$3="Constant Exchange rate",IF(A.Life_DATA!K405=0,0,A.Life_DATA!K405/ECO!U69))))</f>
        <v>401.72800000000001</v>
      </c>
      <c r="M423" s="42">
        <f>IF($C$3="National Currency",IF(A.Life_DATA!L405=0,0,A.Life_DATA!L405),IF($C$3="Current Exchange rate",IF(A.Life_DATA!L405=0,0,A.Life_DATA!L405/ECO!V34),IF($C$3="Constant Exchange rate",IF(A.Life_DATA!L405=0,0,A.Life_DATA!L405/ECO!V69))))</f>
        <v>-65.03</v>
      </c>
      <c r="N423" s="42">
        <f>IF($C$3="National Currency",IF(A.Life_DATA!M405=0,0,A.Life_DATA!M405),IF($C$3="Current Exchange rate",IF(A.Life_DATA!M405=0,0,A.Life_DATA!M405/ECO!W34),IF($C$3="Constant Exchange rate",IF(A.Life_DATA!M405=0,0,A.Life_DATA!M405/ECO!W69))))</f>
        <v>740.79100000000005</v>
      </c>
      <c r="O423" s="42">
        <f>IF($C$3="National Currency",IF(A.Life_DATA!N405=0,0,A.Life_DATA!N405),IF($C$3="Current Exchange rate",IF(A.Life_DATA!N405=0,0,A.Life_DATA!N405/ECO!X34),IF($C$3="Constant Exchange rate",IF(A.Life_DATA!N405=0,0,A.Life_DATA!N405/ECO!X69))))</f>
        <v>842.04182068491775</v>
      </c>
      <c r="P423" s="108">
        <f>IF($C$3="National Currency",IF(A.Life_DATA!O405=0,0,A.Life_DATA!O405),IF($C$3="Current Exchange rate",IF(A.Life_DATA!O405=0,0,A.Life_DATA!O405/ECO!Y34),IF($C$3="Constant Exchange rate",IF(A.Life_DATA!O405=0,0,A.Life_DATA!O405/ECO!Y69))))</f>
        <v>404.340810031768</v>
      </c>
      <c r="Q423" s="41">
        <f t="shared" si="77"/>
        <v>1.7509203722005599E-2</v>
      </c>
      <c r="R423" s="41">
        <f t="shared" si="78"/>
        <v>0.13667933423181133</v>
      </c>
      <c r="S423" s="41">
        <f t="shared" si="79"/>
        <v>1.9056765565816787</v>
      </c>
    </row>
    <row r="424" spans="3:19" ht="15" x14ac:dyDescent="0.25">
      <c r="C424" s="139"/>
      <c r="D424" s="140"/>
      <c r="E424" s="39" t="s">
        <v>6</v>
      </c>
      <c r="F424" s="42">
        <f>IF($C$3="National Currency",IF(A.Life_DATA!E406=0,0,A.Life_DATA!E406),IF($C$3="Current Exchange rate",IF(A.Life_DATA!E406=0,0,A.Life_DATA!E406/ECO!O35),IF($C$3="Constant Exchange rate",IF(A.Life_DATA!E406=0,0,A.Life_DATA!E406/ECO!O70))))</f>
        <v>108.63247456946551</v>
      </c>
      <c r="G424" s="42">
        <f>IF($C$3="National Currency",IF(A.Life_DATA!F406=0,0,A.Life_DATA!F406),IF($C$3="Current Exchange rate",IF(A.Life_DATA!F406=0,0,A.Life_DATA!F406/ECO!P35),IF($C$3="Constant Exchange rate",IF(A.Life_DATA!F406=0,0,A.Life_DATA!F406/ECO!P70))))</f>
        <v>8.186847506023021</v>
      </c>
      <c r="H424" s="42">
        <f>IF($C$3="National Currency",IF(A.Life_DATA!G406=0,0,A.Life_DATA!G406),IF($C$3="Current Exchange rate",IF(A.Life_DATA!G406=0,0,A.Life_DATA!G406/ECO!Q35),IF($C$3="Constant Exchange rate",IF(A.Life_DATA!G406=0,0,A.Life_DATA!G406/ECO!Q70))))</f>
        <v>11.217012688498279</v>
      </c>
      <c r="I424" s="89">
        <f>IF($C$3="National Currency",IF(A.Life_DATA!H406=0,0,A.Life_DATA!H406),IF($C$3="Current Exchange rate",IF(A.Life_DATA!H406=0,0,A.Life_DATA!H406/ECO!R35),IF($C$3="Constant Exchange rate",IF(A.Life_DATA!H406=0,0,A.Life_DATA!H406/ECO!R70))))</f>
        <v>7.3292918830492972</v>
      </c>
      <c r="J424" s="89">
        <f>IF($C$3="National Currency",IF(A.Life_DATA!I406=0,0,A.Life_DATA!I406),IF($C$3="Current Exchange rate",IF(A.Life_DATA!I406=0,0,A.Life_DATA!I406/ECO!S35),IF($C$3="Constant Exchange rate",IF(A.Life_DATA!I406=0,0,A.Life_DATA!I406/ECO!S70))))</f>
        <v>3.4415710776003157</v>
      </c>
      <c r="K424" s="42">
        <f>IF($C$3="National Currency",IF(A.Life_DATA!J406=0,0,A.Life_DATA!J406),IF($C$3="Current Exchange rate",IF(A.Life_DATA!J406=0,0,A.Life_DATA!J406/ECO!T35),IF($C$3="Constant Exchange rate",IF(A.Life_DATA!J406=0,0,A.Life_DATA!J406/ECO!T70))))</f>
        <v>-0.44614972784866602</v>
      </c>
      <c r="L424" s="42">
        <f>IF($C$3="National Currency",IF(A.Life_DATA!K406=0,0,A.Life_DATA!K406),IF($C$3="Current Exchange rate",IF(A.Life_DATA!K406=0,0,A.Life_DATA!K406/ECO!U35),IF($C$3="Constant Exchange rate",IF(A.Life_DATA!K406=0,0,A.Life_DATA!K406/ECO!U70))))</f>
        <v>0</v>
      </c>
      <c r="M424" s="42">
        <f>IF($C$3="National Currency",IF(A.Life_DATA!L406=0,0,A.Life_DATA!L406),IF($C$3="Current Exchange rate",IF(A.Life_DATA!L406=0,0,A.Life_DATA!L406/ECO!V35),IF($C$3="Constant Exchange rate",IF(A.Life_DATA!L406=0,0,A.Life_DATA!L406/ECO!V70))))</f>
        <v>0</v>
      </c>
      <c r="N424" s="42">
        <f>IF($C$3="National Currency",IF(A.Life_DATA!M406=0,0,A.Life_DATA!M406),IF($C$3="Current Exchange rate",IF(A.Life_DATA!M406=0,0,A.Life_DATA!M406/ECO!W35),IF($C$3="Constant Exchange rate",IF(A.Life_DATA!M406=0,0,A.Life_DATA!M406/ECO!W70))))</f>
        <v>0</v>
      </c>
      <c r="O424" s="42">
        <f>IF($C$3="National Currency",IF(A.Life_DATA!N406=0,0,A.Life_DATA!N406),IF($C$3="Current Exchange rate",IF(A.Life_DATA!N406=0,0,A.Life_DATA!N406/ECO!X35),IF($C$3="Constant Exchange rate",IF(A.Life_DATA!N406=0,0,A.Life_DATA!N406/ECO!X70))))</f>
        <v>0</v>
      </c>
      <c r="P424" s="108">
        <f>IF($C$3="National Currency",IF(A.Life_DATA!O406=0,0,A.Life_DATA!O406),IF($C$3="Current Exchange rate",IF(A.Life_DATA!O406=0,0,A.Life_DATA!O406/ECO!Y35),IF($C$3="Constant Exchange rate",IF(A.Life_DATA!O406=0,0,A.Life_DATA!O406/ECO!Y70))))</f>
        <v>0</v>
      </c>
      <c r="Q424" s="41">
        <f t="shared" si="77"/>
        <v>0</v>
      </c>
      <c r="R424" s="41" t="str">
        <f t="shared" si="78"/>
        <v>-</v>
      </c>
      <c r="S424" s="41" t="str">
        <f t="shared" si="79"/>
        <v>-</v>
      </c>
    </row>
    <row r="425" spans="3:19" ht="15" x14ac:dyDescent="0.25">
      <c r="C425" s="139"/>
      <c r="D425" s="140"/>
      <c r="E425" s="39" t="s">
        <v>5</v>
      </c>
      <c r="F425" s="42">
        <f>IF($C$3="National Currency",IF(A.Life_DATA!E407=0,0,A.Life_DATA!E407),IF($C$3="Current Exchange rate",IF(A.Life_DATA!E407=0,0,A.Life_DATA!E407/ECO!O36),IF($C$3="Constant Exchange rate",IF(A.Life_DATA!E407=0,0,A.Life_DATA!E407/ECO!O71))))</f>
        <v>10162.461407431065</v>
      </c>
      <c r="G425" s="42">
        <f>IF($C$3="National Currency",IF(A.Life_DATA!F407=0,0,A.Life_DATA!F407),IF($C$3="Current Exchange rate",IF(A.Life_DATA!F407=0,0,A.Life_DATA!F407/ECO!P36),IF($C$3="Constant Exchange rate",IF(A.Life_DATA!F407=0,0,A.Life_DATA!F407/ECO!P71))))</f>
        <v>2741.7225593527091</v>
      </c>
      <c r="H425" s="42">
        <f>IF($C$3="National Currency",IF(A.Life_DATA!G407=0,0,A.Life_DATA!G407),IF($C$3="Current Exchange rate",IF(A.Life_DATA!G407=0,0,A.Life_DATA!G407/ECO!Q36),IF($C$3="Constant Exchange rate",IF(A.Life_DATA!G407=0,0,A.Life_DATA!G407/ECO!Q71))))</f>
        <v>14016.182263387627</v>
      </c>
      <c r="I425" s="42">
        <f>IF($C$3="National Currency",IF(A.Life_DATA!H407=0,0,A.Life_DATA!H407),IF($C$3="Current Exchange rate",IF(A.Life_DATA!H407=0,0,A.Life_DATA!H407/ECO!R36),IF($C$3="Constant Exchange rate",IF(A.Life_DATA!H407=0,0,A.Life_DATA!H407/ECO!R71))))</f>
        <v>11691.685297562013</v>
      </c>
      <c r="J425" s="42">
        <f>IF($C$3="National Currency",IF(A.Life_DATA!I407=0,0,A.Life_DATA!I407),IF($C$3="Current Exchange rate",IF(A.Life_DATA!I407=0,0,A.Life_DATA!I407/ECO!S36),IF($C$3="Constant Exchange rate",IF(A.Life_DATA!I407=0,0,A.Life_DATA!I407/ECO!S71))))</f>
        <v>-33360.055360374747</v>
      </c>
      <c r="K425" s="42">
        <f>IF($C$3="National Currency",IF(A.Life_DATA!J407=0,0,A.Life_DATA!J407),IF($C$3="Current Exchange rate",IF(A.Life_DATA!J407=0,0,A.Life_DATA!J407/ECO!T36),IF($C$3="Constant Exchange rate",IF(A.Life_DATA!J407=0,0,A.Life_DATA!J407/ECO!T71))))</f>
        <v>31427.445970403489</v>
      </c>
      <c r="L425" s="42">
        <f>IF($C$3="National Currency",IF(A.Life_DATA!K407=0,0,A.Life_DATA!K407),IF($C$3="Current Exchange rate",IF(A.Life_DATA!K407=0,0,A.Life_DATA!K407/ECO!U36),IF($C$3="Constant Exchange rate",IF(A.Life_DATA!K407=0,0,A.Life_DATA!K407/ECO!U71))))</f>
        <v>13876.716703928456</v>
      </c>
      <c r="M425" s="42">
        <f>IF($C$3="National Currency",IF(A.Life_DATA!L407=0,0,A.Life_DATA!L407),IF($C$3="Current Exchange rate",IF(A.Life_DATA!L407=0,0,A.Life_DATA!L407/ECO!V36),IF($C$3="Constant Exchange rate",IF(A.Life_DATA!L407=0,0,A.Life_DATA!L407/ECO!V71))))</f>
        <v>-20571.063557968697</v>
      </c>
      <c r="N425" s="42">
        <f>IF($C$3="National Currency",IF(A.Life_DATA!M407=0,0,A.Life_DATA!M407),IF($C$3="Current Exchange rate",IF(A.Life_DATA!M407=0,0,A.Life_DATA!M407/ECO!W36),IF($C$3="Constant Exchange rate",IF(A.Life_DATA!M407=0,0,A.Life_DATA!M407/ECO!W71))))</f>
        <v>16933.141701266901</v>
      </c>
      <c r="O425" s="42">
        <f>IF($C$3="National Currency",IF(A.Life_DATA!N407=0,0,A.Life_DATA!N407),IF($C$3="Current Exchange rate",IF(A.Life_DATA!N407=0,0,A.Life_DATA!N407/ECO!X36),IF($C$3="Constant Exchange rate",IF(A.Life_DATA!N407=0,0,A.Life_DATA!N407/ECO!X71))))</f>
        <v>24771.744916427124</v>
      </c>
      <c r="P425" s="108">
        <f>IF($C$3="National Currency",IF(A.Life_DATA!O407=0,0,A.Life_DATA!O407),IF($C$3="Current Exchange rate",IF(A.Life_DATA!O407=0,0,A.Life_DATA!O407/ECO!Y36),IF($C$3="Constant Exchange rate",IF(A.Life_DATA!O407=0,0,A.Life_DATA!O407/ECO!Y71))))</f>
        <v>0</v>
      </c>
      <c r="Q425" s="41">
        <f t="shared" si="77"/>
        <v>0.51509737121902055</v>
      </c>
      <c r="R425" s="41">
        <f t="shared" si="78"/>
        <v>0.4629148774307934</v>
      </c>
      <c r="S425" s="41">
        <f t="shared" si="79"/>
        <v>1.4375733322158899</v>
      </c>
    </row>
    <row r="426" spans="3:19" ht="15" x14ac:dyDescent="0.25">
      <c r="C426" s="139"/>
      <c r="D426" s="140"/>
      <c r="E426" s="39" t="s">
        <v>4</v>
      </c>
      <c r="F426" s="42">
        <f>IF($C$3="National Currency",IF(A.Life_DATA!E408=0,0,A.Life_DATA!E408),IF($C$3="Current Exchange rate",IF(A.Life_DATA!E408=0,0,A.Life_DATA!E408/ECO!O37),IF($C$3="Constant Exchange rate",IF(A.Life_DATA!E408=0,0,A.Life_DATA!E408/ECO!O72))))</f>
        <v>117.49707895176098</v>
      </c>
      <c r="G426" s="42">
        <f>IF($C$3="National Currency",IF(A.Life_DATA!F408=0,0,A.Life_DATA!F408),IF($C$3="Current Exchange rate",IF(A.Life_DATA!F408=0,0,A.Life_DATA!F408/ECO!P37),IF($C$3="Constant Exchange rate",IF(A.Life_DATA!F408=0,0,A.Life_DATA!F408/ECO!P72))))</f>
        <v>92.714071106660001</v>
      </c>
      <c r="H426" s="42">
        <f>IF($C$3="National Currency",IF(A.Life_DATA!G408=0,0,A.Life_DATA!G408),IF($C$3="Current Exchange rate",IF(A.Life_DATA!G408=0,0,A.Life_DATA!G408/ECO!Q37),IF($C$3="Constant Exchange rate",IF(A.Life_DATA!G408=0,0,A.Life_DATA!G408/ECO!Q72))))</f>
        <v>104.35653480220331</v>
      </c>
      <c r="I426" s="42">
        <f>IF($C$3="National Currency",IF(A.Life_DATA!H408=0,0,A.Life_DATA!H408),IF($C$3="Current Exchange rate",IF(A.Life_DATA!H408=0,0,A.Life_DATA!H408/ECO!R37),IF($C$3="Constant Exchange rate",IF(A.Life_DATA!H408=0,0,A.Life_DATA!H408/ECO!R72))))</f>
        <v>88</v>
      </c>
      <c r="J426" s="42">
        <f>IF($C$3="National Currency",IF(A.Life_DATA!I408=0,0,A.Life_DATA!I408),IF($C$3="Current Exchange rate",IF(A.Life_DATA!I408=0,0,A.Life_DATA!I408/ECO!S37),IF($C$3="Constant Exchange rate",IF(A.Life_DATA!I408=0,0,A.Life_DATA!I408/ECO!S72))))</f>
        <v>-71</v>
      </c>
      <c r="K426" s="42">
        <f>IF($C$3="National Currency",IF(A.Life_DATA!J408=0,0,A.Life_DATA!J408),IF($C$3="Current Exchange rate",IF(A.Life_DATA!J408=0,0,A.Life_DATA!J408/ECO!T37),IF($C$3="Constant Exchange rate",IF(A.Life_DATA!J408=0,0,A.Life_DATA!J408/ECO!T72))))</f>
        <v>42</v>
      </c>
      <c r="L426" s="42">
        <f>IF($C$3="National Currency",IF(A.Life_DATA!K408=0,0,A.Life_DATA!K408),IF($C$3="Current Exchange rate",IF(A.Life_DATA!K408=0,0,A.Life_DATA!K408/ECO!U37),IF($C$3="Constant Exchange rate",IF(A.Life_DATA!K408=0,0,A.Life_DATA!K408/ECO!U72))))</f>
        <v>33</v>
      </c>
      <c r="M426" s="42">
        <f>IF($C$3="National Currency",IF(A.Life_DATA!L408=0,0,A.Life_DATA!L408),IF($C$3="Current Exchange rate",IF(A.Life_DATA!L408=0,0,A.Life_DATA!L408/ECO!V37),IF($C$3="Constant Exchange rate",IF(A.Life_DATA!L408=0,0,A.Life_DATA!L408/ECO!V72))))</f>
        <v>11</v>
      </c>
      <c r="N426" s="42">
        <f>IF($C$3="National Currency",IF(A.Life_DATA!M408=0,0,A.Life_DATA!M408),IF($C$3="Current Exchange rate",IF(A.Life_DATA!M408=0,0,A.Life_DATA!M408/ECO!W37),IF($C$3="Constant Exchange rate",IF(A.Life_DATA!M408=0,0,A.Life_DATA!M408/ECO!W72))))</f>
        <v>32</v>
      </c>
      <c r="O426" s="42">
        <f>IF($C$3="National Currency",IF(A.Life_DATA!N408=0,0,A.Life_DATA!N408),IF($C$3="Current Exchange rate",IF(A.Life_DATA!N408=0,0,A.Life_DATA!N408/ECO!X37),IF($C$3="Constant Exchange rate",IF(A.Life_DATA!N408=0,0,A.Life_DATA!N408/ECO!X72))))</f>
        <v>49.6</v>
      </c>
      <c r="P426" s="108">
        <f>IF($C$3="National Currency",IF(A.Life_DATA!O408=0,0,A.Life_DATA!O408),IF($C$3="Current Exchange rate",IF(A.Life_DATA!O408=0,0,A.Life_DATA!O408/ECO!Y37),IF($C$3="Constant Exchange rate",IF(A.Life_DATA!O408=0,0,A.Life_DATA!O408/ECO!Y72))))</f>
        <v>0</v>
      </c>
      <c r="Q426" s="41">
        <f t="shared" si="77"/>
        <v>1.0313698004988329E-3</v>
      </c>
      <c r="R426" s="41">
        <f t="shared" si="78"/>
        <v>0.55000000000000004</v>
      </c>
      <c r="S426" s="41">
        <f t="shared" si="79"/>
        <v>-0.57786184607735203</v>
      </c>
    </row>
    <row r="427" spans="3:19" ht="15" x14ac:dyDescent="0.25">
      <c r="C427" s="139"/>
      <c r="D427" s="140"/>
      <c r="E427" s="39" t="s">
        <v>3</v>
      </c>
      <c r="F427" s="42">
        <f>IF($C$3="National Currency",IF(A.Life_DATA!E409=0,0,A.Life_DATA!E409),IF($C$3="Current Exchange rate",IF(A.Life_DATA!E409=0,0,A.Life_DATA!E409/ECO!O38),IF($C$3="Constant Exchange rate",IF(A.Life_DATA!E409=0,0,A.Life_DATA!E409/ECO!O73))))</f>
        <v>46.703843855805616</v>
      </c>
      <c r="G427" s="42">
        <f>IF($C$3="National Currency",IF(A.Life_DATA!F409=0,0,A.Life_DATA!F409),IF($C$3="Current Exchange rate",IF(A.Life_DATA!F409=0,0,A.Life_DATA!F409/ECO!P38),IF($C$3="Constant Exchange rate",IF(A.Life_DATA!F409=0,0,A.Life_DATA!F409/ECO!P73))))</f>
        <v>48.828254663745597</v>
      </c>
      <c r="H427" s="42">
        <f>IF($C$3="National Currency",IF(A.Life_DATA!G409=0,0,A.Life_DATA!G409),IF($C$3="Current Exchange rate",IF(A.Life_DATA!G409=0,0,A.Life_DATA!G409/ECO!Q38),IF($C$3="Constant Exchange rate",IF(A.Life_DATA!G409=0,0,A.Life_DATA!G409/ECO!Q73))))</f>
        <v>96.063201221536204</v>
      </c>
      <c r="I427" s="42">
        <f>IF($C$3="National Currency",IF(A.Life_DATA!H409=0,0,A.Life_DATA!H409),IF($C$3="Current Exchange rate",IF(A.Life_DATA!H409=0,0,A.Life_DATA!H409/ECO!R38),IF($C$3="Constant Exchange rate",IF(A.Life_DATA!H409=0,0,A.Life_DATA!H409/ECO!R73))))</f>
        <v>0</v>
      </c>
      <c r="J427" s="42">
        <f>IF($C$3="National Currency",IF(A.Life_DATA!I409=0,0,A.Life_DATA!I409),IF($C$3="Current Exchange rate",IF(A.Life_DATA!I409=0,0,A.Life_DATA!I409/ECO!S38),IF($C$3="Constant Exchange rate",IF(A.Life_DATA!I409=0,0,A.Life_DATA!I409/ECO!S73))))</f>
        <v>0</v>
      </c>
      <c r="K427" s="42">
        <f>IF($C$3="National Currency",IF(A.Life_DATA!J409=0,0,A.Life_DATA!J409),IF($C$3="Current Exchange rate",IF(A.Life_DATA!J409=0,0,A.Life_DATA!J409/ECO!T38),IF($C$3="Constant Exchange rate",IF(A.Life_DATA!J409=0,0,A.Life_DATA!J409/ECO!T73))))</f>
        <v>0</v>
      </c>
      <c r="L427" s="42">
        <f>IF($C$3="National Currency",IF(A.Life_DATA!K409=0,0,A.Life_DATA!K409),IF($C$3="Current Exchange rate",IF(A.Life_DATA!K409=0,0,A.Life_DATA!K409/ECO!U38),IF($C$3="Constant Exchange rate",IF(A.Life_DATA!K409=0,0,A.Life_DATA!K409/ECO!U73))))</f>
        <v>0</v>
      </c>
      <c r="M427" s="42">
        <f>IF($C$3="National Currency",IF(A.Life_DATA!L409=0,0,A.Life_DATA!L409),IF($C$3="Current Exchange rate",IF(A.Life_DATA!L409=0,0,A.Life_DATA!L409/ECO!V38),IF($C$3="Constant Exchange rate",IF(A.Life_DATA!L409=0,0,A.Life_DATA!L409/ECO!V73))))</f>
        <v>0</v>
      </c>
      <c r="N427" s="42">
        <f>IF($C$3="National Currency",IF(A.Life_DATA!M409=0,0,A.Life_DATA!M409),IF($C$3="Current Exchange rate",IF(A.Life_DATA!M409=0,0,A.Life_DATA!M409/ECO!W38),IF($C$3="Constant Exchange rate",IF(A.Life_DATA!M409=0,0,A.Life_DATA!M409/ECO!W73))))</f>
        <v>0</v>
      </c>
      <c r="O427" s="42">
        <f>IF($C$3="National Currency",IF(A.Life_DATA!N409=0,0,A.Life_DATA!N409),IF($C$3="Current Exchange rate",IF(A.Life_DATA!N409=0,0,A.Life_DATA!N409/ECO!X38),IF($C$3="Constant Exchange rate",IF(A.Life_DATA!N409=0,0,A.Life_DATA!N409/ECO!X73))))</f>
        <v>0</v>
      </c>
      <c r="P427" s="108">
        <f>IF($C$3="National Currency",IF(A.Life_DATA!O409=0,0,A.Life_DATA!O409),IF($C$3="Current Exchange rate",IF(A.Life_DATA!O409=0,0,A.Life_DATA!O409/ECO!Y38),IF($C$3="Constant Exchange rate",IF(A.Life_DATA!O409=0,0,A.Life_DATA!O409/ECO!Y73))))</f>
        <v>0</v>
      </c>
      <c r="Q427" s="41">
        <f t="shared" si="77"/>
        <v>0</v>
      </c>
      <c r="R427" s="41" t="str">
        <f t="shared" si="78"/>
        <v>-</v>
      </c>
      <c r="S427" s="41" t="str">
        <f t="shared" si="79"/>
        <v>-</v>
      </c>
    </row>
    <row r="428" spans="3:19" ht="15" x14ac:dyDescent="0.25">
      <c r="C428" s="139"/>
      <c r="D428" s="140"/>
      <c r="E428" s="39" t="s">
        <v>2</v>
      </c>
      <c r="F428" s="42">
        <f>IF($C$3="National Currency",IF(A.Life_DATA!E410=0,0,A.Life_DATA!E410),IF($C$3="Current Exchange rate",IF(A.Life_DATA!E410=0,0,A.Life_DATA!E410/ECO!O39),IF($C$3="Constant Exchange rate",IF(A.Life_DATA!E410=0,0,A.Life_DATA!E410/ECO!O74))))</f>
        <v>-1060.194209039548</v>
      </c>
      <c r="G428" s="42">
        <f>IF($C$3="National Currency",IF(A.Life_DATA!F410=0,0,A.Life_DATA!F410),IF($C$3="Current Exchange rate",IF(A.Life_DATA!F410=0,0,A.Life_DATA!F410/ECO!P39),IF($C$3="Constant Exchange rate",IF(A.Life_DATA!F410=0,0,A.Life_DATA!F410/ECO!P74))))</f>
        <v>-1337.9237288135594</v>
      </c>
      <c r="H428" s="42">
        <f>IF($C$3="National Currency",IF(A.Life_DATA!G410=0,0,A.Life_DATA!G410),IF($C$3="Current Exchange rate",IF(A.Life_DATA!G410=0,0,A.Life_DATA!G410/ECO!Q39),IF($C$3="Constant Exchange rate",IF(A.Life_DATA!G410=0,0,A.Life_DATA!G410/ECO!Q74))))</f>
        <v>53.672316384180796</v>
      </c>
      <c r="I428" s="42">
        <f>IF($C$3="National Currency",IF(A.Life_DATA!H410=0,0,A.Life_DATA!H410),IF($C$3="Current Exchange rate",IF(A.Life_DATA!H410=0,0,A.Life_DATA!H410/ECO!R39),IF($C$3="Constant Exchange rate",IF(A.Life_DATA!H410=0,0,A.Life_DATA!H410/ECO!R74))))</f>
        <v>78.036723163841813</v>
      </c>
      <c r="J428" s="42">
        <f>IF($C$3="National Currency",IF(A.Life_DATA!I410=0,0,A.Life_DATA!I410),IF($C$3="Current Exchange rate",IF(A.Life_DATA!I410=0,0,A.Life_DATA!I410/ECO!S39),IF($C$3="Constant Exchange rate",IF(A.Life_DATA!I410=0,0,A.Life_DATA!I410/ECO!S74))))</f>
        <v>27.542372881355934</v>
      </c>
      <c r="K428" s="42">
        <f>IF($C$3="National Currency",IF(A.Life_DATA!J410=0,0,A.Life_DATA!J410),IF($C$3="Current Exchange rate",IF(A.Life_DATA!J410=0,0,A.Life_DATA!J410/ECO!T39),IF($C$3="Constant Exchange rate",IF(A.Life_DATA!J410=0,0,A.Life_DATA!J410/ECO!T74))))</f>
        <v>38.135593220338983</v>
      </c>
      <c r="L428" s="42">
        <f>IF($C$3="National Currency",IF(A.Life_DATA!K410=0,0,A.Life_DATA!K410),IF($C$3="Current Exchange rate",IF(A.Life_DATA!K410=0,0,A.Life_DATA!K410/ECO!U39),IF($C$3="Constant Exchange rate",IF(A.Life_DATA!K410=0,0,A.Life_DATA!K410/ECO!U74))))</f>
        <v>50.847457627118644</v>
      </c>
      <c r="M428" s="42">
        <f>IF($C$3="National Currency",IF(A.Life_DATA!L410=0,0,A.Life_DATA!L410),IF($C$3="Current Exchange rate",IF(A.Life_DATA!L410=0,0,A.Life_DATA!L410/ECO!V39),IF($C$3="Constant Exchange rate",IF(A.Life_DATA!L410=0,0,A.Life_DATA!L410/ECO!V74))))</f>
        <v>69.915254237288138</v>
      </c>
      <c r="N428" s="42">
        <f>IF($C$3="National Currency",IF(A.Life_DATA!M410=0,0,A.Life_DATA!M410),IF($C$3="Current Exchange rate",IF(A.Life_DATA!M410=0,0,A.Life_DATA!M410/ECO!W39),IF($C$3="Constant Exchange rate",IF(A.Life_DATA!M410=0,0,A.Life_DATA!M410/ECO!W74))))</f>
        <v>87.217514124293785</v>
      </c>
      <c r="O428" s="42">
        <f>IF($C$3="National Currency",IF(A.Life_DATA!N410=0,0,A.Life_DATA!N410),IF($C$3="Current Exchange rate",IF(A.Life_DATA!N410=0,0,A.Life_DATA!N410/ECO!X39),IF($C$3="Constant Exchange rate",IF(A.Life_DATA!N410=0,0,A.Life_DATA!N410/ECO!X74))))</f>
        <v>151.12994350282486</v>
      </c>
      <c r="P428" s="108">
        <f>IF($C$3="National Currency",IF(A.Life_DATA!O410=0,0,A.Life_DATA!O410),IF($C$3="Current Exchange rate",IF(A.Life_DATA!O410=0,0,A.Life_DATA!O410/ECO!Y39),IF($C$3="Constant Exchange rate",IF(A.Life_DATA!O410=0,0,A.Life_DATA!O410/ECO!Y74))))</f>
        <v>0</v>
      </c>
      <c r="Q428" s="41">
        <f t="shared" si="77"/>
        <v>3.1425576548368621E-3</v>
      </c>
      <c r="R428" s="41">
        <f t="shared" si="78"/>
        <v>0.7327935222672064</v>
      </c>
      <c r="S428" s="41">
        <f t="shared" si="79"/>
        <v>-1.1425493010754479</v>
      </c>
    </row>
    <row r="429" spans="3:19" ht="15" x14ac:dyDescent="0.25">
      <c r="C429" s="139"/>
      <c r="D429" s="140"/>
      <c r="E429" s="39" t="s">
        <v>57</v>
      </c>
      <c r="F429" s="43">
        <f>IF($C$3="National Currency",IF(A.Life_DATA!E411=0,0,A.Life_DATA!E411),IF($C$3="Current Exchange rate",IF(A.Life_DATA!E411=0,0,A.Life_DATA!E411/ECO!O40),IF($C$3="Constant Exchange rate",IF(A.Life_DATA!E411=0,0,A.Life_DATA!E411/ECO!O75))))</f>
        <v>6462.8399024264982</v>
      </c>
      <c r="G429" s="43">
        <f>IF($C$3="National Currency",IF(A.Life_DATA!F411=0,0,A.Life_DATA!F411),IF($C$3="Current Exchange rate",IF(A.Life_DATA!F411=0,0,A.Life_DATA!F411/ECO!P40),IF($C$3="Constant Exchange rate",IF(A.Life_DATA!F411=0,0,A.Life_DATA!F411/ECO!P75))))</f>
        <v>18534.449865194503</v>
      </c>
      <c r="H429" s="43">
        <f>IF($C$3="National Currency",IF(A.Life_DATA!G411=0,0,A.Life_DATA!G411),IF($C$3="Current Exchange rate",IF(A.Life_DATA!G411=0,0,A.Life_DATA!G411/ECO!Q40),IF($C$3="Constant Exchange rate",IF(A.Life_DATA!G411=0,0,A.Life_DATA!G411/ECO!Q75))))</f>
        <v>-7705.8582616510457</v>
      </c>
      <c r="I429" s="43">
        <f>IF($C$3="National Currency",IF(A.Life_DATA!H411=0,0,A.Life_DATA!H411),IF($C$3="Current Exchange rate",IF(A.Life_DATA!H411=0,0,A.Life_DATA!H411/ECO!R40),IF($C$3="Constant Exchange rate",IF(A.Life_DATA!H411=0,0,A.Life_DATA!H411/ECO!R75))))</f>
        <v>0</v>
      </c>
      <c r="J429" s="43">
        <f>IF($C$3="National Currency",IF(A.Life_DATA!I411=0,0,A.Life_DATA!I411),IF($C$3="Current Exchange rate",IF(A.Life_DATA!I411=0,0,A.Life_DATA!I411/ECO!S40),IF($C$3="Constant Exchange rate",IF(A.Life_DATA!I411=0,0,A.Life_DATA!I411/ECO!S75))))</f>
        <v>0</v>
      </c>
      <c r="K429" s="43">
        <f>IF($C$3="National Currency",IF(A.Life_DATA!J411=0,0,A.Life_DATA!J411),IF($C$3="Current Exchange rate",IF(A.Life_DATA!J411=0,0,A.Life_DATA!J411/ECO!T40),IF($C$3="Constant Exchange rate",IF(A.Life_DATA!J411=0,0,A.Life_DATA!J411/ECO!T75))))</f>
        <v>0</v>
      </c>
      <c r="L429" s="43">
        <f>IF($C$3="National Currency",IF(A.Life_DATA!K411=0,0,A.Life_DATA!K411),IF($C$3="Current Exchange rate",IF(A.Life_DATA!K411=0,0,A.Life_DATA!K411/ECO!U40),IF($C$3="Constant Exchange rate",IF(A.Life_DATA!K411=0,0,A.Life_DATA!K411/ECO!U75))))</f>
        <v>0</v>
      </c>
      <c r="M429" s="43">
        <f>IF($C$3="National Currency",IF(A.Life_DATA!L411=0,0,A.Life_DATA!L411),IF($C$3="Current Exchange rate",IF(A.Life_DATA!L411=0,0,A.Life_DATA!L411/ECO!V40),IF($C$3="Constant Exchange rate",IF(A.Life_DATA!L411=0,0,A.Life_DATA!L411/ECO!V75))))</f>
        <v>0</v>
      </c>
      <c r="N429" s="43">
        <f>IF($C$3="National Currency",IF(A.Life_DATA!M411=0,0,A.Life_DATA!M411),IF($C$3="Current Exchange rate",IF(A.Life_DATA!M411=0,0,A.Life_DATA!M411/ECO!W40),IF($C$3="Constant Exchange rate",IF(A.Life_DATA!M411=0,0,A.Life_DATA!M411/ECO!W75))))</f>
        <v>0</v>
      </c>
      <c r="O429" s="43">
        <f>IF($C$3="National Currency",IF(A.Life_DATA!N411=0,0,A.Life_DATA!N411),IF($C$3="Current Exchange rate",IF(A.Life_DATA!N411=0,0,A.Life_DATA!N411/ECO!X40),IF($C$3="Constant Exchange rate",IF(A.Life_DATA!N411=0,0,A.Life_DATA!N411/ECO!X75))))</f>
        <v>0</v>
      </c>
      <c r="P429" s="109">
        <f>IF($C$3="National Currency",IF(A.Life_DATA!O411=0,0,A.Life_DATA!O411),IF($C$3="Current Exchange rate",IF(A.Life_DATA!O411=0,0,A.Life_DATA!O411/ECO!Y40),IF($C$3="Constant Exchange rate",IF(A.Life_DATA!O411=0,0,A.Life_DATA!O411/ECO!Y75))))</f>
        <v>0</v>
      </c>
      <c r="Q429" s="41">
        <f t="shared" si="77"/>
        <v>0</v>
      </c>
      <c r="R429" s="41" t="str">
        <f t="shared" si="78"/>
        <v>-</v>
      </c>
      <c r="S429" s="41" t="str">
        <f t="shared" si="79"/>
        <v>-</v>
      </c>
    </row>
    <row r="430" spans="3:19" ht="15.75" thickBot="1" x14ac:dyDescent="0.3">
      <c r="C430" s="150"/>
      <c r="D430" s="151"/>
      <c r="E430" s="44" t="s">
        <v>97</v>
      </c>
      <c r="F430" s="52">
        <f t="shared" ref="F430:O430" si="80">SUM(F398:F429)</f>
        <v>28390.80231300231</v>
      </c>
      <c r="G430" s="52">
        <f t="shared" si="80"/>
        <v>34575.300384680231</v>
      </c>
      <c r="H430" s="52">
        <f t="shared" si="80"/>
        <v>22727.211644735529</v>
      </c>
      <c r="I430" s="52">
        <f t="shared" si="80"/>
        <v>30900.574522683015</v>
      </c>
      <c r="J430" s="52">
        <f t="shared" si="80"/>
        <v>-45434.94578547994</v>
      </c>
      <c r="K430" s="52">
        <f t="shared" si="80"/>
        <v>48320.578846604862</v>
      </c>
      <c r="L430" s="52">
        <f t="shared" si="80"/>
        <v>25374.344408286808</v>
      </c>
      <c r="M430" s="52">
        <f t="shared" si="80"/>
        <v>-18490.777645366732</v>
      </c>
      <c r="N430" s="52">
        <f t="shared" si="80"/>
        <v>41654.101582153409</v>
      </c>
      <c r="O430" s="52">
        <f t="shared" si="80"/>
        <v>48091.38291232731</v>
      </c>
      <c r="P430" s="96" t="s">
        <v>179</v>
      </c>
      <c r="Q430" s="41">
        <f t="shared" si="77"/>
        <v>1</v>
      </c>
      <c r="R430" s="135"/>
      <c r="S430" s="135"/>
    </row>
    <row r="431" spans="3:19" ht="16.5" thickTop="1" thickBot="1" x14ac:dyDescent="0.3">
      <c r="C431" s="148"/>
      <c r="D431" s="149"/>
      <c r="E431" s="45" t="s">
        <v>98</v>
      </c>
      <c r="F431" s="52">
        <v>21746.5625</v>
      </c>
      <c r="G431" s="52">
        <v>15933.8203125</v>
      </c>
      <c r="H431" s="52">
        <v>30269.046875</v>
      </c>
      <c r="I431" s="52">
        <v>30778.921875</v>
      </c>
      <c r="J431" s="52">
        <v>-45532.04296875</v>
      </c>
      <c r="K431" s="52">
        <v>46905.79296875</v>
      </c>
      <c r="L431" s="52">
        <v>24403.640625</v>
      </c>
      <c r="M431" s="52">
        <v>-20605.248046875</v>
      </c>
      <c r="N431" s="52">
        <v>39118.78125</v>
      </c>
      <c r="O431" s="52">
        <v>46379.31640625</v>
      </c>
      <c r="P431" s="123" t="s">
        <v>179</v>
      </c>
      <c r="Q431" s="41">
        <f t="shared" si="77"/>
        <v>0.96439972397553042</v>
      </c>
      <c r="R431" s="41">
        <f t="shared" si="78"/>
        <v>0.18560228422888292</v>
      </c>
      <c r="S431" s="41">
        <f t="shared" si="79"/>
        <v>1.1327194312319477</v>
      </c>
    </row>
    <row r="432" spans="3:19" ht="15.75" thickTop="1" x14ac:dyDescent="0.25">
      <c r="E432" s="45" t="s">
        <v>99</v>
      </c>
      <c r="F432" s="49"/>
      <c r="G432" s="49">
        <f t="shared" ref="G432:O432" si="81">G431/F431-1</f>
        <v>-0.26729475922918855</v>
      </c>
      <c r="H432" s="49">
        <f t="shared" si="81"/>
        <v>0.89967291467784971</v>
      </c>
      <c r="I432" s="49">
        <f t="shared" si="81"/>
        <v>1.6844765615038781E-2</v>
      </c>
      <c r="J432" s="49">
        <f t="shared" si="81"/>
        <v>-2.4793254667485005</v>
      </c>
      <c r="K432" s="49">
        <f t="shared" si="81"/>
        <v>-2.0301710599926923</v>
      </c>
      <c r="L432" s="49">
        <f t="shared" si="81"/>
        <v>-0.47973077352602456</v>
      </c>
      <c r="M432" s="49">
        <f t="shared" si="81"/>
        <v>-1.8443513967242335</v>
      </c>
      <c r="N432" s="49">
        <f t="shared" si="81"/>
        <v>-2.8984863060618564</v>
      </c>
      <c r="O432" s="50">
        <f t="shared" si="81"/>
        <v>0.18560228422888292</v>
      </c>
      <c r="P432" s="50"/>
      <c r="S432" s="61"/>
    </row>
    <row r="452" spans="8:8" x14ac:dyDescent="0.15">
      <c r="H452" s="53"/>
    </row>
  </sheetData>
  <mergeCells count="409">
    <mergeCell ref="E45:P45"/>
    <mergeCell ref="E6:P6"/>
    <mergeCell ref="F3:P3"/>
    <mergeCell ref="E396:P396"/>
    <mergeCell ref="E357:P357"/>
    <mergeCell ref="E318:P318"/>
    <mergeCell ref="E279:P279"/>
    <mergeCell ref="E240:P240"/>
    <mergeCell ref="E201:P201"/>
    <mergeCell ref="E162:P162"/>
    <mergeCell ref="E123:P123"/>
    <mergeCell ref="E84:P84"/>
    <mergeCell ref="C3:E3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416:D416"/>
    <mergeCell ref="C417:D417"/>
    <mergeCell ref="C418:D418"/>
    <mergeCell ref="C419:D419"/>
    <mergeCell ref="C420:D420"/>
    <mergeCell ref="C411:D411"/>
    <mergeCell ref="C412:D412"/>
    <mergeCell ref="C413:D413"/>
    <mergeCell ref="C414:D414"/>
    <mergeCell ref="C415:D415"/>
    <mergeCell ref="C431:D431"/>
    <mergeCell ref="C426:D426"/>
    <mergeCell ref="C427:D427"/>
    <mergeCell ref="C428:D428"/>
    <mergeCell ref="C429:D429"/>
    <mergeCell ref="C430:D430"/>
    <mergeCell ref="C421:D421"/>
    <mergeCell ref="C422:D422"/>
    <mergeCell ref="C423:D423"/>
    <mergeCell ref="C424:D424"/>
    <mergeCell ref="C425:D425"/>
    <mergeCell ref="C408:D408"/>
    <mergeCell ref="C409:D409"/>
    <mergeCell ref="C410:D410"/>
    <mergeCell ref="C401:D401"/>
    <mergeCell ref="C402:D402"/>
    <mergeCell ref="C403:D403"/>
    <mergeCell ref="C404:D404"/>
    <mergeCell ref="C405:D405"/>
    <mergeCell ref="C392:D392"/>
    <mergeCell ref="C397:D397"/>
    <mergeCell ref="C398:D398"/>
    <mergeCell ref="C399:D399"/>
    <mergeCell ref="C400:D400"/>
    <mergeCell ref="C406:D406"/>
    <mergeCell ref="C407:D407"/>
    <mergeCell ref="C396:D396"/>
    <mergeCell ref="C387:D387"/>
    <mergeCell ref="C388:D388"/>
    <mergeCell ref="C389:D389"/>
    <mergeCell ref="C390:D390"/>
    <mergeCell ref="C391:D391"/>
    <mergeCell ref="C382:D382"/>
    <mergeCell ref="C383:D383"/>
    <mergeCell ref="C384:D384"/>
    <mergeCell ref="C385:D385"/>
    <mergeCell ref="C386:D386"/>
    <mergeCell ref="C377:D377"/>
    <mergeCell ref="C378:D378"/>
    <mergeCell ref="C379:D379"/>
    <mergeCell ref="C380:D380"/>
    <mergeCell ref="C381:D381"/>
    <mergeCell ref="C372:D372"/>
    <mergeCell ref="C373:D373"/>
    <mergeCell ref="C374:D374"/>
    <mergeCell ref="C375:D375"/>
    <mergeCell ref="C376:D376"/>
    <mergeCell ref="C367:D367"/>
    <mergeCell ref="C368:D368"/>
    <mergeCell ref="C369:D369"/>
    <mergeCell ref="C370:D370"/>
    <mergeCell ref="C371:D371"/>
    <mergeCell ref="C362:D362"/>
    <mergeCell ref="C363:D363"/>
    <mergeCell ref="C364:D364"/>
    <mergeCell ref="C365:D365"/>
    <mergeCell ref="C366:D366"/>
    <mergeCell ref="C353:D353"/>
    <mergeCell ref="C358:D358"/>
    <mergeCell ref="C359:D359"/>
    <mergeCell ref="C360:D360"/>
    <mergeCell ref="C361:D361"/>
    <mergeCell ref="C348:D348"/>
    <mergeCell ref="C349:D349"/>
    <mergeCell ref="C350:D350"/>
    <mergeCell ref="C351:D351"/>
    <mergeCell ref="C352:D352"/>
    <mergeCell ref="C357:D357"/>
    <mergeCell ref="C343:D343"/>
    <mergeCell ref="C344:D344"/>
    <mergeCell ref="C345:D345"/>
    <mergeCell ref="C346:D346"/>
    <mergeCell ref="C347:D347"/>
    <mergeCell ref="C338:D338"/>
    <mergeCell ref="C339:D339"/>
    <mergeCell ref="C340:D340"/>
    <mergeCell ref="C341:D341"/>
    <mergeCell ref="C342:D342"/>
    <mergeCell ref="C333:D333"/>
    <mergeCell ref="C334:D334"/>
    <mergeCell ref="C335:D335"/>
    <mergeCell ref="C336:D336"/>
    <mergeCell ref="C337:D337"/>
    <mergeCell ref="C328:D328"/>
    <mergeCell ref="C329:D329"/>
    <mergeCell ref="C330:D330"/>
    <mergeCell ref="C331:D331"/>
    <mergeCell ref="C332:D332"/>
    <mergeCell ref="C323:D323"/>
    <mergeCell ref="C324:D324"/>
    <mergeCell ref="C325:D325"/>
    <mergeCell ref="C326:D326"/>
    <mergeCell ref="C327:D327"/>
    <mergeCell ref="C314:D314"/>
    <mergeCell ref="C319:D319"/>
    <mergeCell ref="C320:D320"/>
    <mergeCell ref="C321:D321"/>
    <mergeCell ref="C322:D322"/>
    <mergeCell ref="C318:D318"/>
    <mergeCell ref="C309:D309"/>
    <mergeCell ref="C310:D310"/>
    <mergeCell ref="C311:D311"/>
    <mergeCell ref="C312:D312"/>
    <mergeCell ref="C313:D313"/>
    <mergeCell ref="C304:D304"/>
    <mergeCell ref="C305:D305"/>
    <mergeCell ref="C306:D306"/>
    <mergeCell ref="C307:D307"/>
    <mergeCell ref="C308:D308"/>
    <mergeCell ref="C299:D299"/>
    <mergeCell ref="C300:D300"/>
    <mergeCell ref="C301:D301"/>
    <mergeCell ref="C302:D302"/>
    <mergeCell ref="C303:D303"/>
    <mergeCell ref="C294:D294"/>
    <mergeCell ref="C295:D295"/>
    <mergeCell ref="C296:D296"/>
    <mergeCell ref="C297:D297"/>
    <mergeCell ref="C298:D298"/>
    <mergeCell ref="C289:D289"/>
    <mergeCell ref="C290:D290"/>
    <mergeCell ref="C291:D291"/>
    <mergeCell ref="C292:D292"/>
    <mergeCell ref="C293:D293"/>
    <mergeCell ref="C284:D284"/>
    <mergeCell ref="C285:D285"/>
    <mergeCell ref="C286:D286"/>
    <mergeCell ref="C287:D287"/>
    <mergeCell ref="C288:D288"/>
    <mergeCell ref="C275:D275"/>
    <mergeCell ref="C280:D280"/>
    <mergeCell ref="C281:D281"/>
    <mergeCell ref="C282:D282"/>
    <mergeCell ref="C283:D283"/>
    <mergeCell ref="C270:D270"/>
    <mergeCell ref="C271:D271"/>
    <mergeCell ref="C272:D272"/>
    <mergeCell ref="C273:D273"/>
    <mergeCell ref="C274:D274"/>
    <mergeCell ref="C279:D279"/>
    <mergeCell ref="C265:D265"/>
    <mergeCell ref="C266:D266"/>
    <mergeCell ref="C267:D267"/>
    <mergeCell ref="C268:D268"/>
    <mergeCell ref="C269:D269"/>
    <mergeCell ref="C260:D260"/>
    <mergeCell ref="C261:D261"/>
    <mergeCell ref="C262:D262"/>
    <mergeCell ref="C263:D263"/>
    <mergeCell ref="C264:D264"/>
    <mergeCell ref="C255:D255"/>
    <mergeCell ref="C256:D256"/>
    <mergeCell ref="C257:D257"/>
    <mergeCell ref="C258:D258"/>
    <mergeCell ref="C259:D259"/>
    <mergeCell ref="C250:D250"/>
    <mergeCell ref="C251:D251"/>
    <mergeCell ref="C252:D252"/>
    <mergeCell ref="C253:D253"/>
    <mergeCell ref="C254:D254"/>
    <mergeCell ref="C245:D245"/>
    <mergeCell ref="C246:D246"/>
    <mergeCell ref="C247:D247"/>
    <mergeCell ref="C248:D248"/>
    <mergeCell ref="C249:D249"/>
    <mergeCell ref="C236:D236"/>
    <mergeCell ref="C241:D241"/>
    <mergeCell ref="C242:D242"/>
    <mergeCell ref="C243:D243"/>
    <mergeCell ref="C244:D244"/>
    <mergeCell ref="C240:D240"/>
    <mergeCell ref="C231:D231"/>
    <mergeCell ref="C232:D232"/>
    <mergeCell ref="C233:D233"/>
    <mergeCell ref="C234:D234"/>
    <mergeCell ref="C235:D235"/>
    <mergeCell ref="C226:D226"/>
    <mergeCell ref="C227:D227"/>
    <mergeCell ref="C228:D228"/>
    <mergeCell ref="C229:D229"/>
    <mergeCell ref="C230:D230"/>
    <mergeCell ref="C221:D221"/>
    <mergeCell ref="C222:D222"/>
    <mergeCell ref="C223:D223"/>
    <mergeCell ref="C224:D224"/>
    <mergeCell ref="C225:D225"/>
    <mergeCell ref="C216:D216"/>
    <mergeCell ref="C217:D217"/>
    <mergeCell ref="C218:D218"/>
    <mergeCell ref="C219:D219"/>
    <mergeCell ref="C220:D220"/>
    <mergeCell ref="C211:D211"/>
    <mergeCell ref="C212:D212"/>
    <mergeCell ref="C213:D213"/>
    <mergeCell ref="C214:D214"/>
    <mergeCell ref="C215:D215"/>
    <mergeCell ref="C206:D206"/>
    <mergeCell ref="C207:D207"/>
    <mergeCell ref="C208:D208"/>
    <mergeCell ref="C209:D209"/>
    <mergeCell ref="C210:D210"/>
    <mergeCell ref="C197:D197"/>
    <mergeCell ref="C202:D202"/>
    <mergeCell ref="C203:D203"/>
    <mergeCell ref="C204:D204"/>
    <mergeCell ref="C205:D205"/>
    <mergeCell ref="C192:D192"/>
    <mergeCell ref="C193:D193"/>
    <mergeCell ref="C194:D194"/>
    <mergeCell ref="C195:D195"/>
    <mergeCell ref="C196:D196"/>
    <mergeCell ref="C201:D201"/>
    <mergeCell ref="C187:D187"/>
    <mergeCell ref="C188:D188"/>
    <mergeCell ref="C189:D189"/>
    <mergeCell ref="C190:D190"/>
    <mergeCell ref="C191:D191"/>
    <mergeCell ref="C182:D182"/>
    <mergeCell ref="C183:D183"/>
    <mergeCell ref="C184:D184"/>
    <mergeCell ref="C185:D185"/>
    <mergeCell ref="C186:D186"/>
    <mergeCell ref="C177:D177"/>
    <mergeCell ref="C178:D178"/>
    <mergeCell ref="C179:D179"/>
    <mergeCell ref="C180:D180"/>
    <mergeCell ref="C181:D181"/>
    <mergeCell ref="C172:D172"/>
    <mergeCell ref="C173:D173"/>
    <mergeCell ref="C174:D174"/>
    <mergeCell ref="C175:D175"/>
    <mergeCell ref="C176:D176"/>
    <mergeCell ref="C167:D167"/>
    <mergeCell ref="C168:D168"/>
    <mergeCell ref="C169:D169"/>
    <mergeCell ref="C170:D170"/>
    <mergeCell ref="C171:D171"/>
    <mergeCell ref="C158:D158"/>
    <mergeCell ref="C163:D163"/>
    <mergeCell ref="C164:D164"/>
    <mergeCell ref="C165:D165"/>
    <mergeCell ref="C166:D166"/>
    <mergeCell ref="C162:D162"/>
    <mergeCell ref="C153:D153"/>
    <mergeCell ref="C154:D154"/>
    <mergeCell ref="C155:D155"/>
    <mergeCell ref="C156:D156"/>
    <mergeCell ref="C157:D157"/>
    <mergeCell ref="C148:D148"/>
    <mergeCell ref="C149:D149"/>
    <mergeCell ref="C150:D150"/>
    <mergeCell ref="C151:D151"/>
    <mergeCell ref="C152:D152"/>
    <mergeCell ref="C143:D143"/>
    <mergeCell ref="C144:D144"/>
    <mergeCell ref="C145:D145"/>
    <mergeCell ref="C146:D146"/>
    <mergeCell ref="C147:D147"/>
    <mergeCell ref="C138:D138"/>
    <mergeCell ref="C139:D139"/>
    <mergeCell ref="C140:D140"/>
    <mergeCell ref="C141:D141"/>
    <mergeCell ref="C142:D142"/>
    <mergeCell ref="C133:D133"/>
    <mergeCell ref="C134:D134"/>
    <mergeCell ref="C135:D135"/>
    <mergeCell ref="C136:D136"/>
    <mergeCell ref="C137:D137"/>
    <mergeCell ref="C128:D128"/>
    <mergeCell ref="C129:D129"/>
    <mergeCell ref="C130:D130"/>
    <mergeCell ref="C131:D131"/>
    <mergeCell ref="C132:D132"/>
    <mergeCell ref="C119:D119"/>
    <mergeCell ref="C124:D124"/>
    <mergeCell ref="C125:D125"/>
    <mergeCell ref="C126:D126"/>
    <mergeCell ref="C127:D127"/>
    <mergeCell ref="C114:D114"/>
    <mergeCell ref="C115:D115"/>
    <mergeCell ref="C116:D116"/>
    <mergeCell ref="C117:D117"/>
    <mergeCell ref="C118:D118"/>
    <mergeCell ref="C123:D123"/>
    <mergeCell ref="C109:D109"/>
    <mergeCell ref="C110:D110"/>
    <mergeCell ref="C111:D111"/>
    <mergeCell ref="C112:D112"/>
    <mergeCell ref="C113:D113"/>
    <mergeCell ref="C104:D104"/>
    <mergeCell ref="C105:D105"/>
    <mergeCell ref="C106:D106"/>
    <mergeCell ref="C107:D107"/>
    <mergeCell ref="C108:D108"/>
    <mergeCell ref="C84:D84"/>
    <mergeCell ref="C78:D78"/>
    <mergeCell ref="C79:D79"/>
    <mergeCell ref="C80:D80"/>
    <mergeCell ref="C99:D99"/>
    <mergeCell ref="C100:D100"/>
    <mergeCell ref="C101:D101"/>
    <mergeCell ref="C102:D102"/>
    <mergeCell ref="C103:D103"/>
    <mergeCell ref="C94:D94"/>
    <mergeCell ref="C95:D95"/>
    <mergeCell ref="C96:D96"/>
    <mergeCell ref="C97:D97"/>
    <mergeCell ref="C98:D98"/>
    <mergeCell ref="C89:D89"/>
    <mergeCell ref="C90:D90"/>
    <mergeCell ref="C91:D91"/>
    <mergeCell ref="C92:D92"/>
    <mergeCell ref="C93:D93"/>
    <mergeCell ref="C85:D85"/>
    <mergeCell ref="C86:D86"/>
    <mergeCell ref="C87:D87"/>
    <mergeCell ref="C88:D88"/>
    <mergeCell ref="C31:D31"/>
    <mergeCell ref="C45:D45"/>
    <mergeCell ref="C46:D46"/>
    <mergeCell ref="C47:D47"/>
    <mergeCell ref="C56:D56"/>
    <mergeCell ref="C57:D57"/>
    <mergeCell ref="C58:D58"/>
    <mergeCell ref="C59:D59"/>
    <mergeCell ref="C60:D60"/>
    <mergeCell ref="C37:D37"/>
    <mergeCell ref="C38:D38"/>
    <mergeCell ref="C39:D39"/>
    <mergeCell ref="C40:D40"/>
    <mergeCell ref="C41:D41"/>
    <mergeCell ref="C32:D32"/>
    <mergeCell ref="C33:D33"/>
    <mergeCell ref="C34:D34"/>
    <mergeCell ref="C35:D35"/>
    <mergeCell ref="C36:D36"/>
    <mergeCell ref="C48:D48"/>
    <mergeCell ref="C49:D49"/>
    <mergeCell ref="C50:D50"/>
    <mergeCell ref="C51:D51"/>
    <mergeCell ref="C52:D52"/>
    <mergeCell ref="C17:D17"/>
    <mergeCell ref="C18:D18"/>
    <mergeCell ref="C19:D19"/>
    <mergeCell ref="C20:D20"/>
    <mergeCell ref="C21:D21"/>
    <mergeCell ref="C27:D27"/>
    <mergeCell ref="C28:D28"/>
    <mergeCell ref="C29:D29"/>
    <mergeCell ref="C30:D30"/>
    <mergeCell ref="C22:D22"/>
    <mergeCell ref="C23:D23"/>
    <mergeCell ref="C24:D24"/>
    <mergeCell ref="C25:D25"/>
    <mergeCell ref="C26:D26"/>
    <mergeCell ref="C53:D53"/>
    <mergeCell ref="C54:D54"/>
    <mergeCell ref="C55:D55"/>
    <mergeCell ref="C77:D77"/>
    <mergeCell ref="C71:D71"/>
    <mergeCell ref="C70:D70"/>
    <mergeCell ref="C61:D61"/>
    <mergeCell ref="C62:D62"/>
    <mergeCell ref="C63:D63"/>
    <mergeCell ref="C64:D64"/>
    <mergeCell ref="C65:D65"/>
    <mergeCell ref="C76:D76"/>
    <mergeCell ref="C66:D66"/>
    <mergeCell ref="C67:D67"/>
    <mergeCell ref="C68:D68"/>
    <mergeCell ref="C69:D69"/>
    <mergeCell ref="C72:D72"/>
    <mergeCell ref="C73:D73"/>
    <mergeCell ref="C74:D74"/>
    <mergeCell ref="C75:D75"/>
  </mergeCells>
  <conditionalFormatting sqref="F8:J39 E7:N7 E46:N46 F86:J117 E85:N85 F125:J156 E124:N124 F164:J195 E163:N163 F203:J234 E202:N202 F242:J273 E241:N241 F281:J312 E280:N280 F320:J351 E319:N319 F359:J390 E358:N358 F398:J429 E397:N397 F47:J78 F276:P276 F315:P315 F354:P354 F393:P393 F432:P432 F237:P237 F198:P198 F159:P159 F120:P120 F81:P81 F42:P42">
    <cfRule type="cellIs" dxfId="172" priority="404" operator="equal">
      <formula>0</formula>
    </cfRule>
  </conditionalFormatting>
  <conditionalFormatting sqref="Q40:Q41">
    <cfRule type="cellIs" dxfId="171" priority="345" operator="equal">
      <formula>0</formula>
    </cfRule>
  </conditionalFormatting>
  <conditionalFormatting sqref="R8:R39 R41">
    <cfRule type="cellIs" dxfId="170" priority="358" operator="equal">
      <formula>0</formula>
    </cfRule>
  </conditionalFormatting>
  <conditionalFormatting sqref="K8:O39">
    <cfRule type="cellIs" dxfId="169" priority="354" operator="equal">
      <formula>0</formula>
    </cfRule>
  </conditionalFormatting>
  <conditionalFormatting sqref="S8:S39 S41">
    <cfRule type="cellIs" dxfId="168" priority="360" operator="equal">
      <formula>0</formula>
    </cfRule>
  </conditionalFormatting>
  <conditionalFormatting sqref="S8:S39 S41">
    <cfRule type="dataBar" priority="3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{6FD3A0F7-F6E1-4269-88C3-67BB75D6FEF6}</x14:id>
        </ext>
      </extLst>
    </cfRule>
  </conditionalFormatting>
  <conditionalFormatting sqref="R8:R39 R41">
    <cfRule type="dataBar" priority="35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{2426FBF6-8AEB-4F5E-8E31-524D8FC95EED}</x14:id>
        </ext>
      </extLst>
    </cfRule>
  </conditionalFormatting>
  <conditionalFormatting sqref="E40:E41">
    <cfRule type="cellIs" dxfId="167" priority="357" operator="equal">
      <formula>0</formula>
    </cfRule>
  </conditionalFormatting>
  <conditionalFormatting sqref="Q8:Q39">
    <cfRule type="cellIs" dxfId="166" priority="347" operator="equal">
      <formula>0</formula>
    </cfRule>
  </conditionalFormatting>
  <conditionalFormatting sqref="Q40:Q41">
    <cfRule type="dataBar" priority="3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{F8551F86-8F86-4202-B804-528662263AC6}</x14:id>
        </ext>
      </extLst>
    </cfRule>
  </conditionalFormatting>
  <conditionalFormatting sqref="Q8:Q39">
    <cfRule type="dataBar" priority="3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{E954622C-9C95-4BCD-8EE2-C1D6FEE0A0D4}</x14:id>
        </ext>
      </extLst>
    </cfRule>
  </conditionalFormatting>
  <conditionalFormatting sqref="S7 P7">
    <cfRule type="cellIs" dxfId="165" priority="343" operator="equal">
      <formula>0</formula>
    </cfRule>
  </conditionalFormatting>
  <conditionalFormatting sqref="Q46:R46">
    <cfRule type="cellIs" dxfId="164" priority="322" operator="equal">
      <formula>0</formula>
    </cfRule>
  </conditionalFormatting>
  <conditionalFormatting sqref="R47:R78 R80">
    <cfRule type="cellIs" dxfId="163" priority="336" operator="equal">
      <formula>0</formula>
    </cfRule>
  </conditionalFormatting>
  <conditionalFormatting sqref="E47:E78">
    <cfRule type="cellIs" dxfId="162" priority="334" operator="equal">
      <formula>0</formula>
    </cfRule>
  </conditionalFormatting>
  <conditionalFormatting sqref="S47:S78 S80">
    <cfRule type="cellIs" dxfId="161" priority="338" operator="equal">
      <formula>0</formula>
    </cfRule>
  </conditionalFormatting>
  <conditionalFormatting sqref="S47:S78 S80">
    <cfRule type="dataBar" priority="3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{170A980F-D2E9-4E90-9EA9-099DB5152703}</x14:id>
        </ext>
      </extLst>
    </cfRule>
  </conditionalFormatting>
  <conditionalFormatting sqref="R47:R78 R80">
    <cfRule type="dataBar" priority="33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{13EF19DD-4A74-44F5-873E-6D4B37FC112B}</x14:id>
        </ext>
      </extLst>
    </cfRule>
  </conditionalFormatting>
  <conditionalFormatting sqref="E79:E80">
    <cfRule type="cellIs" dxfId="160" priority="335" operator="equal">
      <formula>0</formula>
    </cfRule>
  </conditionalFormatting>
  <conditionalFormatting sqref="Q47:Q80">
    <cfRule type="cellIs" dxfId="159" priority="325" operator="equal">
      <formula>0</formula>
    </cfRule>
  </conditionalFormatting>
  <conditionalFormatting sqref="Q47:Q80">
    <cfRule type="dataBar" priority="3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{E4AD9570-EFB9-4D02-906A-FD60D7BFC2A5}</x14:id>
        </ext>
      </extLst>
    </cfRule>
  </conditionalFormatting>
  <conditionalFormatting sqref="S46 P46">
    <cfRule type="cellIs" dxfId="158" priority="321" operator="equal">
      <formula>0</formula>
    </cfRule>
  </conditionalFormatting>
  <conditionalFormatting sqref="Q85:R85">
    <cfRule type="cellIs" dxfId="157" priority="302" operator="equal">
      <formula>0</formula>
    </cfRule>
  </conditionalFormatting>
  <conditionalFormatting sqref="R86:R117 R119">
    <cfRule type="cellIs" dxfId="156" priority="314" operator="equal">
      <formula>0</formula>
    </cfRule>
  </conditionalFormatting>
  <conditionalFormatting sqref="E86:E117">
    <cfRule type="cellIs" dxfId="155" priority="312" operator="equal">
      <formula>0</formula>
    </cfRule>
  </conditionalFormatting>
  <conditionalFormatting sqref="K86:O117">
    <cfRule type="cellIs" dxfId="154" priority="310" operator="equal">
      <formula>0</formula>
    </cfRule>
  </conditionalFormatting>
  <conditionalFormatting sqref="S86:S117 S119">
    <cfRule type="cellIs" dxfId="153" priority="316" operator="equal">
      <formula>0</formula>
    </cfRule>
  </conditionalFormatting>
  <conditionalFormatting sqref="S86:S117 S119">
    <cfRule type="dataBar" priority="3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{9EF1C362-CD13-413E-8915-EF921BD9379D}</x14:id>
        </ext>
      </extLst>
    </cfRule>
  </conditionalFormatting>
  <conditionalFormatting sqref="R86:R117 R119">
    <cfRule type="dataBar" priority="3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{39B27DE3-5C74-4714-9468-D29841F79494}</x14:id>
        </ext>
      </extLst>
    </cfRule>
  </conditionalFormatting>
  <conditionalFormatting sqref="E118:E119">
    <cfRule type="cellIs" dxfId="152" priority="313" operator="equal">
      <formula>0</formula>
    </cfRule>
  </conditionalFormatting>
  <conditionalFormatting sqref="Q86:Q119">
    <cfRule type="cellIs" dxfId="151" priority="303" operator="equal">
      <formula>0</formula>
    </cfRule>
  </conditionalFormatting>
  <conditionalFormatting sqref="Q86:Q119">
    <cfRule type="dataBar" priority="3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{4D3F7098-1587-41D3-B002-3586BDD076BF}</x14:id>
        </ext>
      </extLst>
    </cfRule>
  </conditionalFormatting>
  <conditionalFormatting sqref="S85 P85">
    <cfRule type="cellIs" dxfId="150" priority="301" operator="equal">
      <formula>0</formula>
    </cfRule>
  </conditionalFormatting>
  <conditionalFormatting sqref="Q124:R124">
    <cfRule type="cellIs" dxfId="149" priority="282" operator="equal">
      <formula>0</formula>
    </cfRule>
  </conditionalFormatting>
  <conditionalFormatting sqref="R125:R156 R158">
    <cfRule type="cellIs" dxfId="148" priority="294" operator="equal">
      <formula>0</formula>
    </cfRule>
  </conditionalFormatting>
  <conditionalFormatting sqref="E125:E156">
    <cfRule type="cellIs" dxfId="147" priority="292" operator="equal">
      <formula>0</formula>
    </cfRule>
  </conditionalFormatting>
  <conditionalFormatting sqref="K125:O156">
    <cfRule type="cellIs" dxfId="146" priority="290" operator="equal">
      <formula>0</formula>
    </cfRule>
  </conditionalFormatting>
  <conditionalFormatting sqref="S125:S156 S158">
    <cfRule type="cellIs" dxfId="145" priority="296" operator="equal">
      <formula>0</formula>
    </cfRule>
  </conditionalFormatting>
  <conditionalFormatting sqref="S125:S156 S158">
    <cfRule type="dataBar" priority="2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{11F7C9C8-790D-448F-9570-C5245264F560}</x14:id>
        </ext>
      </extLst>
    </cfRule>
  </conditionalFormatting>
  <conditionalFormatting sqref="R125:R156 R158">
    <cfRule type="dataBar" priority="29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{B99BD5CF-CF05-4E9C-958E-E0EA8093F068}</x14:id>
        </ext>
      </extLst>
    </cfRule>
  </conditionalFormatting>
  <conditionalFormatting sqref="E157:E158">
    <cfRule type="cellIs" dxfId="144" priority="293" operator="equal">
      <formula>0</formula>
    </cfRule>
  </conditionalFormatting>
  <conditionalFormatting sqref="Q125:Q158">
    <cfRule type="cellIs" dxfId="143" priority="283" operator="equal">
      <formula>0</formula>
    </cfRule>
  </conditionalFormatting>
  <conditionalFormatting sqref="Q125:Q158">
    <cfRule type="dataBar" priority="2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{CAC7704C-DAA4-46F0-B663-CE225D04B7C4}</x14:id>
        </ext>
      </extLst>
    </cfRule>
  </conditionalFormatting>
  <conditionalFormatting sqref="S124 P124">
    <cfRule type="cellIs" dxfId="142" priority="281" operator="equal">
      <formula>0</formula>
    </cfRule>
  </conditionalFormatting>
  <conditionalFormatting sqref="Q163:R163">
    <cfRule type="cellIs" dxfId="141" priority="262" operator="equal">
      <formula>0</formula>
    </cfRule>
  </conditionalFormatting>
  <conditionalFormatting sqref="R164:R195 R197">
    <cfRule type="cellIs" dxfId="140" priority="274" operator="equal">
      <formula>0</formula>
    </cfRule>
  </conditionalFormatting>
  <conditionalFormatting sqref="E164:E195">
    <cfRule type="cellIs" dxfId="139" priority="272" operator="equal">
      <formula>0</formula>
    </cfRule>
  </conditionalFormatting>
  <conditionalFormatting sqref="K164:O195">
    <cfRule type="cellIs" dxfId="138" priority="270" operator="equal">
      <formula>0</formula>
    </cfRule>
  </conditionalFormatting>
  <conditionalFormatting sqref="S164:S195 S197">
    <cfRule type="cellIs" dxfId="137" priority="276" operator="equal">
      <formula>0</formula>
    </cfRule>
  </conditionalFormatting>
  <conditionalFormatting sqref="S164:S195 S197">
    <cfRule type="dataBar" priority="2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{60E24772-D2BF-49D9-AD89-7E56005CC25F}</x14:id>
        </ext>
      </extLst>
    </cfRule>
  </conditionalFormatting>
  <conditionalFormatting sqref="R164:R195 R197">
    <cfRule type="dataBar" priority="27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{F59C1831-30C5-4012-BB08-90A9DC44CAAE}</x14:id>
        </ext>
      </extLst>
    </cfRule>
  </conditionalFormatting>
  <conditionalFormatting sqref="E196:E197">
    <cfRule type="cellIs" dxfId="136" priority="273" operator="equal">
      <formula>0</formula>
    </cfRule>
  </conditionalFormatting>
  <conditionalFormatting sqref="Q164:Q197">
    <cfRule type="cellIs" dxfId="135" priority="263" operator="equal">
      <formula>0</formula>
    </cfRule>
  </conditionalFormatting>
  <conditionalFormatting sqref="Q164:Q197">
    <cfRule type="dataBar" priority="2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{D781DF45-6FD7-4154-8BED-85CFB1DDCE07}</x14:id>
        </ext>
      </extLst>
    </cfRule>
  </conditionalFormatting>
  <conditionalFormatting sqref="S163 P163">
    <cfRule type="cellIs" dxfId="134" priority="261" operator="equal">
      <formula>0</formula>
    </cfRule>
  </conditionalFormatting>
  <conditionalFormatting sqref="Q202:R202">
    <cfRule type="cellIs" dxfId="133" priority="242" operator="equal">
      <formula>0</formula>
    </cfRule>
  </conditionalFormatting>
  <conditionalFormatting sqref="R203:R234 R236">
    <cfRule type="cellIs" dxfId="132" priority="254" operator="equal">
      <formula>0</formula>
    </cfRule>
  </conditionalFormatting>
  <conditionalFormatting sqref="E203:E234">
    <cfRule type="cellIs" dxfId="131" priority="252" operator="equal">
      <formula>0</formula>
    </cfRule>
  </conditionalFormatting>
  <conditionalFormatting sqref="K203:O234">
    <cfRule type="cellIs" dxfId="130" priority="250" operator="equal">
      <formula>0</formula>
    </cfRule>
  </conditionalFormatting>
  <conditionalFormatting sqref="S203:S234 S236">
    <cfRule type="cellIs" dxfId="129" priority="256" operator="equal">
      <formula>0</formula>
    </cfRule>
  </conditionalFormatting>
  <conditionalFormatting sqref="S203:S234 S236">
    <cfRule type="dataBar" priority="2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{4994A103-2A01-40E2-84F3-48ADA25AE77D}</x14:id>
        </ext>
      </extLst>
    </cfRule>
  </conditionalFormatting>
  <conditionalFormatting sqref="R203:R234 R236">
    <cfRule type="dataBar" priority="25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{DC1E0990-7212-4B9E-A328-5CFEE004D3D4}</x14:id>
        </ext>
      </extLst>
    </cfRule>
  </conditionalFormatting>
  <conditionalFormatting sqref="E235:E236">
    <cfRule type="cellIs" dxfId="128" priority="253" operator="equal">
      <formula>0</formula>
    </cfRule>
  </conditionalFormatting>
  <conditionalFormatting sqref="Q203:Q236">
    <cfRule type="cellIs" dxfId="127" priority="243" operator="equal">
      <formula>0</formula>
    </cfRule>
  </conditionalFormatting>
  <conditionalFormatting sqref="Q203:Q236">
    <cfRule type="dataBar" priority="2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{11016A0F-DADB-416F-8D33-48935D4F0143}</x14:id>
        </ext>
      </extLst>
    </cfRule>
  </conditionalFormatting>
  <conditionalFormatting sqref="S202 P202">
    <cfRule type="cellIs" dxfId="126" priority="241" operator="equal">
      <formula>0</formula>
    </cfRule>
  </conditionalFormatting>
  <conditionalFormatting sqref="Q241:R241">
    <cfRule type="cellIs" dxfId="125" priority="222" operator="equal">
      <formula>0</formula>
    </cfRule>
  </conditionalFormatting>
  <conditionalFormatting sqref="R242:R273 R275">
    <cfRule type="cellIs" dxfId="124" priority="234" operator="equal">
      <formula>0</formula>
    </cfRule>
  </conditionalFormatting>
  <conditionalFormatting sqref="E242:E273">
    <cfRule type="cellIs" dxfId="123" priority="232" operator="equal">
      <formula>0</formula>
    </cfRule>
  </conditionalFormatting>
  <conditionalFormatting sqref="K242:O273">
    <cfRule type="cellIs" dxfId="122" priority="230" operator="equal">
      <formula>0</formula>
    </cfRule>
  </conditionalFormatting>
  <conditionalFormatting sqref="S242:S273 S275">
    <cfRule type="cellIs" dxfId="121" priority="236" operator="equal">
      <formula>0</formula>
    </cfRule>
  </conditionalFormatting>
  <conditionalFormatting sqref="S242:S273 S275">
    <cfRule type="dataBar" priority="2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{F7EAA3A7-D19C-4642-9B11-87B1FB919E10}</x14:id>
        </ext>
      </extLst>
    </cfRule>
  </conditionalFormatting>
  <conditionalFormatting sqref="R242:R273 R275">
    <cfRule type="dataBar" priority="23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{404AF5F7-2634-405E-80CF-B2113F5F4747}</x14:id>
        </ext>
      </extLst>
    </cfRule>
  </conditionalFormatting>
  <conditionalFormatting sqref="E274:E275">
    <cfRule type="cellIs" dxfId="120" priority="233" operator="equal">
      <formula>0</formula>
    </cfRule>
  </conditionalFormatting>
  <conditionalFormatting sqref="Q242:Q275">
    <cfRule type="cellIs" dxfId="119" priority="223" operator="equal">
      <formula>0</formula>
    </cfRule>
  </conditionalFormatting>
  <conditionalFormatting sqref="Q242:Q275">
    <cfRule type="dataBar" priority="2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{D607B8D7-EA94-48B7-8A01-E4546C33E02D}</x14:id>
        </ext>
      </extLst>
    </cfRule>
  </conditionalFormatting>
  <conditionalFormatting sqref="S241 P241">
    <cfRule type="cellIs" dxfId="118" priority="221" operator="equal">
      <formula>0</formula>
    </cfRule>
  </conditionalFormatting>
  <conditionalFormatting sqref="Q280:R280">
    <cfRule type="cellIs" dxfId="117" priority="202" operator="equal">
      <formula>0</formula>
    </cfRule>
  </conditionalFormatting>
  <conditionalFormatting sqref="R281:R312 R314">
    <cfRule type="cellIs" dxfId="116" priority="214" operator="equal">
      <formula>0</formula>
    </cfRule>
  </conditionalFormatting>
  <conditionalFormatting sqref="E281:E312">
    <cfRule type="cellIs" dxfId="115" priority="212" operator="equal">
      <formula>0</formula>
    </cfRule>
  </conditionalFormatting>
  <conditionalFormatting sqref="K281:O312">
    <cfRule type="cellIs" dxfId="114" priority="210" operator="equal">
      <formula>0</formula>
    </cfRule>
  </conditionalFormatting>
  <conditionalFormatting sqref="S281:S312 S314">
    <cfRule type="cellIs" dxfId="113" priority="216" operator="equal">
      <formula>0</formula>
    </cfRule>
  </conditionalFormatting>
  <conditionalFormatting sqref="S281:S312 S314">
    <cfRule type="dataBar" priority="2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{4818ED0A-6625-43A8-B156-C37AD796CA30}</x14:id>
        </ext>
      </extLst>
    </cfRule>
  </conditionalFormatting>
  <conditionalFormatting sqref="R281:R312 R314">
    <cfRule type="dataBar" priority="2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{DB1DF2B6-16CE-4009-8B75-ECD944E3ED1E}</x14:id>
        </ext>
      </extLst>
    </cfRule>
  </conditionalFormatting>
  <conditionalFormatting sqref="E313:E314">
    <cfRule type="cellIs" dxfId="112" priority="213" operator="equal">
      <formula>0</formula>
    </cfRule>
  </conditionalFormatting>
  <conditionalFormatting sqref="Q281:Q314">
    <cfRule type="cellIs" dxfId="111" priority="203" operator="equal">
      <formula>0</formula>
    </cfRule>
  </conditionalFormatting>
  <conditionalFormatting sqref="Q281:Q314">
    <cfRule type="dataBar" priority="2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{6304B824-DF67-4FDD-BD54-3E6962344C48}</x14:id>
        </ext>
      </extLst>
    </cfRule>
  </conditionalFormatting>
  <conditionalFormatting sqref="S280 P280">
    <cfRule type="cellIs" dxfId="110" priority="201" operator="equal">
      <formula>0</formula>
    </cfRule>
  </conditionalFormatting>
  <conditionalFormatting sqref="Q319:R319">
    <cfRule type="cellIs" dxfId="109" priority="182" operator="equal">
      <formula>0</formula>
    </cfRule>
  </conditionalFormatting>
  <conditionalFormatting sqref="R320:R351 R353">
    <cfRule type="cellIs" dxfId="108" priority="194" operator="equal">
      <formula>0</formula>
    </cfRule>
  </conditionalFormatting>
  <conditionalFormatting sqref="E320:E351">
    <cfRule type="cellIs" dxfId="107" priority="192" operator="equal">
      <formula>0</formula>
    </cfRule>
  </conditionalFormatting>
  <conditionalFormatting sqref="K320:O351">
    <cfRule type="cellIs" dxfId="106" priority="190" operator="equal">
      <formula>0</formula>
    </cfRule>
  </conditionalFormatting>
  <conditionalFormatting sqref="S320:S351 S353">
    <cfRule type="cellIs" dxfId="105" priority="196" operator="equal">
      <formula>0</formula>
    </cfRule>
  </conditionalFormatting>
  <conditionalFormatting sqref="S320:S351 S353">
    <cfRule type="dataBar" priority="1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{71C80241-61FB-4B48-9C83-676881E8FE2A}</x14:id>
        </ext>
      </extLst>
    </cfRule>
  </conditionalFormatting>
  <conditionalFormatting sqref="R320:R351 R353">
    <cfRule type="dataBar" priority="19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{BE15E118-5982-4BE1-9417-1559F48C9C98}</x14:id>
        </ext>
      </extLst>
    </cfRule>
  </conditionalFormatting>
  <conditionalFormatting sqref="E352:E353">
    <cfRule type="cellIs" dxfId="104" priority="193" operator="equal">
      <formula>0</formula>
    </cfRule>
  </conditionalFormatting>
  <conditionalFormatting sqref="Q320:Q353">
    <cfRule type="cellIs" dxfId="103" priority="183" operator="equal">
      <formula>0</formula>
    </cfRule>
  </conditionalFormatting>
  <conditionalFormatting sqref="Q320:Q353">
    <cfRule type="dataBar" priority="1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{7DD3CDA4-07E7-4B30-93C7-96630C92AD48}</x14:id>
        </ext>
      </extLst>
    </cfRule>
  </conditionalFormatting>
  <conditionalFormatting sqref="S319 P319">
    <cfRule type="cellIs" dxfId="102" priority="181" operator="equal">
      <formula>0</formula>
    </cfRule>
  </conditionalFormatting>
  <conditionalFormatting sqref="Q358:R358">
    <cfRule type="cellIs" dxfId="101" priority="162" operator="equal">
      <formula>0</formula>
    </cfRule>
  </conditionalFormatting>
  <conditionalFormatting sqref="R359:R390 R392">
    <cfRule type="cellIs" dxfId="100" priority="174" operator="equal">
      <formula>0</formula>
    </cfRule>
  </conditionalFormatting>
  <conditionalFormatting sqref="E359:E390">
    <cfRule type="cellIs" dxfId="99" priority="172" operator="equal">
      <formula>0</formula>
    </cfRule>
  </conditionalFormatting>
  <conditionalFormatting sqref="K359:O390">
    <cfRule type="cellIs" dxfId="98" priority="170" operator="equal">
      <formula>0</formula>
    </cfRule>
  </conditionalFormatting>
  <conditionalFormatting sqref="S359:S390 S392">
    <cfRule type="cellIs" dxfId="97" priority="176" operator="equal">
      <formula>0</formula>
    </cfRule>
  </conditionalFormatting>
  <conditionalFormatting sqref="S359:S390 S392">
    <cfRule type="dataBar" priority="1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{1853115F-EAB6-457F-B36B-0B97E5767BEA}</x14:id>
        </ext>
      </extLst>
    </cfRule>
  </conditionalFormatting>
  <conditionalFormatting sqref="R359:R390 R392">
    <cfRule type="dataBar" priority="17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{4788ECF2-F7BE-4C79-924A-D29B0F87A55B}</x14:id>
        </ext>
      </extLst>
    </cfRule>
  </conditionalFormatting>
  <conditionalFormatting sqref="E391:E392">
    <cfRule type="cellIs" dxfId="96" priority="173" operator="equal">
      <formula>0</formula>
    </cfRule>
  </conditionalFormatting>
  <conditionalFormatting sqref="Q359:Q392">
    <cfRule type="cellIs" dxfId="95" priority="163" operator="equal">
      <formula>0</formula>
    </cfRule>
  </conditionalFormatting>
  <conditionalFormatting sqref="Q359:Q392">
    <cfRule type="dataBar" priority="1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{6643E7DA-4A97-4F78-8B9C-0A19C58B9E2F}</x14:id>
        </ext>
      </extLst>
    </cfRule>
  </conditionalFormatting>
  <conditionalFormatting sqref="S358 P358">
    <cfRule type="cellIs" dxfId="94" priority="161" operator="equal">
      <formula>0</formula>
    </cfRule>
  </conditionalFormatting>
  <conditionalFormatting sqref="Q397:R397">
    <cfRule type="cellIs" dxfId="93" priority="142" operator="equal">
      <formula>0</formula>
    </cfRule>
  </conditionalFormatting>
  <conditionalFormatting sqref="R398:R429 R431">
    <cfRule type="cellIs" dxfId="92" priority="154" operator="equal">
      <formula>0</formula>
    </cfRule>
  </conditionalFormatting>
  <conditionalFormatting sqref="E398:E429">
    <cfRule type="cellIs" dxfId="91" priority="152" operator="equal">
      <formula>0</formula>
    </cfRule>
  </conditionalFormatting>
  <conditionalFormatting sqref="K398:O429">
    <cfRule type="cellIs" dxfId="90" priority="150" operator="equal">
      <formula>0</formula>
    </cfRule>
  </conditionalFormatting>
  <conditionalFormatting sqref="S398:S429 S431">
    <cfRule type="cellIs" dxfId="89" priority="156" operator="equal">
      <formula>0</formula>
    </cfRule>
  </conditionalFormatting>
  <conditionalFormatting sqref="S398:S429 S431">
    <cfRule type="dataBar" priority="1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{CE8E705B-3161-4E86-954C-B2F364EAEB3A}</x14:id>
        </ext>
      </extLst>
    </cfRule>
  </conditionalFormatting>
  <conditionalFormatting sqref="R398:R429 R431">
    <cfRule type="dataBar" priority="15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{B36789F2-278B-44E5-8A90-1FA44964FB40}</x14:id>
        </ext>
      </extLst>
    </cfRule>
  </conditionalFormatting>
  <conditionalFormatting sqref="E430:E431">
    <cfRule type="cellIs" dxfId="88" priority="153" operator="equal">
      <formula>0</formula>
    </cfRule>
  </conditionalFormatting>
  <conditionalFormatting sqref="Q398:Q431">
    <cfRule type="cellIs" dxfId="87" priority="143" operator="equal">
      <formula>0</formula>
    </cfRule>
  </conditionalFormatting>
  <conditionalFormatting sqref="Q398:Q431">
    <cfRule type="dataBar" priority="1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{FC013F7A-B06C-44D0-B0BA-A7DFBDB2144D}</x14:id>
        </ext>
      </extLst>
    </cfRule>
  </conditionalFormatting>
  <conditionalFormatting sqref="S397 P397">
    <cfRule type="cellIs" dxfId="86" priority="141" operator="equal">
      <formula>0</formula>
    </cfRule>
  </conditionalFormatting>
  <conditionalFormatting sqref="C398">
    <cfRule type="cellIs" dxfId="85" priority="100" operator="equal">
      <formula>0</formula>
    </cfRule>
  </conditionalFormatting>
  <conditionalFormatting sqref="C391:C392">
    <cfRule type="cellIs" dxfId="84" priority="102" operator="equal">
      <formula>0</formula>
    </cfRule>
  </conditionalFormatting>
  <conditionalFormatting sqref="C358">
    <cfRule type="cellIs" dxfId="83" priority="101" operator="equal">
      <formula>0</formula>
    </cfRule>
  </conditionalFormatting>
  <conditionalFormatting sqref="C399:C429">
    <cfRule type="cellIs" dxfId="82" priority="99" operator="equal">
      <formula>0</formula>
    </cfRule>
  </conditionalFormatting>
  <conditionalFormatting sqref="E42">
    <cfRule type="cellIs" dxfId="81" priority="96" operator="equal">
      <formula>0</formula>
    </cfRule>
  </conditionalFormatting>
  <conditionalFormatting sqref="C430:C431">
    <cfRule type="cellIs" dxfId="80" priority="98" operator="equal">
      <formula>0</formula>
    </cfRule>
  </conditionalFormatting>
  <conditionalFormatting sqref="C397">
    <cfRule type="cellIs" dxfId="79" priority="97" operator="equal">
      <formula>0</formula>
    </cfRule>
  </conditionalFormatting>
  <conditionalFormatting sqref="E81">
    <cfRule type="cellIs" dxfId="78" priority="93" operator="equal">
      <formula>0</formula>
    </cfRule>
  </conditionalFormatting>
  <conditionalFormatting sqref="E120">
    <cfRule type="cellIs" dxfId="77" priority="90" operator="equal">
      <formula>0</formula>
    </cfRule>
  </conditionalFormatting>
  <conditionalFormatting sqref="E159">
    <cfRule type="cellIs" dxfId="76" priority="87" operator="equal">
      <formula>0</formula>
    </cfRule>
  </conditionalFormatting>
  <conditionalFormatting sqref="E198">
    <cfRule type="cellIs" dxfId="75" priority="84" operator="equal">
      <formula>0</formula>
    </cfRule>
  </conditionalFormatting>
  <conditionalFormatting sqref="E237">
    <cfRule type="cellIs" dxfId="74" priority="81" operator="equal">
      <formula>0</formula>
    </cfRule>
  </conditionalFormatting>
  <conditionalFormatting sqref="E276">
    <cfRule type="cellIs" dxfId="73" priority="78" operator="equal">
      <formula>0</formula>
    </cfRule>
  </conditionalFormatting>
  <conditionalFormatting sqref="E315">
    <cfRule type="cellIs" dxfId="72" priority="75" operator="equal">
      <formula>0</formula>
    </cfRule>
  </conditionalFormatting>
  <conditionalFormatting sqref="E354">
    <cfRule type="cellIs" dxfId="71" priority="72" operator="equal">
      <formula>0</formula>
    </cfRule>
  </conditionalFormatting>
  <conditionalFormatting sqref="C352:C353">
    <cfRule type="cellIs" dxfId="70" priority="106" operator="equal">
      <formula>0</formula>
    </cfRule>
  </conditionalFormatting>
  <conditionalFormatting sqref="C320">
    <cfRule type="cellIs" dxfId="69" priority="108" operator="equal">
      <formula>0</formula>
    </cfRule>
  </conditionalFormatting>
  <conditionalFormatting sqref="C321:C351">
    <cfRule type="cellIs" dxfId="68" priority="107" operator="equal">
      <formula>0</formula>
    </cfRule>
  </conditionalFormatting>
  <conditionalFormatting sqref="C319">
    <cfRule type="cellIs" dxfId="67" priority="105" operator="equal">
      <formula>0</formula>
    </cfRule>
  </conditionalFormatting>
  <conditionalFormatting sqref="C359">
    <cfRule type="cellIs" dxfId="66" priority="104" operator="equal">
      <formula>0</formula>
    </cfRule>
  </conditionalFormatting>
  <conditionalFormatting sqref="C360:C390">
    <cfRule type="cellIs" dxfId="65" priority="103" operator="equal">
      <formula>0</formula>
    </cfRule>
  </conditionalFormatting>
  <conditionalFormatting sqref="E393">
    <cfRule type="cellIs" dxfId="64" priority="69" operator="equal">
      <formula>0</formula>
    </cfRule>
  </conditionalFormatting>
  <conditionalFormatting sqref="E432">
    <cfRule type="cellIs" dxfId="63" priority="66" operator="equal">
      <formula>0</formula>
    </cfRule>
  </conditionalFormatting>
  <conditionalFormatting sqref="K47:O78">
    <cfRule type="cellIs" dxfId="62" priority="61" operator="equal">
      <formula>0</formula>
    </cfRule>
  </conditionalFormatting>
  <conditionalFormatting sqref="F42:P42">
    <cfRule type="dataBar" priority="4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{50340B02-EA6A-4FA4-8205-84AF51BBFBE6}</x14:id>
        </ext>
      </extLst>
    </cfRule>
  </conditionalFormatting>
  <conditionalFormatting sqref="F81:P81">
    <cfRule type="dataBar" priority="4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{F5C97CFE-79B5-46F5-8AB4-8CC911B6205B}</x14:id>
        </ext>
      </extLst>
    </cfRule>
  </conditionalFormatting>
  <conditionalFormatting sqref="F120:P120">
    <cfRule type="dataBar" priority="4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{F5CBAAE7-2324-47B7-A6FC-CE70025B9DB3}</x14:id>
        </ext>
      </extLst>
    </cfRule>
  </conditionalFormatting>
  <conditionalFormatting sqref="F159:P159">
    <cfRule type="dataBar" priority="4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{D610DC80-D566-4B3F-8360-38C1F3A8E62C}</x14:id>
        </ext>
      </extLst>
    </cfRule>
  </conditionalFormatting>
  <conditionalFormatting sqref="F198:P198">
    <cfRule type="dataBar" priority="4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{DEEE3580-5762-4582-BE29-29E384352084}</x14:id>
        </ext>
      </extLst>
    </cfRule>
  </conditionalFormatting>
  <conditionalFormatting sqref="F237:P237">
    <cfRule type="dataBar" priority="4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{60235332-D50E-423D-8135-39A2594E524D}</x14:id>
        </ext>
      </extLst>
    </cfRule>
  </conditionalFormatting>
  <conditionalFormatting sqref="F276:P276">
    <cfRule type="dataBar" priority="4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{D8CA029C-9A82-4454-9EB6-D42A27BCC3A4}</x14:id>
        </ext>
      </extLst>
    </cfRule>
  </conditionalFormatting>
  <conditionalFormatting sqref="F315:P315">
    <cfRule type="dataBar" priority="4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{4B10ED15-8938-4622-9A0B-C4A8C5658131}</x14:id>
        </ext>
      </extLst>
    </cfRule>
  </conditionalFormatting>
  <conditionalFormatting sqref="F354:P354">
    <cfRule type="dataBar" priority="4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{64C47971-9E5D-42C2-9B41-8240BE6051CE}</x14:id>
        </ext>
      </extLst>
    </cfRule>
  </conditionalFormatting>
  <conditionalFormatting sqref="F393:P393">
    <cfRule type="dataBar" priority="4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{83EE6369-2800-44C8-B894-79667857073D}</x14:id>
        </ext>
      </extLst>
    </cfRule>
  </conditionalFormatting>
  <conditionalFormatting sqref="F432:P432">
    <cfRule type="dataBar" priority="4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{CC0C3CC7-CC9D-442A-8CE5-508DDB54DAE8}</x14:id>
        </ext>
      </extLst>
    </cfRule>
  </conditionalFormatting>
  <conditionalFormatting sqref="C202">
    <cfRule type="cellIs" dxfId="61" priority="57" operator="equal">
      <formula>0</formula>
    </cfRule>
  </conditionalFormatting>
  <conditionalFormatting sqref="C203">
    <cfRule type="cellIs" dxfId="60" priority="60" operator="equal">
      <formula>0</formula>
    </cfRule>
  </conditionalFormatting>
  <conditionalFormatting sqref="C204:C234">
    <cfRule type="cellIs" dxfId="59" priority="59" operator="equal">
      <formula>0</formula>
    </cfRule>
  </conditionalFormatting>
  <conditionalFormatting sqref="C235:C236">
    <cfRule type="cellIs" dxfId="58" priority="58" operator="equal">
      <formula>0</formula>
    </cfRule>
  </conditionalFormatting>
  <conditionalFormatting sqref="C241">
    <cfRule type="cellIs" dxfId="57" priority="53" operator="equal">
      <formula>0</formula>
    </cfRule>
  </conditionalFormatting>
  <conditionalFormatting sqref="C242">
    <cfRule type="cellIs" dxfId="56" priority="56" operator="equal">
      <formula>0</formula>
    </cfRule>
  </conditionalFormatting>
  <conditionalFormatting sqref="C243:C273">
    <cfRule type="cellIs" dxfId="55" priority="55" operator="equal">
      <formula>0</formula>
    </cfRule>
  </conditionalFormatting>
  <conditionalFormatting sqref="C274:C275">
    <cfRule type="cellIs" dxfId="54" priority="54" operator="equal">
      <formula>0</formula>
    </cfRule>
  </conditionalFormatting>
  <conditionalFormatting sqref="C280">
    <cfRule type="cellIs" dxfId="53" priority="49" operator="equal">
      <formula>0</formula>
    </cfRule>
  </conditionalFormatting>
  <conditionalFormatting sqref="C281">
    <cfRule type="cellIs" dxfId="52" priority="52" operator="equal">
      <formula>0</formula>
    </cfRule>
  </conditionalFormatting>
  <conditionalFormatting sqref="C282:C312">
    <cfRule type="cellIs" dxfId="51" priority="51" operator="equal">
      <formula>0</formula>
    </cfRule>
  </conditionalFormatting>
  <conditionalFormatting sqref="C313:C314">
    <cfRule type="cellIs" dxfId="50" priority="50" operator="equal">
      <formula>0</formula>
    </cfRule>
  </conditionalFormatting>
  <conditionalFormatting sqref="C196:C197">
    <cfRule type="cellIs" dxfId="49" priority="43" operator="equal">
      <formula>0</formula>
    </cfRule>
  </conditionalFormatting>
  <conditionalFormatting sqref="C125:C156">
    <cfRule type="cellIs" dxfId="48" priority="47" operator="equal">
      <formula>0</formula>
    </cfRule>
  </conditionalFormatting>
  <conditionalFormatting sqref="C124">
    <cfRule type="cellIs" dxfId="47" priority="48" operator="equal">
      <formula>0</formula>
    </cfRule>
  </conditionalFormatting>
  <conditionalFormatting sqref="C157:C158">
    <cfRule type="cellIs" dxfId="46" priority="46" operator="equal">
      <formula>0</formula>
    </cfRule>
  </conditionalFormatting>
  <conditionalFormatting sqref="C163">
    <cfRule type="cellIs" dxfId="45" priority="45" operator="equal">
      <formula>0</formula>
    </cfRule>
  </conditionalFormatting>
  <conditionalFormatting sqref="C164:C195">
    <cfRule type="cellIs" dxfId="44" priority="44" operator="equal">
      <formula>0</formula>
    </cfRule>
  </conditionalFormatting>
  <conditionalFormatting sqref="C7">
    <cfRule type="cellIs" dxfId="43" priority="42" operator="equal">
      <formula>0</formula>
    </cfRule>
  </conditionalFormatting>
  <conditionalFormatting sqref="C8:C39">
    <cfRule type="cellIs" dxfId="42" priority="41" operator="equal">
      <formula>0</formula>
    </cfRule>
  </conditionalFormatting>
  <conditionalFormatting sqref="C40:C41">
    <cfRule type="cellIs" dxfId="41" priority="40" operator="equal">
      <formula>0</formula>
    </cfRule>
  </conditionalFormatting>
  <conditionalFormatting sqref="C85">
    <cfRule type="cellIs" dxfId="40" priority="39" operator="equal">
      <formula>0</formula>
    </cfRule>
  </conditionalFormatting>
  <conditionalFormatting sqref="C6">
    <cfRule type="cellIs" dxfId="39" priority="38" operator="equal">
      <formula>0</formula>
    </cfRule>
  </conditionalFormatting>
  <conditionalFormatting sqref="C84">
    <cfRule type="cellIs" dxfId="38" priority="37" operator="equal">
      <formula>0</formula>
    </cfRule>
  </conditionalFormatting>
  <conditionalFormatting sqref="C46">
    <cfRule type="cellIs" dxfId="37" priority="36" operator="equal">
      <formula>0</formula>
    </cfRule>
  </conditionalFormatting>
  <conditionalFormatting sqref="C45">
    <cfRule type="cellIs" dxfId="36" priority="35" operator="equal">
      <formula>0</formula>
    </cfRule>
  </conditionalFormatting>
  <conditionalFormatting sqref="C47:C78">
    <cfRule type="cellIs" dxfId="35" priority="34" operator="equal">
      <formula>0</formula>
    </cfRule>
  </conditionalFormatting>
  <conditionalFormatting sqref="C79:C80">
    <cfRule type="cellIs" dxfId="34" priority="33" operator="equal">
      <formula>0</formula>
    </cfRule>
  </conditionalFormatting>
  <conditionalFormatting sqref="C86:C117">
    <cfRule type="cellIs" dxfId="33" priority="32" operator="equal">
      <formula>0</formula>
    </cfRule>
  </conditionalFormatting>
  <conditionalFormatting sqref="C118:C119">
    <cfRule type="cellIs" dxfId="32" priority="31" operator="equal">
      <formula>0</formula>
    </cfRule>
  </conditionalFormatting>
  <conditionalFormatting sqref="C123">
    <cfRule type="cellIs" dxfId="31" priority="30" operator="equal">
      <formula>0</formula>
    </cfRule>
  </conditionalFormatting>
  <conditionalFormatting sqref="C162">
    <cfRule type="cellIs" dxfId="30" priority="29" operator="equal">
      <formula>0</formula>
    </cfRule>
  </conditionalFormatting>
  <conditionalFormatting sqref="C201">
    <cfRule type="cellIs" dxfId="29" priority="28" operator="equal">
      <formula>0</formula>
    </cfRule>
  </conditionalFormatting>
  <conditionalFormatting sqref="C240">
    <cfRule type="cellIs" dxfId="28" priority="27" operator="equal">
      <formula>0</formula>
    </cfRule>
  </conditionalFormatting>
  <conditionalFormatting sqref="C279">
    <cfRule type="cellIs" dxfId="27" priority="26" operator="equal">
      <formula>0</formula>
    </cfRule>
  </conditionalFormatting>
  <conditionalFormatting sqref="C318">
    <cfRule type="cellIs" dxfId="26" priority="25" operator="equal">
      <formula>0</formula>
    </cfRule>
  </conditionalFormatting>
  <conditionalFormatting sqref="C357">
    <cfRule type="cellIs" dxfId="25" priority="24" operator="equal">
      <formula>0</formula>
    </cfRule>
  </conditionalFormatting>
  <conditionalFormatting sqref="C396">
    <cfRule type="cellIs" dxfId="24" priority="23" operator="equal">
      <formula>0</formula>
    </cfRule>
  </conditionalFormatting>
  <conditionalFormatting sqref="O397">
    <cfRule type="cellIs" dxfId="23" priority="22" operator="equal">
      <formula>0</formula>
    </cfRule>
  </conditionalFormatting>
  <conditionalFormatting sqref="O358">
    <cfRule type="cellIs" dxfId="22" priority="21" operator="equal">
      <formula>0</formula>
    </cfRule>
  </conditionalFormatting>
  <conditionalFormatting sqref="O319">
    <cfRule type="cellIs" dxfId="21" priority="20" operator="equal">
      <formula>0</formula>
    </cfRule>
  </conditionalFormatting>
  <conditionalFormatting sqref="O280">
    <cfRule type="cellIs" dxfId="20" priority="19" operator="equal">
      <formula>0</formula>
    </cfRule>
  </conditionalFormatting>
  <conditionalFormatting sqref="O241">
    <cfRule type="cellIs" dxfId="19" priority="18" operator="equal">
      <formula>0</formula>
    </cfRule>
  </conditionalFormatting>
  <conditionalFormatting sqref="O202">
    <cfRule type="cellIs" dxfId="18" priority="17" operator="equal">
      <formula>0</formula>
    </cfRule>
  </conditionalFormatting>
  <conditionalFormatting sqref="O163">
    <cfRule type="cellIs" dxfId="17" priority="16" operator="equal">
      <formula>0</formula>
    </cfRule>
  </conditionalFormatting>
  <conditionalFormatting sqref="O124">
    <cfRule type="cellIs" dxfId="16" priority="15" operator="equal">
      <formula>0</formula>
    </cfRule>
  </conditionalFormatting>
  <conditionalFormatting sqref="O85">
    <cfRule type="cellIs" dxfId="15" priority="14" operator="equal">
      <formula>0</formula>
    </cfRule>
  </conditionalFormatting>
  <conditionalFormatting sqref="O46">
    <cfRule type="cellIs" dxfId="14" priority="13" operator="equal">
      <formula>0</formula>
    </cfRule>
  </conditionalFormatting>
  <conditionalFormatting sqref="P398:P429">
    <cfRule type="cellIs" dxfId="13" priority="12" operator="equal">
      <formula>0</formula>
    </cfRule>
  </conditionalFormatting>
  <conditionalFormatting sqref="P359:P390">
    <cfRule type="cellIs" dxfId="12" priority="11" operator="equal">
      <formula>0</formula>
    </cfRule>
  </conditionalFormatting>
  <conditionalFormatting sqref="P320:P351">
    <cfRule type="cellIs" dxfId="11" priority="10" operator="equal">
      <formula>0</formula>
    </cfRule>
  </conditionalFormatting>
  <conditionalFormatting sqref="P281:P312">
    <cfRule type="cellIs" dxfId="10" priority="9" operator="equal">
      <formula>0</formula>
    </cfRule>
  </conditionalFormatting>
  <conditionalFormatting sqref="P242:P273">
    <cfRule type="cellIs" dxfId="9" priority="8" operator="equal">
      <formula>0</formula>
    </cfRule>
  </conditionalFormatting>
  <conditionalFormatting sqref="P203:P234">
    <cfRule type="cellIs" dxfId="8" priority="7" operator="equal">
      <formula>0</formula>
    </cfRule>
  </conditionalFormatting>
  <conditionalFormatting sqref="P164:P195">
    <cfRule type="cellIs" dxfId="7" priority="6" operator="equal">
      <formula>0</formula>
    </cfRule>
  </conditionalFormatting>
  <conditionalFormatting sqref="P125:P156">
    <cfRule type="cellIs" dxfId="6" priority="5" operator="equal">
      <formula>0</formula>
    </cfRule>
  </conditionalFormatting>
  <conditionalFormatting sqref="P86:P117">
    <cfRule type="cellIs" dxfId="5" priority="4" operator="equal">
      <formula>0</formula>
    </cfRule>
  </conditionalFormatting>
  <conditionalFormatting sqref="P47:P78">
    <cfRule type="cellIs" dxfId="4" priority="3" operator="equal">
      <formula>0</formula>
    </cfRule>
  </conditionalFormatting>
  <conditionalFormatting sqref="P8:P39">
    <cfRule type="cellIs" dxfId="3" priority="2" operator="equal">
      <formula>0</formula>
    </cfRule>
  </conditionalFormatting>
  <conditionalFormatting sqref="O7">
    <cfRule type="cellIs" dxfId="2" priority="1" operator="equal">
      <formula>0</formula>
    </cfRule>
  </conditionalFormatting>
  <dataValidations count="1">
    <dataValidation type="list" allowBlank="1" showInputMessage="1" showErrorMessage="1" sqref="C3">
      <formula1>$AL$8:$AL$11</formula1>
    </dataValidation>
  </dataValidations>
  <pageMargins left="0.70866141732283472" right="0.70866141732283472" top="0.55118110236220474" bottom="0.35433070866141736" header="0.31496062992125984" footer="0.31496062992125984"/>
  <pageSetup paperSize="9" scale="55" fitToHeight="8" orientation="landscape" r:id="rId1"/>
  <headerFooter>
    <oddHeader>&amp;L&amp;F&amp;R&amp;A</oddHeader>
    <oddFooter>&amp;R&amp;P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FD3A0F7-F6E1-4269-88C3-67BB75D6FEF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S8:S39 S41</xm:sqref>
        </x14:conditionalFormatting>
        <x14:conditionalFormatting xmlns:xm="http://schemas.microsoft.com/office/excel/2006/main">
          <x14:cfRule type="dataBar" id="{2426FBF6-8AEB-4F5E-8E31-524D8FC95EE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R8:R39 R41</xm:sqref>
        </x14:conditionalFormatting>
        <x14:conditionalFormatting xmlns:xm="http://schemas.microsoft.com/office/excel/2006/main">
          <x14:cfRule type="dataBar" id="{F8551F86-8F86-4202-B804-528662263AC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Q40:Q41</xm:sqref>
        </x14:conditionalFormatting>
        <x14:conditionalFormatting xmlns:xm="http://schemas.microsoft.com/office/excel/2006/main">
          <x14:cfRule type="dataBar" id="{E954622C-9C95-4BCD-8EE2-C1D6FEE0A0D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Q8:Q39</xm:sqref>
        </x14:conditionalFormatting>
        <x14:conditionalFormatting xmlns:xm="http://schemas.microsoft.com/office/excel/2006/main">
          <x14:cfRule type="dataBar" id="{170A980F-D2E9-4E90-9EA9-099DB515270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S47:S78 S80</xm:sqref>
        </x14:conditionalFormatting>
        <x14:conditionalFormatting xmlns:xm="http://schemas.microsoft.com/office/excel/2006/main">
          <x14:cfRule type="dataBar" id="{13EF19DD-4A74-44F5-873E-6D4B37FC112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R47:R78 R80</xm:sqref>
        </x14:conditionalFormatting>
        <x14:conditionalFormatting xmlns:xm="http://schemas.microsoft.com/office/excel/2006/main">
          <x14:cfRule type="dataBar" id="{E4AD9570-EFB9-4D02-906A-FD60D7BFC2A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Q47:Q80</xm:sqref>
        </x14:conditionalFormatting>
        <x14:conditionalFormatting xmlns:xm="http://schemas.microsoft.com/office/excel/2006/main">
          <x14:cfRule type="dataBar" id="{9EF1C362-CD13-413E-8915-EF921BD9379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S86:S117 S119</xm:sqref>
        </x14:conditionalFormatting>
        <x14:conditionalFormatting xmlns:xm="http://schemas.microsoft.com/office/excel/2006/main">
          <x14:cfRule type="dataBar" id="{39B27DE3-5C74-4714-9468-D29841F7949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R86:R117 R119</xm:sqref>
        </x14:conditionalFormatting>
        <x14:conditionalFormatting xmlns:xm="http://schemas.microsoft.com/office/excel/2006/main">
          <x14:cfRule type="dataBar" id="{4D3F7098-1587-41D3-B002-3586BDD076B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Q86:Q119</xm:sqref>
        </x14:conditionalFormatting>
        <x14:conditionalFormatting xmlns:xm="http://schemas.microsoft.com/office/excel/2006/main">
          <x14:cfRule type="dataBar" id="{11F7C9C8-790D-448F-9570-C5245264F56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S125:S156 S158</xm:sqref>
        </x14:conditionalFormatting>
        <x14:conditionalFormatting xmlns:xm="http://schemas.microsoft.com/office/excel/2006/main">
          <x14:cfRule type="dataBar" id="{B99BD5CF-CF05-4E9C-958E-E0EA8093F06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R125:R156 R158</xm:sqref>
        </x14:conditionalFormatting>
        <x14:conditionalFormatting xmlns:xm="http://schemas.microsoft.com/office/excel/2006/main">
          <x14:cfRule type="dataBar" id="{CAC7704C-DAA4-46F0-B663-CE225D04B7C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Q125:Q158</xm:sqref>
        </x14:conditionalFormatting>
        <x14:conditionalFormatting xmlns:xm="http://schemas.microsoft.com/office/excel/2006/main">
          <x14:cfRule type="dataBar" id="{60E24772-D2BF-49D9-AD89-7E56005CC25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S164:S195 S197</xm:sqref>
        </x14:conditionalFormatting>
        <x14:conditionalFormatting xmlns:xm="http://schemas.microsoft.com/office/excel/2006/main">
          <x14:cfRule type="dataBar" id="{F59C1831-30C5-4012-BB08-90A9DC44CAA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R164:R195 R197</xm:sqref>
        </x14:conditionalFormatting>
        <x14:conditionalFormatting xmlns:xm="http://schemas.microsoft.com/office/excel/2006/main">
          <x14:cfRule type="dataBar" id="{D781DF45-6FD7-4154-8BED-85CFB1DDCE0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Q164:Q197</xm:sqref>
        </x14:conditionalFormatting>
        <x14:conditionalFormatting xmlns:xm="http://schemas.microsoft.com/office/excel/2006/main">
          <x14:cfRule type="dataBar" id="{4994A103-2A01-40E2-84F3-48ADA25AE77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S203:S234 S236</xm:sqref>
        </x14:conditionalFormatting>
        <x14:conditionalFormatting xmlns:xm="http://schemas.microsoft.com/office/excel/2006/main">
          <x14:cfRule type="dataBar" id="{DC1E0990-7212-4B9E-A328-5CFEE004D3D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R203:R234 R236</xm:sqref>
        </x14:conditionalFormatting>
        <x14:conditionalFormatting xmlns:xm="http://schemas.microsoft.com/office/excel/2006/main">
          <x14:cfRule type="dataBar" id="{11016A0F-DADB-416F-8D33-48935D4F014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Q203:Q236</xm:sqref>
        </x14:conditionalFormatting>
        <x14:conditionalFormatting xmlns:xm="http://schemas.microsoft.com/office/excel/2006/main">
          <x14:cfRule type="dataBar" id="{F7EAA3A7-D19C-4642-9B11-87B1FB919E1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S242:S273 S275</xm:sqref>
        </x14:conditionalFormatting>
        <x14:conditionalFormatting xmlns:xm="http://schemas.microsoft.com/office/excel/2006/main">
          <x14:cfRule type="dataBar" id="{404AF5F7-2634-405E-80CF-B2113F5F474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R242:R273 R275</xm:sqref>
        </x14:conditionalFormatting>
        <x14:conditionalFormatting xmlns:xm="http://schemas.microsoft.com/office/excel/2006/main">
          <x14:cfRule type="dataBar" id="{D607B8D7-EA94-48B7-8A01-E4546C33E02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Q242:Q275</xm:sqref>
        </x14:conditionalFormatting>
        <x14:conditionalFormatting xmlns:xm="http://schemas.microsoft.com/office/excel/2006/main">
          <x14:cfRule type="dataBar" id="{4818ED0A-6625-43A8-B156-C37AD796CA3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S281:S312 S314</xm:sqref>
        </x14:conditionalFormatting>
        <x14:conditionalFormatting xmlns:xm="http://schemas.microsoft.com/office/excel/2006/main">
          <x14:cfRule type="dataBar" id="{DB1DF2B6-16CE-4009-8B75-ECD944E3ED1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R281:R312 R314</xm:sqref>
        </x14:conditionalFormatting>
        <x14:conditionalFormatting xmlns:xm="http://schemas.microsoft.com/office/excel/2006/main">
          <x14:cfRule type="dataBar" id="{6304B824-DF67-4FDD-BD54-3E6962344C4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Q281:Q314</xm:sqref>
        </x14:conditionalFormatting>
        <x14:conditionalFormatting xmlns:xm="http://schemas.microsoft.com/office/excel/2006/main">
          <x14:cfRule type="dataBar" id="{71C80241-61FB-4B48-9C83-676881E8FE2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S320:S351 S353</xm:sqref>
        </x14:conditionalFormatting>
        <x14:conditionalFormatting xmlns:xm="http://schemas.microsoft.com/office/excel/2006/main">
          <x14:cfRule type="dataBar" id="{BE15E118-5982-4BE1-9417-1559F48C9C9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R320:R351 R353</xm:sqref>
        </x14:conditionalFormatting>
        <x14:conditionalFormatting xmlns:xm="http://schemas.microsoft.com/office/excel/2006/main">
          <x14:cfRule type="dataBar" id="{7DD3CDA4-07E7-4B30-93C7-96630C92AD4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Q320:Q353</xm:sqref>
        </x14:conditionalFormatting>
        <x14:conditionalFormatting xmlns:xm="http://schemas.microsoft.com/office/excel/2006/main">
          <x14:cfRule type="dataBar" id="{1853115F-EAB6-457F-B36B-0B97E5767BE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S359:S390 S392</xm:sqref>
        </x14:conditionalFormatting>
        <x14:conditionalFormatting xmlns:xm="http://schemas.microsoft.com/office/excel/2006/main">
          <x14:cfRule type="dataBar" id="{4788ECF2-F7BE-4C79-924A-D29B0F87A55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R359:R390 R392</xm:sqref>
        </x14:conditionalFormatting>
        <x14:conditionalFormatting xmlns:xm="http://schemas.microsoft.com/office/excel/2006/main">
          <x14:cfRule type="dataBar" id="{6643E7DA-4A97-4F78-8B9C-0A19C58B9E2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Q359:Q392</xm:sqref>
        </x14:conditionalFormatting>
        <x14:conditionalFormatting xmlns:xm="http://schemas.microsoft.com/office/excel/2006/main">
          <x14:cfRule type="dataBar" id="{CE8E705B-3161-4E86-954C-B2F364EAEB3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S398:S429 S431</xm:sqref>
        </x14:conditionalFormatting>
        <x14:conditionalFormatting xmlns:xm="http://schemas.microsoft.com/office/excel/2006/main">
          <x14:cfRule type="dataBar" id="{B36789F2-278B-44E5-8A90-1FA44964FB4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R398:R429 R431</xm:sqref>
        </x14:conditionalFormatting>
        <x14:conditionalFormatting xmlns:xm="http://schemas.microsoft.com/office/excel/2006/main">
          <x14:cfRule type="dataBar" id="{FC013F7A-B06C-44D0-B0BA-A7DFBDB2144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Q398:Q431</xm:sqref>
        </x14:conditionalFormatting>
        <x14:conditionalFormatting xmlns:xm="http://schemas.microsoft.com/office/excel/2006/main">
          <x14:cfRule type="dataBar" id="{50340B02-EA6A-4FA4-8205-84AF51BBFBE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F42:P42</xm:sqref>
        </x14:conditionalFormatting>
        <x14:conditionalFormatting xmlns:xm="http://schemas.microsoft.com/office/excel/2006/main">
          <x14:cfRule type="dataBar" id="{F5C97CFE-79B5-46F5-8AB4-8CC911B6205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F81:P81</xm:sqref>
        </x14:conditionalFormatting>
        <x14:conditionalFormatting xmlns:xm="http://schemas.microsoft.com/office/excel/2006/main">
          <x14:cfRule type="dataBar" id="{F5CBAAE7-2324-47B7-A6FC-CE70025B9DB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F120:P120</xm:sqref>
        </x14:conditionalFormatting>
        <x14:conditionalFormatting xmlns:xm="http://schemas.microsoft.com/office/excel/2006/main">
          <x14:cfRule type="dataBar" id="{D610DC80-D566-4B3F-8360-38C1F3A8E62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F159:P159</xm:sqref>
        </x14:conditionalFormatting>
        <x14:conditionalFormatting xmlns:xm="http://schemas.microsoft.com/office/excel/2006/main">
          <x14:cfRule type="dataBar" id="{DEEE3580-5762-4582-BE29-29E38435208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F198:P198</xm:sqref>
        </x14:conditionalFormatting>
        <x14:conditionalFormatting xmlns:xm="http://schemas.microsoft.com/office/excel/2006/main">
          <x14:cfRule type="dataBar" id="{60235332-D50E-423D-8135-39A2594E524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F237:P237</xm:sqref>
        </x14:conditionalFormatting>
        <x14:conditionalFormatting xmlns:xm="http://schemas.microsoft.com/office/excel/2006/main">
          <x14:cfRule type="dataBar" id="{D8CA029C-9A82-4454-9EB6-D42A27BCC3A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F276:P276</xm:sqref>
        </x14:conditionalFormatting>
        <x14:conditionalFormatting xmlns:xm="http://schemas.microsoft.com/office/excel/2006/main">
          <x14:cfRule type="dataBar" id="{4B10ED15-8938-4622-9A0B-C4A8C565813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F315:P315</xm:sqref>
        </x14:conditionalFormatting>
        <x14:conditionalFormatting xmlns:xm="http://schemas.microsoft.com/office/excel/2006/main">
          <x14:cfRule type="dataBar" id="{64C47971-9E5D-42C2-9B41-8240BE6051C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F354:P354</xm:sqref>
        </x14:conditionalFormatting>
        <x14:conditionalFormatting xmlns:xm="http://schemas.microsoft.com/office/excel/2006/main">
          <x14:cfRule type="dataBar" id="{83EE6369-2800-44C8-B894-79667857073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F393:P393</xm:sqref>
        </x14:conditionalFormatting>
        <x14:conditionalFormatting xmlns:xm="http://schemas.microsoft.com/office/excel/2006/main">
          <x14:cfRule type="dataBar" id="{CC0C3CC7-CC9D-442A-8CE5-508DDB54DAE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F432:P432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'Technical Account_Life'!F398:O398</xm:f>
              <xm:sqref>C398</xm:sqref>
            </x14:sparkline>
            <x14:sparkline>
              <xm:f>'Technical Account_Life'!F399:O399</xm:f>
              <xm:sqref>C399</xm:sqref>
            </x14:sparkline>
            <x14:sparkline>
              <xm:f>'Technical Account_Life'!F400:O400</xm:f>
              <xm:sqref>C400</xm:sqref>
            </x14:sparkline>
            <x14:sparkline>
              <xm:f>'Technical Account_Life'!F401:O401</xm:f>
              <xm:sqref>C401</xm:sqref>
            </x14:sparkline>
            <x14:sparkline>
              <xm:f>'Technical Account_Life'!F402:O402</xm:f>
              <xm:sqref>C402</xm:sqref>
            </x14:sparkline>
            <x14:sparkline>
              <xm:f>'Technical Account_Life'!F403:O403</xm:f>
              <xm:sqref>C403</xm:sqref>
            </x14:sparkline>
            <x14:sparkline>
              <xm:f>'Technical Account_Life'!F404:O404</xm:f>
              <xm:sqref>C404</xm:sqref>
            </x14:sparkline>
            <x14:sparkline>
              <xm:f>'Technical Account_Life'!F405:O405</xm:f>
              <xm:sqref>C405</xm:sqref>
            </x14:sparkline>
            <x14:sparkline>
              <xm:f>'Technical Account_Life'!F406:O406</xm:f>
              <xm:sqref>C406</xm:sqref>
            </x14:sparkline>
            <x14:sparkline>
              <xm:f>'Technical Account_Life'!F407:O407</xm:f>
              <xm:sqref>C407</xm:sqref>
            </x14:sparkline>
            <x14:sparkline>
              <xm:f>'Technical Account_Life'!F408:O408</xm:f>
              <xm:sqref>C408</xm:sqref>
            </x14:sparkline>
            <x14:sparkline>
              <xm:f>'Technical Account_Life'!F409:O409</xm:f>
              <xm:sqref>C409</xm:sqref>
            </x14:sparkline>
            <x14:sparkline>
              <xm:f>'Technical Account_Life'!F410:O410</xm:f>
              <xm:sqref>C410</xm:sqref>
            </x14:sparkline>
            <x14:sparkline>
              <xm:f>'Technical Account_Life'!F411:O411</xm:f>
              <xm:sqref>C411</xm:sqref>
            </x14:sparkline>
            <x14:sparkline>
              <xm:f>'Technical Account_Life'!F412:O412</xm:f>
              <xm:sqref>C412</xm:sqref>
            </x14:sparkline>
            <x14:sparkline>
              <xm:f>'Technical Account_Life'!F413:O413</xm:f>
              <xm:sqref>C413</xm:sqref>
            </x14:sparkline>
            <x14:sparkline>
              <xm:f>'Technical Account_Life'!F414:O414</xm:f>
              <xm:sqref>C414</xm:sqref>
            </x14:sparkline>
            <x14:sparkline>
              <xm:f>'Technical Account_Life'!F415:O415</xm:f>
              <xm:sqref>C415</xm:sqref>
            </x14:sparkline>
            <x14:sparkline>
              <xm:f>'Technical Account_Life'!F416:O416</xm:f>
              <xm:sqref>C416</xm:sqref>
            </x14:sparkline>
            <x14:sparkline>
              <xm:f>'Technical Account_Life'!F417:O417</xm:f>
              <xm:sqref>C417</xm:sqref>
            </x14:sparkline>
            <x14:sparkline>
              <xm:f>'Technical Account_Life'!F418:O418</xm:f>
              <xm:sqref>C418</xm:sqref>
            </x14:sparkline>
            <x14:sparkline>
              <xm:f>'Technical Account_Life'!F419:O419</xm:f>
              <xm:sqref>C419</xm:sqref>
            </x14:sparkline>
            <x14:sparkline>
              <xm:f>'Technical Account_Life'!F420:O420</xm:f>
              <xm:sqref>C420</xm:sqref>
            </x14:sparkline>
            <x14:sparkline>
              <xm:f>'Technical Account_Life'!F421:O421</xm:f>
              <xm:sqref>C421</xm:sqref>
            </x14:sparkline>
            <x14:sparkline>
              <xm:f>'Technical Account_Life'!F422:O422</xm:f>
              <xm:sqref>C422</xm:sqref>
            </x14:sparkline>
            <x14:sparkline>
              <xm:f>'Technical Account_Life'!F423:O423</xm:f>
              <xm:sqref>C423</xm:sqref>
            </x14:sparkline>
            <x14:sparkline>
              <xm:f>'Technical Account_Life'!F424:O424</xm:f>
              <xm:sqref>C424</xm:sqref>
            </x14:sparkline>
            <x14:sparkline>
              <xm:f>'Technical Account_Life'!F425:O425</xm:f>
              <xm:sqref>C425</xm:sqref>
            </x14:sparkline>
            <x14:sparkline>
              <xm:f>'Technical Account_Life'!F426:O426</xm:f>
              <xm:sqref>C426</xm:sqref>
            </x14:sparkline>
            <x14:sparkline>
              <xm:f>'Technical Account_Life'!F427:O427</xm:f>
              <xm:sqref>C427</xm:sqref>
            </x14:sparkline>
            <x14:sparkline>
              <xm:f>'Technical Account_Life'!F428:O428</xm:f>
              <xm:sqref>C428</xm:sqref>
            </x14:sparkline>
            <x14:sparkline>
              <xm:f>'Technical Account_Life'!F429:O429</xm:f>
              <xm:sqref>C429</xm:sqref>
            </x14:sparkline>
            <x14:sparkline>
              <xm:f>'Technical Account_Life'!F430:O430</xm:f>
              <xm:sqref>C430</xm:sqref>
            </x14:sparkline>
            <x14:sparkline>
              <xm:f>'Technical Account_Life'!F431:O431</xm:f>
              <xm:sqref>C431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'Technical Account_Life'!F359:O359</xm:f>
              <xm:sqref>C359</xm:sqref>
            </x14:sparkline>
            <x14:sparkline>
              <xm:f>'Technical Account_Life'!F360:O360</xm:f>
              <xm:sqref>C360</xm:sqref>
            </x14:sparkline>
            <x14:sparkline>
              <xm:f>'Technical Account_Life'!F361:O361</xm:f>
              <xm:sqref>C361</xm:sqref>
            </x14:sparkline>
            <x14:sparkline>
              <xm:f>'Technical Account_Life'!F362:O362</xm:f>
              <xm:sqref>C362</xm:sqref>
            </x14:sparkline>
            <x14:sparkline>
              <xm:f>'Technical Account_Life'!F363:O363</xm:f>
              <xm:sqref>C363</xm:sqref>
            </x14:sparkline>
            <x14:sparkline>
              <xm:f>'Technical Account_Life'!F364:O364</xm:f>
              <xm:sqref>C364</xm:sqref>
            </x14:sparkline>
            <x14:sparkline>
              <xm:f>'Technical Account_Life'!F365:O365</xm:f>
              <xm:sqref>C365</xm:sqref>
            </x14:sparkline>
            <x14:sparkline>
              <xm:f>'Technical Account_Life'!F366:O366</xm:f>
              <xm:sqref>C366</xm:sqref>
            </x14:sparkline>
            <x14:sparkline>
              <xm:f>'Technical Account_Life'!F367:O367</xm:f>
              <xm:sqref>C367</xm:sqref>
            </x14:sparkline>
            <x14:sparkline>
              <xm:f>'Technical Account_Life'!F368:O368</xm:f>
              <xm:sqref>C368</xm:sqref>
            </x14:sparkline>
            <x14:sparkline>
              <xm:f>'Technical Account_Life'!F369:O369</xm:f>
              <xm:sqref>C369</xm:sqref>
            </x14:sparkline>
            <x14:sparkline>
              <xm:f>'Technical Account_Life'!F370:O370</xm:f>
              <xm:sqref>C370</xm:sqref>
            </x14:sparkline>
            <x14:sparkline>
              <xm:f>'Technical Account_Life'!F371:O371</xm:f>
              <xm:sqref>C371</xm:sqref>
            </x14:sparkline>
            <x14:sparkline>
              <xm:f>'Technical Account_Life'!F372:O372</xm:f>
              <xm:sqref>C372</xm:sqref>
            </x14:sparkline>
            <x14:sparkline>
              <xm:f>'Technical Account_Life'!F373:O373</xm:f>
              <xm:sqref>C373</xm:sqref>
            </x14:sparkline>
            <x14:sparkline>
              <xm:f>'Technical Account_Life'!F374:O374</xm:f>
              <xm:sqref>C374</xm:sqref>
            </x14:sparkline>
            <x14:sparkline>
              <xm:f>'Technical Account_Life'!F375:O375</xm:f>
              <xm:sqref>C375</xm:sqref>
            </x14:sparkline>
            <x14:sparkline>
              <xm:f>'Technical Account_Life'!F376:O376</xm:f>
              <xm:sqref>C376</xm:sqref>
            </x14:sparkline>
            <x14:sparkline>
              <xm:f>'Technical Account_Life'!F377:O377</xm:f>
              <xm:sqref>C377</xm:sqref>
            </x14:sparkline>
            <x14:sparkline>
              <xm:f>'Technical Account_Life'!F378:O378</xm:f>
              <xm:sqref>C378</xm:sqref>
            </x14:sparkline>
            <x14:sparkline>
              <xm:f>'Technical Account_Life'!F379:O379</xm:f>
              <xm:sqref>C379</xm:sqref>
            </x14:sparkline>
            <x14:sparkline>
              <xm:f>'Technical Account_Life'!F380:O380</xm:f>
              <xm:sqref>C380</xm:sqref>
            </x14:sparkline>
            <x14:sparkline>
              <xm:f>'Technical Account_Life'!F381:O381</xm:f>
              <xm:sqref>C381</xm:sqref>
            </x14:sparkline>
            <x14:sparkline>
              <xm:f>'Technical Account_Life'!F382:O382</xm:f>
              <xm:sqref>C382</xm:sqref>
            </x14:sparkline>
            <x14:sparkline>
              <xm:f>'Technical Account_Life'!F383:O383</xm:f>
              <xm:sqref>C383</xm:sqref>
            </x14:sparkline>
            <x14:sparkline>
              <xm:f>'Technical Account_Life'!F384:O384</xm:f>
              <xm:sqref>C384</xm:sqref>
            </x14:sparkline>
            <x14:sparkline>
              <xm:f>'Technical Account_Life'!F385:O385</xm:f>
              <xm:sqref>C385</xm:sqref>
            </x14:sparkline>
            <x14:sparkline>
              <xm:f>'Technical Account_Life'!F386:O386</xm:f>
              <xm:sqref>C386</xm:sqref>
            </x14:sparkline>
            <x14:sparkline>
              <xm:f>'Technical Account_Life'!F387:O387</xm:f>
              <xm:sqref>C387</xm:sqref>
            </x14:sparkline>
            <x14:sparkline>
              <xm:f>'Technical Account_Life'!F388:O388</xm:f>
              <xm:sqref>C388</xm:sqref>
            </x14:sparkline>
            <x14:sparkline>
              <xm:f>'Technical Account_Life'!F389:O389</xm:f>
              <xm:sqref>C389</xm:sqref>
            </x14:sparkline>
            <x14:sparkline>
              <xm:f>'Technical Account_Life'!F390:O390</xm:f>
              <xm:sqref>C390</xm:sqref>
            </x14:sparkline>
            <x14:sparkline>
              <xm:f>'Technical Account_Life'!F391:O391</xm:f>
              <xm:sqref>C391</xm:sqref>
            </x14:sparkline>
            <x14:sparkline>
              <xm:f>'Technical Account_Life'!F392:O392</xm:f>
              <xm:sqref>C392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'Technical Account_Life'!F320:O320</xm:f>
              <xm:sqref>C320</xm:sqref>
            </x14:sparkline>
            <x14:sparkline>
              <xm:f>'Technical Account_Life'!F321:O321</xm:f>
              <xm:sqref>C321</xm:sqref>
            </x14:sparkline>
            <x14:sparkline>
              <xm:f>'Technical Account_Life'!F322:O322</xm:f>
              <xm:sqref>C322</xm:sqref>
            </x14:sparkline>
            <x14:sparkline>
              <xm:f>'Technical Account_Life'!F323:O323</xm:f>
              <xm:sqref>C323</xm:sqref>
            </x14:sparkline>
            <x14:sparkline>
              <xm:f>'Technical Account_Life'!F324:O324</xm:f>
              <xm:sqref>C324</xm:sqref>
            </x14:sparkline>
            <x14:sparkline>
              <xm:f>'Technical Account_Life'!F325:O325</xm:f>
              <xm:sqref>C325</xm:sqref>
            </x14:sparkline>
            <x14:sparkline>
              <xm:f>'Technical Account_Life'!F326:O326</xm:f>
              <xm:sqref>C326</xm:sqref>
            </x14:sparkline>
            <x14:sparkline>
              <xm:f>'Technical Account_Life'!F327:O327</xm:f>
              <xm:sqref>C327</xm:sqref>
            </x14:sparkline>
            <x14:sparkline>
              <xm:f>'Technical Account_Life'!F328:O328</xm:f>
              <xm:sqref>C328</xm:sqref>
            </x14:sparkline>
            <x14:sparkline>
              <xm:f>'Technical Account_Life'!F329:O329</xm:f>
              <xm:sqref>C329</xm:sqref>
            </x14:sparkline>
            <x14:sparkline>
              <xm:f>'Technical Account_Life'!F330:O330</xm:f>
              <xm:sqref>C330</xm:sqref>
            </x14:sparkline>
            <x14:sparkline>
              <xm:f>'Technical Account_Life'!F331:O331</xm:f>
              <xm:sqref>C331</xm:sqref>
            </x14:sparkline>
            <x14:sparkline>
              <xm:f>'Technical Account_Life'!F332:O332</xm:f>
              <xm:sqref>C332</xm:sqref>
            </x14:sparkline>
            <x14:sparkline>
              <xm:f>'Technical Account_Life'!F333:O333</xm:f>
              <xm:sqref>C333</xm:sqref>
            </x14:sparkline>
            <x14:sparkline>
              <xm:f>'Technical Account_Life'!F334:O334</xm:f>
              <xm:sqref>C334</xm:sqref>
            </x14:sparkline>
            <x14:sparkline>
              <xm:f>'Technical Account_Life'!F335:O335</xm:f>
              <xm:sqref>C335</xm:sqref>
            </x14:sparkline>
            <x14:sparkline>
              <xm:f>'Technical Account_Life'!F336:O336</xm:f>
              <xm:sqref>C336</xm:sqref>
            </x14:sparkline>
            <x14:sparkline>
              <xm:f>'Technical Account_Life'!F337:O337</xm:f>
              <xm:sqref>C337</xm:sqref>
            </x14:sparkline>
            <x14:sparkline>
              <xm:f>'Technical Account_Life'!F338:O338</xm:f>
              <xm:sqref>C338</xm:sqref>
            </x14:sparkline>
            <x14:sparkline>
              <xm:f>'Technical Account_Life'!F339:O339</xm:f>
              <xm:sqref>C339</xm:sqref>
            </x14:sparkline>
            <x14:sparkline>
              <xm:f>'Technical Account_Life'!F340:O340</xm:f>
              <xm:sqref>C340</xm:sqref>
            </x14:sparkline>
            <x14:sparkline>
              <xm:f>'Technical Account_Life'!F341:O341</xm:f>
              <xm:sqref>C341</xm:sqref>
            </x14:sparkline>
            <x14:sparkline>
              <xm:f>'Technical Account_Life'!F342:O342</xm:f>
              <xm:sqref>C342</xm:sqref>
            </x14:sparkline>
            <x14:sparkline>
              <xm:f>'Technical Account_Life'!F343:O343</xm:f>
              <xm:sqref>C343</xm:sqref>
            </x14:sparkline>
            <x14:sparkline>
              <xm:f>'Technical Account_Life'!F344:O344</xm:f>
              <xm:sqref>C344</xm:sqref>
            </x14:sparkline>
            <x14:sparkline>
              <xm:f>'Technical Account_Life'!F345:O345</xm:f>
              <xm:sqref>C345</xm:sqref>
            </x14:sparkline>
            <x14:sparkline>
              <xm:f>'Technical Account_Life'!F346:O346</xm:f>
              <xm:sqref>C346</xm:sqref>
            </x14:sparkline>
            <x14:sparkline>
              <xm:f>'Technical Account_Life'!F347:O347</xm:f>
              <xm:sqref>C347</xm:sqref>
            </x14:sparkline>
            <x14:sparkline>
              <xm:f>'Technical Account_Life'!F348:O348</xm:f>
              <xm:sqref>C348</xm:sqref>
            </x14:sparkline>
            <x14:sparkline>
              <xm:f>'Technical Account_Life'!F349:O349</xm:f>
              <xm:sqref>C349</xm:sqref>
            </x14:sparkline>
            <x14:sparkline>
              <xm:f>'Technical Account_Life'!F350:O350</xm:f>
              <xm:sqref>C350</xm:sqref>
            </x14:sparkline>
            <x14:sparkline>
              <xm:f>'Technical Account_Life'!F351:O351</xm:f>
              <xm:sqref>C351</xm:sqref>
            </x14:sparkline>
            <x14:sparkline>
              <xm:f>'Technical Account_Life'!F352:O352</xm:f>
              <xm:sqref>C352</xm:sqref>
            </x14:sparkline>
            <x14:sparkline>
              <xm:f>'Technical Account_Life'!F353:O353</xm:f>
              <xm:sqref>C353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'Technical Account_Life'!F281:O281</xm:f>
              <xm:sqref>C281</xm:sqref>
            </x14:sparkline>
            <x14:sparkline>
              <xm:f>'Technical Account_Life'!F282:O282</xm:f>
              <xm:sqref>C282</xm:sqref>
            </x14:sparkline>
            <x14:sparkline>
              <xm:f>'Technical Account_Life'!F283:O283</xm:f>
              <xm:sqref>C283</xm:sqref>
            </x14:sparkline>
            <x14:sparkline>
              <xm:f>'Technical Account_Life'!F284:O284</xm:f>
              <xm:sqref>C284</xm:sqref>
            </x14:sparkline>
            <x14:sparkline>
              <xm:f>'Technical Account_Life'!F285:O285</xm:f>
              <xm:sqref>C285</xm:sqref>
            </x14:sparkline>
            <x14:sparkline>
              <xm:f>'Technical Account_Life'!F286:O286</xm:f>
              <xm:sqref>C286</xm:sqref>
            </x14:sparkline>
            <x14:sparkline>
              <xm:f>'Technical Account_Life'!F287:O287</xm:f>
              <xm:sqref>C287</xm:sqref>
            </x14:sparkline>
            <x14:sparkline>
              <xm:f>'Technical Account_Life'!F288:O288</xm:f>
              <xm:sqref>C288</xm:sqref>
            </x14:sparkline>
            <x14:sparkline>
              <xm:f>'Technical Account_Life'!F289:O289</xm:f>
              <xm:sqref>C289</xm:sqref>
            </x14:sparkline>
            <x14:sparkline>
              <xm:f>'Technical Account_Life'!F290:O290</xm:f>
              <xm:sqref>C290</xm:sqref>
            </x14:sparkline>
            <x14:sparkline>
              <xm:f>'Technical Account_Life'!F291:O291</xm:f>
              <xm:sqref>C291</xm:sqref>
            </x14:sparkline>
            <x14:sparkline>
              <xm:f>'Technical Account_Life'!F292:O292</xm:f>
              <xm:sqref>C292</xm:sqref>
            </x14:sparkline>
            <x14:sparkline>
              <xm:f>'Technical Account_Life'!F293:O293</xm:f>
              <xm:sqref>C293</xm:sqref>
            </x14:sparkline>
            <x14:sparkline>
              <xm:f>'Technical Account_Life'!F294:O294</xm:f>
              <xm:sqref>C294</xm:sqref>
            </x14:sparkline>
            <x14:sparkline>
              <xm:f>'Technical Account_Life'!F295:O295</xm:f>
              <xm:sqref>C295</xm:sqref>
            </x14:sparkline>
            <x14:sparkline>
              <xm:f>'Technical Account_Life'!F296:O296</xm:f>
              <xm:sqref>C296</xm:sqref>
            </x14:sparkline>
            <x14:sparkline>
              <xm:f>'Technical Account_Life'!F297:O297</xm:f>
              <xm:sqref>C297</xm:sqref>
            </x14:sparkline>
            <x14:sparkline>
              <xm:f>'Technical Account_Life'!F298:O298</xm:f>
              <xm:sqref>C298</xm:sqref>
            </x14:sparkline>
            <x14:sparkline>
              <xm:f>'Technical Account_Life'!F299:O299</xm:f>
              <xm:sqref>C299</xm:sqref>
            </x14:sparkline>
            <x14:sparkline>
              <xm:f>'Technical Account_Life'!F300:O300</xm:f>
              <xm:sqref>C300</xm:sqref>
            </x14:sparkline>
            <x14:sparkline>
              <xm:f>'Technical Account_Life'!F301:O301</xm:f>
              <xm:sqref>C301</xm:sqref>
            </x14:sparkline>
            <x14:sparkline>
              <xm:f>'Technical Account_Life'!F302:O302</xm:f>
              <xm:sqref>C302</xm:sqref>
            </x14:sparkline>
            <x14:sparkline>
              <xm:f>'Technical Account_Life'!F303:O303</xm:f>
              <xm:sqref>C303</xm:sqref>
            </x14:sparkline>
            <x14:sparkline>
              <xm:f>'Technical Account_Life'!F304:O304</xm:f>
              <xm:sqref>C304</xm:sqref>
            </x14:sparkline>
            <x14:sparkline>
              <xm:f>'Technical Account_Life'!F305:O305</xm:f>
              <xm:sqref>C305</xm:sqref>
            </x14:sparkline>
            <x14:sparkline>
              <xm:f>'Technical Account_Life'!F306:O306</xm:f>
              <xm:sqref>C306</xm:sqref>
            </x14:sparkline>
            <x14:sparkline>
              <xm:f>'Technical Account_Life'!F307:O307</xm:f>
              <xm:sqref>C307</xm:sqref>
            </x14:sparkline>
            <x14:sparkline>
              <xm:f>'Technical Account_Life'!F308:O308</xm:f>
              <xm:sqref>C308</xm:sqref>
            </x14:sparkline>
            <x14:sparkline>
              <xm:f>'Technical Account_Life'!F309:O309</xm:f>
              <xm:sqref>C309</xm:sqref>
            </x14:sparkline>
            <x14:sparkline>
              <xm:f>'Technical Account_Life'!F310:O310</xm:f>
              <xm:sqref>C310</xm:sqref>
            </x14:sparkline>
            <x14:sparkline>
              <xm:f>'Technical Account_Life'!F311:O311</xm:f>
              <xm:sqref>C311</xm:sqref>
            </x14:sparkline>
            <x14:sparkline>
              <xm:f>'Technical Account_Life'!F312:O312</xm:f>
              <xm:sqref>C312</xm:sqref>
            </x14:sparkline>
            <x14:sparkline>
              <xm:f>'Technical Account_Life'!F313:O313</xm:f>
              <xm:sqref>C313</xm:sqref>
            </x14:sparkline>
            <x14:sparkline>
              <xm:f>'Technical Account_Life'!F314:O314</xm:f>
              <xm:sqref>C314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'Technical Account_Life'!F242:O242</xm:f>
              <xm:sqref>C242</xm:sqref>
            </x14:sparkline>
            <x14:sparkline>
              <xm:f>'Technical Account_Life'!F243:O243</xm:f>
              <xm:sqref>C243</xm:sqref>
            </x14:sparkline>
            <x14:sparkline>
              <xm:f>'Technical Account_Life'!F244:O244</xm:f>
              <xm:sqref>C244</xm:sqref>
            </x14:sparkline>
            <x14:sparkline>
              <xm:f>'Technical Account_Life'!F245:O245</xm:f>
              <xm:sqref>C245</xm:sqref>
            </x14:sparkline>
            <x14:sparkline>
              <xm:f>'Technical Account_Life'!F246:O246</xm:f>
              <xm:sqref>C246</xm:sqref>
            </x14:sparkline>
            <x14:sparkline>
              <xm:f>'Technical Account_Life'!F247:O247</xm:f>
              <xm:sqref>C247</xm:sqref>
            </x14:sparkline>
            <x14:sparkline>
              <xm:f>'Technical Account_Life'!F248:O248</xm:f>
              <xm:sqref>C248</xm:sqref>
            </x14:sparkline>
            <x14:sparkline>
              <xm:f>'Technical Account_Life'!F249:O249</xm:f>
              <xm:sqref>C249</xm:sqref>
            </x14:sparkline>
            <x14:sparkline>
              <xm:f>'Technical Account_Life'!F250:O250</xm:f>
              <xm:sqref>C250</xm:sqref>
            </x14:sparkline>
            <x14:sparkline>
              <xm:f>'Technical Account_Life'!F251:O251</xm:f>
              <xm:sqref>C251</xm:sqref>
            </x14:sparkline>
            <x14:sparkline>
              <xm:f>'Technical Account_Life'!F252:O252</xm:f>
              <xm:sqref>C252</xm:sqref>
            </x14:sparkline>
            <x14:sparkline>
              <xm:f>'Technical Account_Life'!F253:O253</xm:f>
              <xm:sqref>C253</xm:sqref>
            </x14:sparkline>
            <x14:sparkline>
              <xm:f>'Technical Account_Life'!F254:O254</xm:f>
              <xm:sqref>C254</xm:sqref>
            </x14:sparkline>
            <x14:sparkline>
              <xm:f>'Technical Account_Life'!F255:O255</xm:f>
              <xm:sqref>C255</xm:sqref>
            </x14:sparkline>
            <x14:sparkline>
              <xm:f>'Technical Account_Life'!F256:O256</xm:f>
              <xm:sqref>C256</xm:sqref>
            </x14:sparkline>
            <x14:sparkline>
              <xm:f>'Technical Account_Life'!F257:O257</xm:f>
              <xm:sqref>C257</xm:sqref>
            </x14:sparkline>
            <x14:sparkline>
              <xm:f>'Technical Account_Life'!F258:O258</xm:f>
              <xm:sqref>C258</xm:sqref>
            </x14:sparkline>
            <x14:sparkline>
              <xm:f>'Technical Account_Life'!F259:O259</xm:f>
              <xm:sqref>C259</xm:sqref>
            </x14:sparkline>
            <x14:sparkline>
              <xm:f>'Technical Account_Life'!F260:O260</xm:f>
              <xm:sqref>C260</xm:sqref>
            </x14:sparkline>
            <x14:sparkline>
              <xm:f>'Technical Account_Life'!F261:O261</xm:f>
              <xm:sqref>C261</xm:sqref>
            </x14:sparkline>
            <x14:sparkline>
              <xm:f>'Technical Account_Life'!F262:O262</xm:f>
              <xm:sqref>C262</xm:sqref>
            </x14:sparkline>
            <x14:sparkline>
              <xm:f>'Technical Account_Life'!F263:O263</xm:f>
              <xm:sqref>C263</xm:sqref>
            </x14:sparkline>
            <x14:sparkline>
              <xm:f>'Technical Account_Life'!F264:O264</xm:f>
              <xm:sqref>C264</xm:sqref>
            </x14:sparkline>
            <x14:sparkline>
              <xm:f>'Technical Account_Life'!F265:O265</xm:f>
              <xm:sqref>C265</xm:sqref>
            </x14:sparkline>
            <x14:sparkline>
              <xm:f>'Technical Account_Life'!F266:O266</xm:f>
              <xm:sqref>C266</xm:sqref>
            </x14:sparkline>
            <x14:sparkline>
              <xm:f>'Technical Account_Life'!F267:O267</xm:f>
              <xm:sqref>C267</xm:sqref>
            </x14:sparkline>
            <x14:sparkline>
              <xm:f>'Technical Account_Life'!F268:O268</xm:f>
              <xm:sqref>C268</xm:sqref>
            </x14:sparkline>
            <x14:sparkline>
              <xm:f>'Technical Account_Life'!F269:O269</xm:f>
              <xm:sqref>C269</xm:sqref>
            </x14:sparkline>
            <x14:sparkline>
              <xm:f>'Technical Account_Life'!F270:O270</xm:f>
              <xm:sqref>C270</xm:sqref>
            </x14:sparkline>
            <x14:sparkline>
              <xm:f>'Technical Account_Life'!F271:O271</xm:f>
              <xm:sqref>C271</xm:sqref>
            </x14:sparkline>
            <x14:sparkline>
              <xm:f>'Technical Account_Life'!F272:O272</xm:f>
              <xm:sqref>C272</xm:sqref>
            </x14:sparkline>
            <x14:sparkline>
              <xm:f>'Technical Account_Life'!F273:O273</xm:f>
              <xm:sqref>C273</xm:sqref>
            </x14:sparkline>
            <x14:sparkline>
              <xm:f>'Technical Account_Life'!F274:O274</xm:f>
              <xm:sqref>C274</xm:sqref>
            </x14:sparkline>
            <x14:sparkline>
              <xm:f>'Technical Account_Life'!F275:O275</xm:f>
              <xm:sqref>C275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'Technical Account_Life'!F203:O203</xm:f>
              <xm:sqref>C203</xm:sqref>
            </x14:sparkline>
            <x14:sparkline>
              <xm:f>'Technical Account_Life'!F204:O204</xm:f>
              <xm:sqref>C204</xm:sqref>
            </x14:sparkline>
            <x14:sparkline>
              <xm:f>'Technical Account_Life'!F205:O205</xm:f>
              <xm:sqref>C205</xm:sqref>
            </x14:sparkline>
            <x14:sparkline>
              <xm:f>'Technical Account_Life'!F206:O206</xm:f>
              <xm:sqref>C206</xm:sqref>
            </x14:sparkline>
            <x14:sparkline>
              <xm:f>'Technical Account_Life'!F207:O207</xm:f>
              <xm:sqref>C207</xm:sqref>
            </x14:sparkline>
            <x14:sparkline>
              <xm:f>'Technical Account_Life'!F208:O208</xm:f>
              <xm:sqref>C208</xm:sqref>
            </x14:sparkline>
            <x14:sparkline>
              <xm:f>'Technical Account_Life'!F209:O209</xm:f>
              <xm:sqref>C209</xm:sqref>
            </x14:sparkline>
            <x14:sparkline>
              <xm:f>'Technical Account_Life'!F210:O210</xm:f>
              <xm:sqref>C210</xm:sqref>
            </x14:sparkline>
            <x14:sparkline>
              <xm:f>'Technical Account_Life'!F211:O211</xm:f>
              <xm:sqref>C211</xm:sqref>
            </x14:sparkline>
            <x14:sparkline>
              <xm:f>'Technical Account_Life'!F212:O212</xm:f>
              <xm:sqref>C212</xm:sqref>
            </x14:sparkline>
            <x14:sparkline>
              <xm:f>'Technical Account_Life'!F213:O213</xm:f>
              <xm:sqref>C213</xm:sqref>
            </x14:sparkline>
            <x14:sparkline>
              <xm:f>'Technical Account_Life'!F214:O214</xm:f>
              <xm:sqref>C214</xm:sqref>
            </x14:sparkline>
            <x14:sparkline>
              <xm:f>'Technical Account_Life'!F215:O215</xm:f>
              <xm:sqref>C215</xm:sqref>
            </x14:sparkline>
            <x14:sparkline>
              <xm:f>'Technical Account_Life'!F216:O216</xm:f>
              <xm:sqref>C216</xm:sqref>
            </x14:sparkline>
            <x14:sparkline>
              <xm:f>'Technical Account_Life'!F217:O217</xm:f>
              <xm:sqref>C217</xm:sqref>
            </x14:sparkline>
            <x14:sparkline>
              <xm:f>'Technical Account_Life'!F218:O218</xm:f>
              <xm:sqref>C218</xm:sqref>
            </x14:sparkline>
            <x14:sparkline>
              <xm:f>'Technical Account_Life'!F219:O219</xm:f>
              <xm:sqref>C219</xm:sqref>
            </x14:sparkline>
            <x14:sparkline>
              <xm:f>'Technical Account_Life'!F220:O220</xm:f>
              <xm:sqref>C220</xm:sqref>
            </x14:sparkline>
            <x14:sparkline>
              <xm:f>'Technical Account_Life'!F221:O221</xm:f>
              <xm:sqref>C221</xm:sqref>
            </x14:sparkline>
            <x14:sparkline>
              <xm:f>'Technical Account_Life'!F222:O222</xm:f>
              <xm:sqref>C222</xm:sqref>
            </x14:sparkline>
            <x14:sparkline>
              <xm:f>'Technical Account_Life'!F223:O223</xm:f>
              <xm:sqref>C223</xm:sqref>
            </x14:sparkline>
            <x14:sparkline>
              <xm:f>'Technical Account_Life'!F224:O224</xm:f>
              <xm:sqref>C224</xm:sqref>
            </x14:sparkline>
            <x14:sparkline>
              <xm:f>'Technical Account_Life'!F225:O225</xm:f>
              <xm:sqref>C225</xm:sqref>
            </x14:sparkline>
            <x14:sparkline>
              <xm:f>'Technical Account_Life'!F226:O226</xm:f>
              <xm:sqref>C226</xm:sqref>
            </x14:sparkline>
            <x14:sparkline>
              <xm:f>'Technical Account_Life'!F227:O227</xm:f>
              <xm:sqref>C227</xm:sqref>
            </x14:sparkline>
            <x14:sparkline>
              <xm:f>'Technical Account_Life'!F228:O228</xm:f>
              <xm:sqref>C228</xm:sqref>
            </x14:sparkline>
            <x14:sparkline>
              <xm:f>'Technical Account_Life'!F229:O229</xm:f>
              <xm:sqref>C229</xm:sqref>
            </x14:sparkline>
            <x14:sparkline>
              <xm:f>'Technical Account_Life'!F230:O230</xm:f>
              <xm:sqref>C230</xm:sqref>
            </x14:sparkline>
            <x14:sparkline>
              <xm:f>'Technical Account_Life'!F231:O231</xm:f>
              <xm:sqref>C231</xm:sqref>
            </x14:sparkline>
            <x14:sparkline>
              <xm:f>'Technical Account_Life'!F232:O232</xm:f>
              <xm:sqref>C232</xm:sqref>
            </x14:sparkline>
            <x14:sparkline>
              <xm:f>'Technical Account_Life'!F233:O233</xm:f>
              <xm:sqref>C233</xm:sqref>
            </x14:sparkline>
            <x14:sparkline>
              <xm:f>'Technical Account_Life'!F234:O234</xm:f>
              <xm:sqref>C234</xm:sqref>
            </x14:sparkline>
            <x14:sparkline>
              <xm:f>'Technical Account_Life'!F235:O235</xm:f>
              <xm:sqref>C235</xm:sqref>
            </x14:sparkline>
            <x14:sparkline>
              <xm:f>'Technical Account_Life'!F236:O236</xm:f>
              <xm:sqref>C236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'Technical Account_Life'!F86:O86</xm:f>
              <xm:sqref>C86</xm:sqref>
            </x14:sparkline>
            <x14:sparkline>
              <xm:f>'Technical Account_Life'!F87:O87</xm:f>
              <xm:sqref>C87</xm:sqref>
            </x14:sparkline>
            <x14:sparkline>
              <xm:f>'Technical Account_Life'!F88:O88</xm:f>
              <xm:sqref>C88</xm:sqref>
            </x14:sparkline>
            <x14:sparkline>
              <xm:f>'Technical Account_Life'!F89:O89</xm:f>
              <xm:sqref>C89</xm:sqref>
            </x14:sparkline>
            <x14:sparkline>
              <xm:f>'Technical Account_Life'!F90:O90</xm:f>
              <xm:sqref>C90</xm:sqref>
            </x14:sparkline>
            <x14:sparkline>
              <xm:f>'Technical Account_Life'!F91:O91</xm:f>
              <xm:sqref>C91</xm:sqref>
            </x14:sparkline>
            <x14:sparkline>
              <xm:f>'Technical Account_Life'!F92:O92</xm:f>
              <xm:sqref>C92</xm:sqref>
            </x14:sparkline>
            <x14:sparkline>
              <xm:f>'Technical Account_Life'!F93:O93</xm:f>
              <xm:sqref>C93</xm:sqref>
            </x14:sparkline>
            <x14:sparkline>
              <xm:f>'Technical Account_Life'!F94:O94</xm:f>
              <xm:sqref>C94</xm:sqref>
            </x14:sparkline>
            <x14:sparkline>
              <xm:f>'Technical Account_Life'!F95:O95</xm:f>
              <xm:sqref>C95</xm:sqref>
            </x14:sparkline>
            <x14:sparkline>
              <xm:f>'Technical Account_Life'!F96:O96</xm:f>
              <xm:sqref>C96</xm:sqref>
            </x14:sparkline>
            <x14:sparkline>
              <xm:f>'Technical Account_Life'!F97:O97</xm:f>
              <xm:sqref>C97</xm:sqref>
            </x14:sparkline>
            <x14:sparkline>
              <xm:f>'Technical Account_Life'!F98:O98</xm:f>
              <xm:sqref>C98</xm:sqref>
            </x14:sparkline>
            <x14:sparkline>
              <xm:f>'Technical Account_Life'!F99:O99</xm:f>
              <xm:sqref>C99</xm:sqref>
            </x14:sparkline>
            <x14:sparkline>
              <xm:f>'Technical Account_Life'!F100:O100</xm:f>
              <xm:sqref>C100</xm:sqref>
            </x14:sparkline>
            <x14:sparkline>
              <xm:f>'Technical Account_Life'!F101:O101</xm:f>
              <xm:sqref>C101</xm:sqref>
            </x14:sparkline>
            <x14:sparkline>
              <xm:f>'Technical Account_Life'!F102:O102</xm:f>
              <xm:sqref>C102</xm:sqref>
            </x14:sparkline>
            <x14:sparkline>
              <xm:f>'Technical Account_Life'!F103:O103</xm:f>
              <xm:sqref>C103</xm:sqref>
            </x14:sparkline>
            <x14:sparkline>
              <xm:f>'Technical Account_Life'!F104:O104</xm:f>
              <xm:sqref>C104</xm:sqref>
            </x14:sparkline>
            <x14:sparkline>
              <xm:f>'Technical Account_Life'!F105:O105</xm:f>
              <xm:sqref>C105</xm:sqref>
            </x14:sparkline>
            <x14:sparkline>
              <xm:f>'Technical Account_Life'!F106:O106</xm:f>
              <xm:sqref>C106</xm:sqref>
            </x14:sparkline>
            <x14:sparkline>
              <xm:f>'Technical Account_Life'!F107:O107</xm:f>
              <xm:sqref>C107</xm:sqref>
            </x14:sparkline>
            <x14:sparkline>
              <xm:f>'Technical Account_Life'!F108:O108</xm:f>
              <xm:sqref>C108</xm:sqref>
            </x14:sparkline>
            <x14:sparkline>
              <xm:f>'Technical Account_Life'!F109:O109</xm:f>
              <xm:sqref>C109</xm:sqref>
            </x14:sparkline>
            <x14:sparkline>
              <xm:f>'Technical Account_Life'!F110:O110</xm:f>
              <xm:sqref>C110</xm:sqref>
            </x14:sparkline>
            <x14:sparkline>
              <xm:f>'Technical Account_Life'!F111:O111</xm:f>
              <xm:sqref>C111</xm:sqref>
            </x14:sparkline>
            <x14:sparkline>
              <xm:f>'Technical Account_Life'!F112:O112</xm:f>
              <xm:sqref>C112</xm:sqref>
            </x14:sparkline>
            <x14:sparkline>
              <xm:f>'Technical Account_Life'!F113:O113</xm:f>
              <xm:sqref>C113</xm:sqref>
            </x14:sparkline>
            <x14:sparkline>
              <xm:f>'Technical Account_Life'!F114:O114</xm:f>
              <xm:sqref>C114</xm:sqref>
            </x14:sparkline>
            <x14:sparkline>
              <xm:f>'Technical Account_Life'!F115:O115</xm:f>
              <xm:sqref>C115</xm:sqref>
            </x14:sparkline>
            <x14:sparkline>
              <xm:f>'Technical Account_Life'!F116:O116</xm:f>
              <xm:sqref>C116</xm:sqref>
            </x14:sparkline>
            <x14:sparkline>
              <xm:f>'Technical Account_Life'!F117:O117</xm:f>
              <xm:sqref>C117</xm:sqref>
            </x14:sparkline>
            <x14:sparkline>
              <xm:f>'Technical Account_Life'!F118:O118</xm:f>
              <xm:sqref>C118</xm:sqref>
            </x14:sparkline>
            <x14:sparkline>
              <xm:f>'Technical Account_Life'!F119:O119</xm:f>
              <xm:sqref>C119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'Technical Account_Life'!F125:O125</xm:f>
              <xm:sqref>C125</xm:sqref>
            </x14:sparkline>
            <x14:sparkline>
              <xm:f>'Technical Account_Life'!F126:O126</xm:f>
              <xm:sqref>C126</xm:sqref>
            </x14:sparkline>
            <x14:sparkline>
              <xm:f>'Technical Account_Life'!F127:O127</xm:f>
              <xm:sqref>C127</xm:sqref>
            </x14:sparkline>
            <x14:sparkline>
              <xm:f>'Technical Account_Life'!F128:O128</xm:f>
              <xm:sqref>C128</xm:sqref>
            </x14:sparkline>
            <x14:sparkline>
              <xm:f>'Technical Account_Life'!F129:O129</xm:f>
              <xm:sqref>C129</xm:sqref>
            </x14:sparkline>
            <x14:sparkline>
              <xm:f>'Technical Account_Life'!F130:O130</xm:f>
              <xm:sqref>C130</xm:sqref>
            </x14:sparkline>
            <x14:sparkline>
              <xm:f>'Technical Account_Life'!F131:O131</xm:f>
              <xm:sqref>C131</xm:sqref>
            </x14:sparkline>
            <x14:sparkline>
              <xm:f>'Technical Account_Life'!F132:O132</xm:f>
              <xm:sqref>C132</xm:sqref>
            </x14:sparkline>
            <x14:sparkline>
              <xm:f>'Technical Account_Life'!F133:O133</xm:f>
              <xm:sqref>C133</xm:sqref>
            </x14:sparkline>
            <x14:sparkline>
              <xm:f>'Technical Account_Life'!F134:O134</xm:f>
              <xm:sqref>C134</xm:sqref>
            </x14:sparkline>
            <x14:sparkline>
              <xm:f>'Technical Account_Life'!F135:O135</xm:f>
              <xm:sqref>C135</xm:sqref>
            </x14:sparkline>
            <x14:sparkline>
              <xm:f>'Technical Account_Life'!F136:O136</xm:f>
              <xm:sqref>C136</xm:sqref>
            </x14:sparkline>
            <x14:sparkline>
              <xm:f>'Technical Account_Life'!F137:O137</xm:f>
              <xm:sqref>C137</xm:sqref>
            </x14:sparkline>
            <x14:sparkline>
              <xm:f>'Technical Account_Life'!F138:O138</xm:f>
              <xm:sqref>C138</xm:sqref>
            </x14:sparkline>
            <x14:sparkline>
              <xm:f>'Technical Account_Life'!F139:O139</xm:f>
              <xm:sqref>C139</xm:sqref>
            </x14:sparkline>
            <x14:sparkline>
              <xm:f>'Technical Account_Life'!F140:O140</xm:f>
              <xm:sqref>C140</xm:sqref>
            </x14:sparkline>
            <x14:sparkline>
              <xm:f>'Technical Account_Life'!F141:O141</xm:f>
              <xm:sqref>C141</xm:sqref>
            </x14:sparkline>
            <x14:sparkline>
              <xm:f>'Technical Account_Life'!F142:O142</xm:f>
              <xm:sqref>C142</xm:sqref>
            </x14:sparkline>
            <x14:sparkline>
              <xm:f>'Technical Account_Life'!F143:O143</xm:f>
              <xm:sqref>C143</xm:sqref>
            </x14:sparkline>
            <x14:sparkline>
              <xm:f>'Technical Account_Life'!F144:O144</xm:f>
              <xm:sqref>C144</xm:sqref>
            </x14:sparkline>
            <x14:sparkline>
              <xm:f>'Technical Account_Life'!F145:O145</xm:f>
              <xm:sqref>C145</xm:sqref>
            </x14:sparkline>
            <x14:sparkline>
              <xm:f>'Technical Account_Life'!F146:O146</xm:f>
              <xm:sqref>C146</xm:sqref>
            </x14:sparkline>
            <x14:sparkline>
              <xm:f>'Technical Account_Life'!F147:O147</xm:f>
              <xm:sqref>C147</xm:sqref>
            </x14:sparkline>
            <x14:sparkline>
              <xm:f>'Technical Account_Life'!F148:O148</xm:f>
              <xm:sqref>C148</xm:sqref>
            </x14:sparkline>
            <x14:sparkline>
              <xm:f>'Technical Account_Life'!F149:O149</xm:f>
              <xm:sqref>C149</xm:sqref>
            </x14:sparkline>
            <x14:sparkline>
              <xm:f>'Technical Account_Life'!F150:O150</xm:f>
              <xm:sqref>C150</xm:sqref>
            </x14:sparkline>
            <x14:sparkline>
              <xm:f>'Technical Account_Life'!F151:O151</xm:f>
              <xm:sqref>C151</xm:sqref>
            </x14:sparkline>
            <x14:sparkline>
              <xm:f>'Technical Account_Life'!F152:O152</xm:f>
              <xm:sqref>C152</xm:sqref>
            </x14:sparkline>
            <x14:sparkline>
              <xm:f>'Technical Account_Life'!F153:O153</xm:f>
              <xm:sqref>C153</xm:sqref>
            </x14:sparkline>
            <x14:sparkline>
              <xm:f>'Technical Account_Life'!F154:O154</xm:f>
              <xm:sqref>C154</xm:sqref>
            </x14:sparkline>
            <x14:sparkline>
              <xm:f>'Technical Account_Life'!F155:O155</xm:f>
              <xm:sqref>C155</xm:sqref>
            </x14:sparkline>
            <x14:sparkline>
              <xm:f>'Technical Account_Life'!F156:O156</xm:f>
              <xm:sqref>C156</xm:sqref>
            </x14:sparkline>
            <x14:sparkline>
              <xm:f>'Technical Account_Life'!F157:O157</xm:f>
              <xm:sqref>C157</xm:sqref>
            </x14:sparkline>
            <x14:sparkline>
              <xm:f>'Technical Account_Life'!F158:O158</xm:f>
              <xm:sqref>C158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'Technical Account_Life'!F164:O164</xm:f>
              <xm:sqref>C164</xm:sqref>
            </x14:sparkline>
            <x14:sparkline>
              <xm:f>'Technical Account_Life'!F165:O165</xm:f>
              <xm:sqref>C165</xm:sqref>
            </x14:sparkline>
            <x14:sparkline>
              <xm:f>'Technical Account_Life'!F166:O166</xm:f>
              <xm:sqref>C166</xm:sqref>
            </x14:sparkline>
            <x14:sparkline>
              <xm:f>'Technical Account_Life'!F167:O167</xm:f>
              <xm:sqref>C167</xm:sqref>
            </x14:sparkline>
            <x14:sparkline>
              <xm:f>'Technical Account_Life'!F168:O168</xm:f>
              <xm:sqref>C168</xm:sqref>
            </x14:sparkline>
            <x14:sparkline>
              <xm:f>'Technical Account_Life'!F169:O169</xm:f>
              <xm:sqref>C169</xm:sqref>
            </x14:sparkline>
            <x14:sparkline>
              <xm:f>'Technical Account_Life'!F170:O170</xm:f>
              <xm:sqref>C170</xm:sqref>
            </x14:sparkline>
            <x14:sparkline>
              <xm:f>'Technical Account_Life'!F171:O171</xm:f>
              <xm:sqref>C171</xm:sqref>
            </x14:sparkline>
            <x14:sparkline>
              <xm:f>'Technical Account_Life'!F172:O172</xm:f>
              <xm:sqref>C172</xm:sqref>
            </x14:sparkline>
            <x14:sparkline>
              <xm:f>'Technical Account_Life'!F173:O173</xm:f>
              <xm:sqref>C173</xm:sqref>
            </x14:sparkline>
            <x14:sparkline>
              <xm:f>'Technical Account_Life'!F174:O174</xm:f>
              <xm:sqref>C174</xm:sqref>
            </x14:sparkline>
            <x14:sparkline>
              <xm:f>'Technical Account_Life'!F175:O175</xm:f>
              <xm:sqref>C175</xm:sqref>
            </x14:sparkline>
            <x14:sparkline>
              <xm:f>'Technical Account_Life'!F176:O176</xm:f>
              <xm:sqref>C176</xm:sqref>
            </x14:sparkline>
            <x14:sparkline>
              <xm:f>'Technical Account_Life'!F177:O177</xm:f>
              <xm:sqref>C177</xm:sqref>
            </x14:sparkline>
            <x14:sparkline>
              <xm:f>'Technical Account_Life'!F178:O178</xm:f>
              <xm:sqref>C178</xm:sqref>
            </x14:sparkline>
            <x14:sparkline>
              <xm:f>'Technical Account_Life'!F179:O179</xm:f>
              <xm:sqref>C179</xm:sqref>
            </x14:sparkline>
            <x14:sparkline>
              <xm:f>'Technical Account_Life'!F180:O180</xm:f>
              <xm:sqref>C180</xm:sqref>
            </x14:sparkline>
            <x14:sparkline>
              <xm:f>'Technical Account_Life'!F181:O181</xm:f>
              <xm:sqref>C181</xm:sqref>
            </x14:sparkline>
            <x14:sparkline>
              <xm:f>'Technical Account_Life'!F182:O182</xm:f>
              <xm:sqref>C182</xm:sqref>
            </x14:sparkline>
            <x14:sparkline>
              <xm:f>'Technical Account_Life'!F183:O183</xm:f>
              <xm:sqref>C183</xm:sqref>
            </x14:sparkline>
            <x14:sparkline>
              <xm:f>'Technical Account_Life'!F184:O184</xm:f>
              <xm:sqref>C184</xm:sqref>
            </x14:sparkline>
            <x14:sparkline>
              <xm:f>'Technical Account_Life'!F185:O185</xm:f>
              <xm:sqref>C185</xm:sqref>
            </x14:sparkline>
            <x14:sparkline>
              <xm:f>'Technical Account_Life'!F186:O186</xm:f>
              <xm:sqref>C186</xm:sqref>
            </x14:sparkline>
            <x14:sparkline>
              <xm:f>'Technical Account_Life'!F187:O187</xm:f>
              <xm:sqref>C187</xm:sqref>
            </x14:sparkline>
            <x14:sparkline>
              <xm:f>'Technical Account_Life'!F188:O188</xm:f>
              <xm:sqref>C188</xm:sqref>
            </x14:sparkline>
            <x14:sparkline>
              <xm:f>'Technical Account_Life'!F189:O189</xm:f>
              <xm:sqref>C189</xm:sqref>
            </x14:sparkline>
            <x14:sparkline>
              <xm:f>'Technical Account_Life'!F190:O190</xm:f>
              <xm:sqref>C190</xm:sqref>
            </x14:sparkline>
            <x14:sparkline>
              <xm:f>'Technical Account_Life'!F191:O191</xm:f>
              <xm:sqref>C191</xm:sqref>
            </x14:sparkline>
            <x14:sparkline>
              <xm:f>'Technical Account_Life'!F192:O192</xm:f>
              <xm:sqref>C192</xm:sqref>
            </x14:sparkline>
            <x14:sparkline>
              <xm:f>'Technical Account_Life'!F193:O193</xm:f>
              <xm:sqref>C193</xm:sqref>
            </x14:sparkline>
            <x14:sparkline>
              <xm:f>'Technical Account_Life'!F194:O194</xm:f>
              <xm:sqref>C194</xm:sqref>
            </x14:sparkline>
            <x14:sparkline>
              <xm:f>'Technical Account_Life'!F195:O195</xm:f>
              <xm:sqref>C195</xm:sqref>
            </x14:sparkline>
            <x14:sparkline>
              <xm:f>'Technical Account_Life'!F196:O196</xm:f>
              <xm:sqref>C196</xm:sqref>
            </x14:sparkline>
            <x14:sparkline>
              <xm:f>'Technical Account_Life'!F197:O197</xm:f>
              <xm:sqref>C197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'Technical Account_Life'!F8:O8</xm:f>
              <xm:sqref>C8</xm:sqref>
            </x14:sparkline>
            <x14:sparkline>
              <xm:f>'Technical Account_Life'!F9:O9</xm:f>
              <xm:sqref>C9</xm:sqref>
            </x14:sparkline>
            <x14:sparkline>
              <xm:f>'Technical Account_Life'!F10:O10</xm:f>
              <xm:sqref>C10</xm:sqref>
            </x14:sparkline>
            <x14:sparkline>
              <xm:f>'Technical Account_Life'!F11:O11</xm:f>
              <xm:sqref>C11</xm:sqref>
            </x14:sparkline>
            <x14:sparkline>
              <xm:f>'Technical Account_Life'!F12:O12</xm:f>
              <xm:sqref>C12</xm:sqref>
            </x14:sparkline>
            <x14:sparkline>
              <xm:f>'Technical Account_Life'!F13:O13</xm:f>
              <xm:sqref>C13</xm:sqref>
            </x14:sparkline>
            <x14:sparkline>
              <xm:f>'Technical Account_Life'!F14:O14</xm:f>
              <xm:sqref>C14</xm:sqref>
            </x14:sparkline>
            <x14:sparkline>
              <xm:f>'Technical Account_Life'!F15:O15</xm:f>
              <xm:sqref>C15</xm:sqref>
            </x14:sparkline>
            <x14:sparkline>
              <xm:f>'Technical Account_Life'!F16:O16</xm:f>
              <xm:sqref>C16</xm:sqref>
            </x14:sparkline>
            <x14:sparkline>
              <xm:f>'Technical Account_Life'!F17:O17</xm:f>
              <xm:sqref>C17</xm:sqref>
            </x14:sparkline>
            <x14:sparkline>
              <xm:f>'Technical Account_Life'!F18:O18</xm:f>
              <xm:sqref>C18</xm:sqref>
            </x14:sparkline>
            <x14:sparkline>
              <xm:f>'Technical Account_Life'!F19:O19</xm:f>
              <xm:sqref>C19</xm:sqref>
            </x14:sparkline>
            <x14:sparkline>
              <xm:f>'Technical Account_Life'!F20:O20</xm:f>
              <xm:sqref>C20</xm:sqref>
            </x14:sparkline>
            <x14:sparkline>
              <xm:f>'Technical Account_Life'!F21:O21</xm:f>
              <xm:sqref>C21</xm:sqref>
            </x14:sparkline>
            <x14:sparkline>
              <xm:f>'Technical Account_Life'!F22:O22</xm:f>
              <xm:sqref>C22</xm:sqref>
            </x14:sparkline>
            <x14:sparkline>
              <xm:f>'Technical Account_Life'!F23:O23</xm:f>
              <xm:sqref>C23</xm:sqref>
            </x14:sparkline>
            <x14:sparkline>
              <xm:f>'Technical Account_Life'!F24:O24</xm:f>
              <xm:sqref>C24</xm:sqref>
            </x14:sparkline>
            <x14:sparkline>
              <xm:f>'Technical Account_Life'!F25:O25</xm:f>
              <xm:sqref>C25</xm:sqref>
            </x14:sparkline>
            <x14:sparkline>
              <xm:f>'Technical Account_Life'!F26:O26</xm:f>
              <xm:sqref>C26</xm:sqref>
            </x14:sparkline>
            <x14:sparkline>
              <xm:f>'Technical Account_Life'!F27:O27</xm:f>
              <xm:sqref>C27</xm:sqref>
            </x14:sparkline>
            <x14:sparkline>
              <xm:f>'Technical Account_Life'!F28:O28</xm:f>
              <xm:sqref>C28</xm:sqref>
            </x14:sparkline>
            <x14:sparkline>
              <xm:f>'Technical Account_Life'!F29:O29</xm:f>
              <xm:sqref>C29</xm:sqref>
            </x14:sparkline>
            <x14:sparkline>
              <xm:f>'Technical Account_Life'!F30:O30</xm:f>
              <xm:sqref>C30</xm:sqref>
            </x14:sparkline>
            <x14:sparkline>
              <xm:f>'Technical Account_Life'!F31:O31</xm:f>
              <xm:sqref>C31</xm:sqref>
            </x14:sparkline>
            <x14:sparkline>
              <xm:f>'Technical Account_Life'!F32:O32</xm:f>
              <xm:sqref>C32</xm:sqref>
            </x14:sparkline>
            <x14:sparkline>
              <xm:f>'Technical Account_Life'!F33:O33</xm:f>
              <xm:sqref>C33</xm:sqref>
            </x14:sparkline>
            <x14:sparkline>
              <xm:f>'Technical Account_Life'!F34:O34</xm:f>
              <xm:sqref>C34</xm:sqref>
            </x14:sparkline>
            <x14:sparkline>
              <xm:f>'Technical Account_Life'!F35:O35</xm:f>
              <xm:sqref>C35</xm:sqref>
            </x14:sparkline>
            <x14:sparkline>
              <xm:f>'Technical Account_Life'!F36:O36</xm:f>
              <xm:sqref>C36</xm:sqref>
            </x14:sparkline>
            <x14:sparkline>
              <xm:f>'Technical Account_Life'!F37:O37</xm:f>
              <xm:sqref>C37</xm:sqref>
            </x14:sparkline>
            <x14:sparkline>
              <xm:f>'Technical Account_Life'!F38:O38</xm:f>
              <xm:sqref>C38</xm:sqref>
            </x14:sparkline>
            <x14:sparkline>
              <xm:f>'Technical Account_Life'!F39:O39</xm:f>
              <xm:sqref>C39</xm:sqref>
            </x14:sparkline>
            <x14:sparkline>
              <xm:f>'Technical Account_Life'!F40:O40</xm:f>
              <xm:sqref>C40</xm:sqref>
            </x14:sparkline>
            <x14:sparkline>
              <xm:f>'Technical Account_Life'!F41:O41</xm:f>
              <xm:sqref>C41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'Technical Account_Life'!F47:O47</xm:f>
              <xm:sqref>C47</xm:sqref>
            </x14:sparkline>
            <x14:sparkline>
              <xm:f>'Technical Account_Life'!F48:O48</xm:f>
              <xm:sqref>C48</xm:sqref>
            </x14:sparkline>
            <x14:sparkline>
              <xm:f>'Technical Account_Life'!F49:O49</xm:f>
              <xm:sqref>C49</xm:sqref>
            </x14:sparkline>
            <x14:sparkline>
              <xm:f>'Technical Account_Life'!F50:O50</xm:f>
              <xm:sqref>C50</xm:sqref>
            </x14:sparkline>
            <x14:sparkline>
              <xm:f>'Technical Account_Life'!F51:O51</xm:f>
              <xm:sqref>C51</xm:sqref>
            </x14:sparkline>
            <x14:sparkline>
              <xm:f>'Technical Account_Life'!F52:O52</xm:f>
              <xm:sqref>C52</xm:sqref>
            </x14:sparkline>
            <x14:sparkline>
              <xm:f>'Technical Account_Life'!F53:O53</xm:f>
              <xm:sqref>C53</xm:sqref>
            </x14:sparkline>
            <x14:sparkline>
              <xm:f>'Technical Account_Life'!F54:O54</xm:f>
              <xm:sqref>C54</xm:sqref>
            </x14:sparkline>
            <x14:sparkline>
              <xm:f>'Technical Account_Life'!F55:O55</xm:f>
              <xm:sqref>C55</xm:sqref>
            </x14:sparkline>
            <x14:sparkline>
              <xm:f>'Technical Account_Life'!F56:O56</xm:f>
              <xm:sqref>C56</xm:sqref>
            </x14:sparkline>
            <x14:sparkline>
              <xm:f>'Technical Account_Life'!F57:O57</xm:f>
              <xm:sqref>C57</xm:sqref>
            </x14:sparkline>
            <x14:sparkline>
              <xm:f>'Technical Account_Life'!F58:O58</xm:f>
              <xm:sqref>C58</xm:sqref>
            </x14:sparkline>
            <x14:sparkline>
              <xm:f>'Technical Account_Life'!F59:O59</xm:f>
              <xm:sqref>C59</xm:sqref>
            </x14:sparkline>
            <x14:sparkline>
              <xm:f>'Technical Account_Life'!F60:O60</xm:f>
              <xm:sqref>C60</xm:sqref>
            </x14:sparkline>
            <x14:sparkline>
              <xm:f>'Technical Account_Life'!F61:O61</xm:f>
              <xm:sqref>C61</xm:sqref>
            </x14:sparkline>
            <x14:sparkline>
              <xm:f>'Technical Account_Life'!F62:O62</xm:f>
              <xm:sqref>C62</xm:sqref>
            </x14:sparkline>
            <x14:sparkline>
              <xm:f>'Technical Account_Life'!F63:O63</xm:f>
              <xm:sqref>C63</xm:sqref>
            </x14:sparkline>
            <x14:sparkline>
              <xm:f>'Technical Account_Life'!F64:O64</xm:f>
              <xm:sqref>C64</xm:sqref>
            </x14:sparkline>
            <x14:sparkline>
              <xm:f>'Technical Account_Life'!F65:O65</xm:f>
              <xm:sqref>C65</xm:sqref>
            </x14:sparkline>
            <x14:sparkline>
              <xm:f>'Technical Account_Life'!F66:O66</xm:f>
              <xm:sqref>C66</xm:sqref>
            </x14:sparkline>
            <x14:sparkline>
              <xm:f>'Technical Account_Life'!F67:O67</xm:f>
              <xm:sqref>C67</xm:sqref>
            </x14:sparkline>
            <x14:sparkline>
              <xm:f>'Technical Account_Life'!F68:O68</xm:f>
              <xm:sqref>C68</xm:sqref>
            </x14:sparkline>
            <x14:sparkline>
              <xm:f>'Technical Account_Life'!F69:O69</xm:f>
              <xm:sqref>C69</xm:sqref>
            </x14:sparkline>
            <x14:sparkline>
              <xm:f>'Technical Account_Life'!F70:O70</xm:f>
              <xm:sqref>C70</xm:sqref>
            </x14:sparkline>
            <x14:sparkline>
              <xm:f>'Technical Account_Life'!F71:O71</xm:f>
              <xm:sqref>C71</xm:sqref>
            </x14:sparkline>
            <x14:sparkline>
              <xm:f>'Technical Account_Life'!F72:O72</xm:f>
              <xm:sqref>C72</xm:sqref>
            </x14:sparkline>
            <x14:sparkline>
              <xm:f>'Technical Account_Life'!F73:O73</xm:f>
              <xm:sqref>C73</xm:sqref>
            </x14:sparkline>
            <x14:sparkline>
              <xm:f>'Technical Account_Life'!F74:O74</xm:f>
              <xm:sqref>C74</xm:sqref>
            </x14:sparkline>
            <x14:sparkline>
              <xm:f>'Technical Account_Life'!F75:O75</xm:f>
              <xm:sqref>C75</xm:sqref>
            </x14:sparkline>
            <x14:sparkline>
              <xm:f>'Technical Account_Life'!F76:O76</xm:f>
              <xm:sqref>C76</xm:sqref>
            </x14:sparkline>
            <x14:sparkline>
              <xm:f>'Technical Account_Life'!F77:O77</xm:f>
              <xm:sqref>C77</xm:sqref>
            </x14:sparkline>
            <x14:sparkline>
              <xm:f>'Technical Account_Life'!F78:O78</xm:f>
              <xm:sqref>C78</xm:sqref>
            </x14:sparkline>
            <x14:sparkline>
              <xm:f>'Technical Account_Life'!F79:O79</xm:f>
              <xm:sqref>C79</xm:sqref>
            </x14:sparkline>
            <x14:sparkline>
              <xm:f>'Technical Account_Life'!F80:O80</xm:f>
              <xm:sqref>C80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79998168889431442"/>
  </sheetPr>
  <dimension ref="B2:G50"/>
  <sheetViews>
    <sheetView showGridLines="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G29" sqref="G29"/>
    </sheetView>
  </sheetViews>
  <sheetFormatPr defaultRowHeight="10.5" x14ac:dyDescent="0.15"/>
  <sheetData>
    <row r="2" spans="2:5" ht="15.75" x14ac:dyDescent="0.25">
      <c r="B2" s="64" t="s">
        <v>217</v>
      </c>
      <c r="C2" s="63"/>
      <c r="D2" s="63"/>
      <c r="E2" s="63"/>
    </row>
    <row r="3" spans="2:5" ht="15.75" x14ac:dyDescent="0.25">
      <c r="B3" s="65" t="s">
        <v>219</v>
      </c>
      <c r="C3" s="63"/>
      <c r="D3" s="63"/>
      <c r="E3" s="63"/>
    </row>
    <row r="4" spans="2:5" ht="15.75" x14ac:dyDescent="0.25">
      <c r="B4" s="65" t="s">
        <v>215</v>
      </c>
      <c r="C4" s="63"/>
      <c r="D4" s="63"/>
      <c r="E4" s="63"/>
    </row>
    <row r="5" spans="2:5" ht="15.75" x14ac:dyDescent="0.25">
      <c r="B5" s="65" t="s">
        <v>216</v>
      </c>
      <c r="C5" s="63"/>
      <c r="D5" s="63"/>
      <c r="E5" s="63"/>
    </row>
    <row r="6" spans="2:5" ht="15.75" x14ac:dyDescent="0.25">
      <c r="B6" s="65"/>
      <c r="C6" s="63"/>
      <c r="D6" s="63"/>
      <c r="E6" s="63"/>
    </row>
    <row r="7" spans="2:5" ht="15.75" x14ac:dyDescent="0.25">
      <c r="B7" s="62"/>
      <c r="C7" s="63"/>
      <c r="D7" s="63"/>
      <c r="E7" s="63"/>
    </row>
    <row r="8" spans="2:5" ht="15.75" x14ac:dyDescent="0.25">
      <c r="B8" s="64" t="s">
        <v>124</v>
      </c>
      <c r="C8" s="63"/>
      <c r="D8" s="63"/>
      <c r="E8" s="63"/>
    </row>
    <row r="9" spans="2:5" ht="15.75" x14ac:dyDescent="0.25">
      <c r="B9" s="62"/>
      <c r="C9" s="62"/>
      <c r="D9" s="63"/>
      <c r="E9" s="62"/>
    </row>
    <row r="10" spans="2:5" ht="15.75" x14ac:dyDescent="0.25">
      <c r="B10" s="62" t="s">
        <v>122</v>
      </c>
      <c r="C10" s="62"/>
      <c r="D10" s="63"/>
      <c r="E10" s="62" t="s">
        <v>138</v>
      </c>
    </row>
    <row r="11" spans="2:5" ht="15.75" x14ac:dyDescent="0.25">
      <c r="B11" s="62"/>
      <c r="C11" s="62"/>
      <c r="D11" s="63"/>
      <c r="E11" s="65" t="s">
        <v>142</v>
      </c>
    </row>
    <row r="12" spans="2:5" ht="15.75" x14ac:dyDescent="0.25">
      <c r="E12" s="65"/>
    </row>
    <row r="13" spans="2:5" ht="15.75" x14ac:dyDescent="0.25">
      <c r="B13" s="62" t="s">
        <v>121</v>
      </c>
      <c r="C13" s="62"/>
      <c r="D13" s="63"/>
      <c r="E13" s="62" t="s">
        <v>139</v>
      </c>
    </row>
    <row r="14" spans="2:5" ht="15.75" x14ac:dyDescent="0.25">
      <c r="B14" s="62"/>
      <c r="C14" s="62"/>
      <c r="D14" s="63"/>
      <c r="E14" s="65" t="s">
        <v>205</v>
      </c>
    </row>
    <row r="15" spans="2:5" ht="15.75" x14ac:dyDescent="0.25">
      <c r="B15" s="62"/>
      <c r="C15" s="62"/>
      <c r="D15" s="63"/>
      <c r="E15" s="65" t="s">
        <v>142</v>
      </c>
    </row>
    <row r="16" spans="2:5" ht="15.75" x14ac:dyDescent="0.25">
      <c r="B16" s="56"/>
      <c r="E16" s="65" t="s">
        <v>206</v>
      </c>
    </row>
    <row r="18" spans="2:6" ht="15.75" x14ac:dyDescent="0.25">
      <c r="B18" s="62" t="s">
        <v>123</v>
      </c>
      <c r="C18" s="62"/>
      <c r="D18" s="63"/>
      <c r="E18" s="62" t="s">
        <v>120</v>
      </c>
      <c r="F18" s="56"/>
    </row>
    <row r="19" spans="2:6" ht="15.75" x14ac:dyDescent="0.25">
      <c r="B19" s="62"/>
      <c r="C19" s="62"/>
      <c r="D19" s="63"/>
      <c r="E19" s="65" t="s">
        <v>207</v>
      </c>
    </row>
    <row r="21" spans="2:6" ht="15.75" x14ac:dyDescent="0.25">
      <c r="B21" s="62" t="s">
        <v>220</v>
      </c>
      <c r="C21" s="62"/>
      <c r="D21" s="63"/>
      <c r="E21" s="62" t="s">
        <v>222</v>
      </c>
    </row>
    <row r="22" spans="2:6" ht="15.75" x14ac:dyDescent="0.25">
      <c r="B22" s="62"/>
      <c r="C22" s="62"/>
      <c r="D22" s="63"/>
      <c r="E22" s="65" t="s">
        <v>224</v>
      </c>
    </row>
    <row r="23" spans="2:6" ht="15.75" x14ac:dyDescent="0.25">
      <c r="B23" s="62"/>
      <c r="C23" s="62"/>
      <c r="D23" s="63"/>
      <c r="E23" s="65"/>
    </row>
    <row r="24" spans="2:6" ht="15.75" x14ac:dyDescent="0.25">
      <c r="B24" s="62" t="s">
        <v>143</v>
      </c>
      <c r="C24" s="62"/>
      <c r="D24" s="63"/>
      <c r="E24" s="62" t="s">
        <v>223</v>
      </c>
    </row>
    <row r="25" spans="2:6" ht="15.75" x14ac:dyDescent="0.25">
      <c r="B25" s="62"/>
      <c r="C25" s="62"/>
      <c r="D25" s="63"/>
      <c r="E25" s="65" t="s">
        <v>224</v>
      </c>
    </row>
    <row r="26" spans="2:6" ht="15.75" x14ac:dyDescent="0.25">
      <c r="B26" s="62"/>
      <c r="C26" s="62"/>
      <c r="D26" s="63"/>
      <c r="E26" s="65"/>
    </row>
    <row r="27" spans="2:6" ht="15.75" x14ac:dyDescent="0.25">
      <c r="B27" s="62" t="s">
        <v>202</v>
      </c>
      <c r="C27" s="62"/>
      <c r="D27" s="63"/>
      <c r="E27" s="62" t="s">
        <v>204</v>
      </c>
    </row>
    <row r="28" spans="2:6" ht="15.75" x14ac:dyDescent="0.25">
      <c r="B28" s="62"/>
      <c r="C28" s="62"/>
      <c r="D28" s="63"/>
      <c r="E28" s="65" t="s">
        <v>208</v>
      </c>
    </row>
    <row r="29" spans="2:6" ht="15" x14ac:dyDescent="0.2">
      <c r="E29" s="57"/>
    </row>
    <row r="30" spans="2:6" ht="15.75" x14ac:dyDescent="0.25">
      <c r="B30" s="64" t="s">
        <v>126</v>
      </c>
      <c r="E30" s="57"/>
    </row>
    <row r="31" spans="2:6" ht="15" x14ac:dyDescent="0.2">
      <c r="E31" s="56"/>
    </row>
    <row r="32" spans="2:6" ht="15.75" x14ac:dyDescent="0.25">
      <c r="B32" s="62" t="s">
        <v>121</v>
      </c>
      <c r="C32" s="62"/>
      <c r="D32" s="63"/>
      <c r="E32" s="62" t="s">
        <v>221</v>
      </c>
    </row>
    <row r="33" spans="2:5" ht="15.75" x14ac:dyDescent="0.25">
      <c r="B33" s="62"/>
      <c r="C33" s="62"/>
      <c r="D33" s="63"/>
      <c r="E33" s="65" t="s">
        <v>209</v>
      </c>
    </row>
    <row r="35" spans="2:5" ht="15.75" x14ac:dyDescent="0.25">
      <c r="B35" s="62" t="s">
        <v>123</v>
      </c>
      <c r="C35" s="62"/>
      <c r="D35" s="63"/>
      <c r="E35" s="62" t="s">
        <v>140</v>
      </c>
    </row>
    <row r="36" spans="2:5" ht="15.75" x14ac:dyDescent="0.25">
      <c r="B36" s="62"/>
      <c r="C36" s="62"/>
      <c r="D36" s="63"/>
      <c r="E36" s="65" t="s">
        <v>210</v>
      </c>
    </row>
    <row r="37" spans="2:5" ht="15.75" x14ac:dyDescent="0.25">
      <c r="B37" s="62"/>
      <c r="C37" s="62"/>
      <c r="D37" s="63"/>
      <c r="E37" s="65"/>
    </row>
    <row r="38" spans="2:5" ht="15.75" x14ac:dyDescent="0.25">
      <c r="B38" s="62" t="s">
        <v>203</v>
      </c>
      <c r="C38" s="62"/>
      <c r="D38" s="63"/>
      <c r="E38" s="62" t="s">
        <v>204</v>
      </c>
    </row>
    <row r="39" spans="2:5" ht="15.75" x14ac:dyDescent="0.25">
      <c r="B39" s="62"/>
      <c r="C39" s="62"/>
      <c r="D39" s="63"/>
      <c r="E39" s="65" t="s">
        <v>208</v>
      </c>
    </row>
    <row r="42" spans="2:5" ht="15.75" x14ac:dyDescent="0.25">
      <c r="B42" s="64" t="s">
        <v>141</v>
      </c>
    </row>
    <row r="43" spans="2:5" ht="15.75" x14ac:dyDescent="0.25">
      <c r="B43" s="65" t="s">
        <v>211</v>
      </c>
    </row>
    <row r="44" spans="2:5" ht="15.75" x14ac:dyDescent="0.25">
      <c r="B44" s="65" t="s">
        <v>212</v>
      </c>
    </row>
    <row r="45" spans="2:5" ht="15.75" x14ac:dyDescent="0.25">
      <c r="B45" s="65" t="s">
        <v>213</v>
      </c>
    </row>
    <row r="46" spans="2:5" ht="15.75" x14ac:dyDescent="0.25">
      <c r="B46" s="65" t="s">
        <v>214</v>
      </c>
    </row>
    <row r="50" spans="7:7" x14ac:dyDescent="0.15">
      <c r="G50" t="s">
        <v>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Y75"/>
  <sheetViews>
    <sheetView workbookViewId="0">
      <selection activeCell="S30" sqref="S30"/>
    </sheetView>
  </sheetViews>
  <sheetFormatPr defaultRowHeight="10.5" x14ac:dyDescent="0.15"/>
  <sheetData>
    <row r="2" spans="2:25" ht="15" x14ac:dyDescent="0.25">
      <c r="B2" s="17" t="s">
        <v>59</v>
      </c>
      <c r="C2" s="18"/>
      <c r="D2" s="18"/>
      <c r="E2" s="18"/>
      <c r="F2" s="18"/>
      <c r="G2" s="18"/>
      <c r="H2" s="19" t="s">
        <v>60</v>
      </c>
      <c r="I2" s="18"/>
      <c r="J2" s="18"/>
      <c r="K2" s="18"/>
      <c r="L2" s="20" t="s">
        <v>61</v>
      </c>
      <c r="M2" s="21"/>
      <c r="N2" s="21"/>
      <c r="O2" s="21"/>
      <c r="P2" s="21"/>
      <c r="Q2" s="21"/>
      <c r="R2" s="21"/>
      <c r="S2" s="22" t="s">
        <v>62</v>
      </c>
      <c r="T2" s="18"/>
      <c r="U2" s="18"/>
      <c r="V2" s="18"/>
      <c r="W2" s="18"/>
      <c r="X2" s="18"/>
      <c r="Y2" s="18"/>
    </row>
    <row r="3" spans="2:25" ht="15" x14ac:dyDescent="0.25">
      <c r="B3" s="23" t="s">
        <v>63</v>
      </c>
      <c r="C3" s="18"/>
      <c r="D3" s="18"/>
      <c r="E3" s="18"/>
      <c r="F3" s="18"/>
      <c r="G3" s="18"/>
      <c r="H3" s="19" t="s">
        <v>64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2:25" ht="15" x14ac:dyDescent="0.25">
      <c r="B4" s="24" t="s">
        <v>65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spans="2:25" ht="12.75" x14ac:dyDescent="0.2">
      <c r="B5" s="26" t="s">
        <v>66</v>
      </c>
      <c r="C5" s="27">
        <v>2</v>
      </c>
      <c r="D5" s="27">
        <v>3</v>
      </c>
      <c r="E5" s="27">
        <v>4</v>
      </c>
      <c r="F5" s="27">
        <v>5</v>
      </c>
      <c r="G5" s="27">
        <v>6</v>
      </c>
      <c r="H5" s="27">
        <v>7</v>
      </c>
      <c r="I5" s="27">
        <v>8</v>
      </c>
      <c r="J5" s="27">
        <v>9</v>
      </c>
      <c r="K5" s="27">
        <v>10</v>
      </c>
      <c r="L5" s="27">
        <v>11</v>
      </c>
      <c r="M5" s="27">
        <v>12</v>
      </c>
      <c r="N5" s="27">
        <v>13</v>
      </c>
      <c r="O5" s="27">
        <v>14</v>
      </c>
      <c r="P5" s="27">
        <v>15</v>
      </c>
      <c r="Q5" s="27">
        <v>16</v>
      </c>
      <c r="R5" s="27">
        <v>17</v>
      </c>
      <c r="S5" s="27">
        <v>18</v>
      </c>
      <c r="T5" s="27">
        <v>19</v>
      </c>
      <c r="U5" s="27">
        <v>20</v>
      </c>
      <c r="V5" s="27">
        <v>21</v>
      </c>
      <c r="W5" s="27">
        <v>22</v>
      </c>
      <c r="X5" s="27">
        <v>23</v>
      </c>
      <c r="Y5" s="27">
        <v>24</v>
      </c>
    </row>
    <row r="8" spans="2:25" ht="12.75" x14ac:dyDescent="0.2">
      <c r="B8" s="28"/>
      <c r="C8" s="28" t="s">
        <v>67</v>
      </c>
      <c r="D8" s="28" t="s">
        <v>68</v>
      </c>
      <c r="E8" s="28" t="s">
        <v>69</v>
      </c>
      <c r="F8" s="28" t="s">
        <v>70</v>
      </c>
      <c r="G8" s="28" t="s">
        <v>71</v>
      </c>
      <c r="H8" s="28" t="s">
        <v>72</v>
      </c>
      <c r="I8" s="28" t="s">
        <v>73</v>
      </c>
      <c r="J8" s="28" t="s">
        <v>74</v>
      </c>
      <c r="K8" s="28" t="s">
        <v>75</v>
      </c>
      <c r="L8" s="28" t="s">
        <v>76</v>
      </c>
      <c r="M8" s="28" t="s">
        <v>77</v>
      </c>
      <c r="N8" s="28" t="s">
        <v>78</v>
      </c>
      <c r="O8" s="28" t="s">
        <v>79</v>
      </c>
      <c r="P8" s="28" t="s">
        <v>80</v>
      </c>
      <c r="Q8" s="28" t="s">
        <v>81</v>
      </c>
      <c r="R8" s="28" t="s">
        <v>82</v>
      </c>
      <c r="S8" s="28" t="s">
        <v>83</v>
      </c>
      <c r="T8" s="28" t="s">
        <v>84</v>
      </c>
      <c r="U8" s="28" t="s">
        <v>85</v>
      </c>
      <c r="V8" s="28" t="s">
        <v>86</v>
      </c>
      <c r="W8" s="28" t="s">
        <v>87</v>
      </c>
      <c r="X8" s="28" t="s">
        <v>88</v>
      </c>
      <c r="Y8" s="28" t="s">
        <v>89</v>
      </c>
    </row>
    <row r="9" spans="2:25" ht="12.75" x14ac:dyDescent="0.2">
      <c r="B9" s="28" t="s">
        <v>32</v>
      </c>
      <c r="C9" s="29">
        <v>13.7583</v>
      </c>
      <c r="D9" s="29">
        <v>13.610099999999999</v>
      </c>
      <c r="E9" s="29">
        <v>13.407400000000001</v>
      </c>
      <c r="F9" s="29">
        <v>13.2554</v>
      </c>
      <c r="G9" s="29">
        <v>13.6965</v>
      </c>
      <c r="H9" s="29">
        <v>13.901999999999999</v>
      </c>
      <c r="I9" s="29">
        <v>13.760300000000001</v>
      </c>
      <c r="J9" s="29">
        <v>13.760300000000001</v>
      </c>
      <c r="K9" s="29">
        <v>1</v>
      </c>
      <c r="L9" s="29">
        <v>1</v>
      </c>
      <c r="M9" s="29">
        <v>1</v>
      </c>
      <c r="N9" s="29">
        <v>1</v>
      </c>
      <c r="O9" s="29">
        <v>1</v>
      </c>
      <c r="P9" s="29">
        <v>1</v>
      </c>
      <c r="Q9" s="29">
        <v>1</v>
      </c>
      <c r="R9" s="29">
        <v>1</v>
      </c>
      <c r="S9" s="29">
        <v>1</v>
      </c>
      <c r="T9" s="29">
        <v>1</v>
      </c>
      <c r="U9" s="29">
        <v>1</v>
      </c>
      <c r="V9" s="29">
        <v>1</v>
      </c>
      <c r="W9" s="29">
        <v>1</v>
      </c>
      <c r="X9" s="29">
        <v>1</v>
      </c>
      <c r="Y9" s="29">
        <v>1</v>
      </c>
    </row>
    <row r="10" spans="2:25" ht="12.75" x14ac:dyDescent="0.2">
      <c r="B10" s="28" t="s">
        <v>31</v>
      </c>
      <c r="C10" s="29">
        <v>40.177700000000002</v>
      </c>
      <c r="D10" s="29">
        <v>40.286900000000003</v>
      </c>
      <c r="E10" s="29">
        <v>39.1614</v>
      </c>
      <c r="F10" s="29">
        <v>38.697899999999997</v>
      </c>
      <c r="G10" s="29">
        <v>40.1021</v>
      </c>
      <c r="H10" s="29">
        <v>40.767499999999998</v>
      </c>
      <c r="I10" s="29">
        <v>40.3399</v>
      </c>
      <c r="J10" s="29">
        <v>40.3399</v>
      </c>
      <c r="K10" s="29">
        <v>1</v>
      </c>
      <c r="L10" s="29">
        <v>1</v>
      </c>
      <c r="M10" s="29">
        <v>1</v>
      </c>
      <c r="N10" s="29">
        <v>1</v>
      </c>
      <c r="O10" s="29">
        <v>1</v>
      </c>
      <c r="P10" s="29">
        <v>1</v>
      </c>
      <c r="Q10" s="29">
        <v>1</v>
      </c>
      <c r="R10" s="29">
        <v>1</v>
      </c>
      <c r="S10" s="29">
        <v>1</v>
      </c>
      <c r="T10" s="29">
        <v>1</v>
      </c>
      <c r="U10" s="29">
        <v>1</v>
      </c>
      <c r="V10" s="29">
        <v>1</v>
      </c>
      <c r="W10" s="29">
        <v>1</v>
      </c>
      <c r="X10" s="29">
        <v>1</v>
      </c>
      <c r="Y10" s="29">
        <v>1</v>
      </c>
    </row>
    <row r="11" spans="2:25" ht="12.75" x14ac:dyDescent="0.2">
      <c r="B11" s="28" t="s">
        <v>30</v>
      </c>
      <c r="C11" s="29">
        <v>2.9654900000000001E-2</v>
      </c>
      <c r="D11" s="29">
        <v>3.6493999999999999E-2</v>
      </c>
      <c r="E11" s="29">
        <v>8.1207000000000001E-2</v>
      </c>
      <c r="F11" s="29">
        <v>9.2917E-2</v>
      </c>
      <c r="G11" s="29">
        <v>0.61064499999999999</v>
      </c>
      <c r="H11" s="29">
        <v>1.9762999999999999</v>
      </c>
      <c r="I11" s="29">
        <v>1.95583</v>
      </c>
      <c r="J11" s="29">
        <v>1.9558</v>
      </c>
      <c r="K11" s="29">
        <v>1.9542999999999999</v>
      </c>
      <c r="L11" s="29">
        <v>1.9462999999999999</v>
      </c>
      <c r="M11" s="29">
        <v>1.9545999999999999</v>
      </c>
      <c r="N11" s="29">
        <v>1.9557</v>
      </c>
      <c r="O11" s="29">
        <v>1.9559</v>
      </c>
      <c r="P11" s="29">
        <v>1.9562999999999999</v>
      </c>
      <c r="Q11" s="29">
        <v>1.9558</v>
      </c>
      <c r="R11" s="29">
        <v>1.9558</v>
      </c>
      <c r="S11" s="29">
        <v>1.9558</v>
      </c>
      <c r="T11" s="29">
        <v>1.9558</v>
      </c>
      <c r="U11" s="29">
        <v>1.9558</v>
      </c>
      <c r="V11" s="29">
        <v>1.9558</v>
      </c>
      <c r="W11" s="29">
        <v>1.9558</v>
      </c>
      <c r="X11" s="29">
        <v>1.9558</v>
      </c>
      <c r="Y11" s="29">
        <v>1.9558</v>
      </c>
    </row>
    <row r="12" spans="2:25" ht="12.75" x14ac:dyDescent="0.2">
      <c r="B12" s="28" t="s">
        <v>29</v>
      </c>
      <c r="C12" s="29">
        <v>1.7630699999999999</v>
      </c>
      <c r="D12" s="29">
        <v>1.6523099999999999</v>
      </c>
      <c r="E12" s="29">
        <v>1.6132</v>
      </c>
      <c r="F12" s="29">
        <v>1.5128200000000001</v>
      </c>
      <c r="G12" s="29">
        <v>1.69129</v>
      </c>
      <c r="H12" s="29">
        <v>1.6055299999999999</v>
      </c>
      <c r="I12" s="29">
        <v>1.60778</v>
      </c>
      <c r="J12" s="29">
        <v>1.6051</v>
      </c>
      <c r="K12" s="29">
        <v>1.5232000000000001</v>
      </c>
      <c r="L12" s="29">
        <v>1.4829000000000001</v>
      </c>
      <c r="M12" s="29">
        <v>1.4523999999999999</v>
      </c>
      <c r="N12" s="29">
        <v>1.5579000000000001</v>
      </c>
      <c r="O12" s="29">
        <v>1.5428999999999999</v>
      </c>
      <c r="P12" s="29">
        <v>1.5550999999999999</v>
      </c>
      <c r="Q12" s="29">
        <v>1.6069</v>
      </c>
      <c r="R12" s="29">
        <v>1.6547000000000001</v>
      </c>
      <c r="S12" s="29">
        <v>1.4850000000000001</v>
      </c>
      <c r="T12" s="29">
        <v>1.4836</v>
      </c>
      <c r="U12" s="29">
        <v>1.2504</v>
      </c>
      <c r="V12" s="29">
        <v>1.2156</v>
      </c>
      <c r="W12" s="29">
        <v>1.2072000000000001</v>
      </c>
      <c r="X12" s="29">
        <v>1.2276</v>
      </c>
      <c r="Y12" s="29">
        <v>1.2023999999999999</v>
      </c>
    </row>
    <row r="13" spans="2:25" ht="12.75" x14ac:dyDescent="0.2">
      <c r="B13" s="28" t="s">
        <v>28</v>
      </c>
      <c r="C13" s="29">
        <v>0.58477800000000002</v>
      </c>
      <c r="D13" s="29">
        <v>0.58050500000000005</v>
      </c>
      <c r="E13" s="29">
        <v>0.58502200000000004</v>
      </c>
      <c r="F13" s="29">
        <v>0.59904400000000002</v>
      </c>
      <c r="G13" s="29">
        <v>0.58897900000000003</v>
      </c>
      <c r="H13" s="29">
        <v>0.58030899999999996</v>
      </c>
      <c r="I13" s="29">
        <v>0.58177599999999996</v>
      </c>
      <c r="J13" s="29">
        <v>0.57667000000000002</v>
      </c>
      <c r="K13" s="29">
        <v>0.57369000000000003</v>
      </c>
      <c r="L13" s="29">
        <v>0.57504</v>
      </c>
      <c r="M13" s="29">
        <v>0.57316</v>
      </c>
      <c r="N13" s="29">
        <v>0.58636999999999995</v>
      </c>
      <c r="O13" s="29">
        <v>0.57999999999999996</v>
      </c>
      <c r="P13" s="29">
        <v>0.57350000000000001</v>
      </c>
      <c r="Q13" s="29">
        <v>0.57820000000000005</v>
      </c>
      <c r="R13" s="29">
        <v>0.58526999999999996</v>
      </c>
      <c r="S13" s="29">
        <v>1</v>
      </c>
      <c r="T13" s="29">
        <v>1</v>
      </c>
      <c r="U13" s="29">
        <v>1</v>
      </c>
      <c r="V13" s="29">
        <v>1</v>
      </c>
      <c r="W13" s="29">
        <v>1</v>
      </c>
      <c r="X13" s="29">
        <v>1</v>
      </c>
      <c r="Y13" s="29">
        <v>1</v>
      </c>
    </row>
    <row r="14" spans="2:25" ht="12.75" x14ac:dyDescent="0.2">
      <c r="B14" s="28" t="s">
        <v>90</v>
      </c>
      <c r="C14" s="29" t="s">
        <v>91</v>
      </c>
      <c r="D14" s="29">
        <v>33.5687</v>
      </c>
      <c r="E14" s="29">
        <v>34.290199999999999</v>
      </c>
      <c r="F14" s="29">
        <v>34.944400000000002</v>
      </c>
      <c r="G14" s="29">
        <v>34.246899999999997</v>
      </c>
      <c r="H14" s="29">
        <v>38.026899999999998</v>
      </c>
      <c r="I14" s="29">
        <v>35.193899999999999</v>
      </c>
      <c r="J14" s="29">
        <v>36.103000000000002</v>
      </c>
      <c r="K14" s="29">
        <v>35.046999999999997</v>
      </c>
      <c r="L14" s="29">
        <v>31.962</v>
      </c>
      <c r="M14" s="29">
        <v>31.577000000000002</v>
      </c>
      <c r="N14" s="29">
        <v>32.409999999999997</v>
      </c>
      <c r="O14" s="29">
        <v>30.463999999999999</v>
      </c>
      <c r="P14" s="29">
        <v>29</v>
      </c>
      <c r="Q14" s="29">
        <v>27.484999999999999</v>
      </c>
      <c r="R14" s="29">
        <v>26.628</v>
      </c>
      <c r="S14" s="29">
        <v>26.875</v>
      </c>
      <c r="T14" s="29">
        <v>26.472999999999999</v>
      </c>
      <c r="U14" s="29">
        <v>25.061</v>
      </c>
      <c r="V14" s="29">
        <v>25.786999999999999</v>
      </c>
      <c r="W14" s="29">
        <v>25.151</v>
      </c>
      <c r="X14" s="29">
        <v>27.427</v>
      </c>
      <c r="Y14" s="29">
        <v>27.734999999999999</v>
      </c>
    </row>
    <row r="15" spans="2:25" ht="12.75" x14ac:dyDescent="0.2">
      <c r="B15" s="28" t="s">
        <v>26</v>
      </c>
      <c r="C15" s="29">
        <v>1.9556100000000001</v>
      </c>
      <c r="D15" s="29">
        <v>1.9356899999999999</v>
      </c>
      <c r="E15" s="29">
        <v>1.90533</v>
      </c>
      <c r="F15" s="29">
        <v>1.8839699999999999</v>
      </c>
      <c r="G15" s="29">
        <v>1.9465300000000001</v>
      </c>
      <c r="H15" s="29">
        <v>1.9763200000000001</v>
      </c>
      <c r="I15" s="29">
        <v>1.95583</v>
      </c>
      <c r="J15" s="29">
        <v>1.95583</v>
      </c>
      <c r="K15" s="29">
        <v>1.95583</v>
      </c>
      <c r="L15" s="29">
        <v>1.95583</v>
      </c>
      <c r="M15" s="29">
        <v>1</v>
      </c>
      <c r="N15" s="29">
        <v>1</v>
      </c>
      <c r="O15" s="29">
        <v>1</v>
      </c>
      <c r="P15" s="29">
        <v>1</v>
      </c>
      <c r="Q15" s="29">
        <v>1</v>
      </c>
      <c r="R15" s="29">
        <v>1</v>
      </c>
      <c r="S15" s="29">
        <v>1</v>
      </c>
      <c r="T15" s="29">
        <v>1</v>
      </c>
      <c r="U15" s="29">
        <v>1</v>
      </c>
      <c r="V15" s="29">
        <v>1</v>
      </c>
      <c r="W15" s="29">
        <v>1</v>
      </c>
      <c r="X15" s="29">
        <v>1</v>
      </c>
      <c r="Y15" s="29">
        <v>1</v>
      </c>
    </row>
    <row r="16" spans="2:25" ht="12.75" x14ac:dyDescent="0.2">
      <c r="B16" s="28" t="s">
        <v>25</v>
      </c>
      <c r="C16" s="29">
        <v>7.5747900000000001</v>
      </c>
      <c r="D16" s="29">
        <v>7.5530999999999997</v>
      </c>
      <c r="E16" s="29">
        <v>7.4823300000000001</v>
      </c>
      <c r="F16" s="29">
        <v>7.2953599999999996</v>
      </c>
      <c r="G16" s="29">
        <v>7.4465500000000002</v>
      </c>
      <c r="H16" s="29">
        <v>7.5279699999999998</v>
      </c>
      <c r="I16" s="29">
        <v>7.4487800000000002</v>
      </c>
      <c r="J16" s="29">
        <v>7.4432999999999998</v>
      </c>
      <c r="K16" s="29">
        <v>7.4630999999999998</v>
      </c>
      <c r="L16" s="29">
        <v>7.4364999999999997</v>
      </c>
      <c r="M16" s="29">
        <v>7.4287999999999998</v>
      </c>
      <c r="N16" s="29">
        <v>7.4450000000000003</v>
      </c>
      <c r="O16" s="29">
        <v>7.4387999999999996</v>
      </c>
      <c r="P16" s="29">
        <v>7.4604999999999997</v>
      </c>
      <c r="Q16" s="29">
        <v>7.4560000000000004</v>
      </c>
      <c r="R16" s="29">
        <v>7.4583000000000004</v>
      </c>
      <c r="S16" s="29">
        <v>7.4505999999999997</v>
      </c>
      <c r="T16" s="29">
        <v>7.4417999999999997</v>
      </c>
      <c r="U16" s="29">
        <v>7.4535</v>
      </c>
      <c r="V16" s="29">
        <v>7.4341999999999997</v>
      </c>
      <c r="W16" s="29">
        <v>7.4610000000000003</v>
      </c>
      <c r="X16" s="29">
        <v>7.4592999999999998</v>
      </c>
      <c r="Y16" s="29">
        <v>7.4452999999999996</v>
      </c>
    </row>
    <row r="17" spans="2:25" ht="12.75" x14ac:dyDescent="0.2">
      <c r="B17" s="28" t="s">
        <v>24</v>
      </c>
      <c r="C17" s="29">
        <v>15.646599999999999</v>
      </c>
      <c r="D17" s="29">
        <v>15.646599999999999</v>
      </c>
      <c r="E17" s="29">
        <v>15.646599999999999</v>
      </c>
      <c r="F17" s="29">
        <v>15.646599999999999</v>
      </c>
      <c r="G17" s="29">
        <v>15.646599999999999</v>
      </c>
      <c r="H17" s="29">
        <v>15.646599999999999</v>
      </c>
      <c r="I17" s="29">
        <v>15.646599999999999</v>
      </c>
      <c r="J17" s="29">
        <v>15.646599999999999</v>
      </c>
      <c r="K17" s="29">
        <v>15.646599999999999</v>
      </c>
      <c r="L17" s="29">
        <v>15.646599999999999</v>
      </c>
      <c r="M17" s="29">
        <v>15.646599999999999</v>
      </c>
      <c r="N17" s="29">
        <v>15.646599999999999</v>
      </c>
      <c r="O17" s="29">
        <v>15.646599999999999</v>
      </c>
      <c r="P17" s="29">
        <v>15.646599999999999</v>
      </c>
      <c r="Q17" s="29">
        <v>15.646599999999999</v>
      </c>
      <c r="R17" s="29">
        <v>15.646599999999999</v>
      </c>
      <c r="S17" s="29">
        <v>15.646599999999999</v>
      </c>
      <c r="T17" s="29">
        <v>15.646599999999999</v>
      </c>
      <c r="U17" s="29">
        <v>15.646599999999999</v>
      </c>
      <c r="V17" s="29">
        <v>1</v>
      </c>
      <c r="W17" s="29">
        <v>1</v>
      </c>
      <c r="X17" s="29">
        <v>1</v>
      </c>
      <c r="Y17" s="29">
        <v>1</v>
      </c>
    </row>
    <row r="18" spans="2:25" ht="12.75" x14ac:dyDescent="0.2">
      <c r="B18" s="28" t="s">
        <v>23</v>
      </c>
      <c r="C18" s="29">
        <v>138.648</v>
      </c>
      <c r="D18" s="29">
        <v>158.928</v>
      </c>
      <c r="E18" s="29">
        <v>162.07</v>
      </c>
      <c r="F18" s="29">
        <v>159.54900000000001</v>
      </c>
      <c r="G18" s="29">
        <v>164.167</v>
      </c>
      <c r="H18" s="29">
        <v>167.38800000000001</v>
      </c>
      <c r="I18" s="29">
        <v>166.386</v>
      </c>
      <c r="J18" s="29">
        <v>166.386</v>
      </c>
      <c r="K18" s="29">
        <v>166.386</v>
      </c>
      <c r="L18" s="29">
        <v>1</v>
      </c>
      <c r="M18" s="29">
        <v>1</v>
      </c>
      <c r="N18" s="29">
        <v>1</v>
      </c>
      <c r="O18" s="29">
        <v>1</v>
      </c>
      <c r="P18" s="29">
        <v>1</v>
      </c>
      <c r="Q18" s="29">
        <v>1</v>
      </c>
      <c r="R18" s="29">
        <v>1</v>
      </c>
      <c r="S18" s="29">
        <v>1</v>
      </c>
      <c r="T18" s="29">
        <v>1</v>
      </c>
      <c r="U18" s="29">
        <v>1</v>
      </c>
      <c r="V18" s="29">
        <v>1</v>
      </c>
      <c r="W18" s="29">
        <v>1</v>
      </c>
      <c r="X18" s="29">
        <v>1</v>
      </c>
      <c r="Y18" s="29">
        <v>1</v>
      </c>
    </row>
    <row r="19" spans="2:25" ht="12.75" x14ac:dyDescent="0.2">
      <c r="B19" s="28" t="s">
        <v>22</v>
      </c>
      <c r="C19" s="29">
        <v>6.3330099999999998</v>
      </c>
      <c r="D19" s="29">
        <v>6.4608600000000003</v>
      </c>
      <c r="E19" s="29">
        <v>5.8291500000000003</v>
      </c>
      <c r="F19" s="29">
        <v>5.7169499999999998</v>
      </c>
      <c r="G19" s="29">
        <v>5.8163999999999998</v>
      </c>
      <c r="H19" s="29">
        <v>5.98726</v>
      </c>
      <c r="I19" s="29">
        <v>5.9457300000000002</v>
      </c>
      <c r="J19" s="29">
        <v>5.9457300000000002</v>
      </c>
      <c r="K19" s="29">
        <v>5.9457300000000002</v>
      </c>
      <c r="L19" s="29">
        <v>1</v>
      </c>
      <c r="M19" s="29">
        <v>1</v>
      </c>
      <c r="N19" s="29">
        <v>1</v>
      </c>
      <c r="O19" s="29">
        <v>1</v>
      </c>
      <c r="P19" s="29">
        <v>1</v>
      </c>
      <c r="Q19" s="29">
        <v>1</v>
      </c>
      <c r="R19" s="29">
        <v>1</v>
      </c>
      <c r="S19" s="29">
        <v>1</v>
      </c>
      <c r="T19" s="29">
        <v>1</v>
      </c>
      <c r="U19" s="29">
        <v>1</v>
      </c>
      <c r="V19" s="29">
        <v>1</v>
      </c>
      <c r="W19" s="29">
        <v>1</v>
      </c>
      <c r="X19" s="29">
        <v>1</v>
      </c>
      <c r="Y19" s="29">
        <v>1</v>
      </c>
    </row>
    <row r="20" spans="2:25" ht="12.75" x14ac:dyDescent="0.2">
      <c r="B20" s="28" t="s">
        <v>21</v>
      </c>
      <c r="C20" s="29">
        <v>6.6678199999999999</v>
      </c>
      <c r="D20" s="29">
        <v>6.5774499999999998</v>
      </c>
      <c r="E20" s="29">
        <v>6.5757899999999996</v>
      </c>
      <c r="F20" s="29">
        <v>6.4397900000000003</v>
      </c>
      <c r="G20" s="29">
        <v>6.5619300000000003</v>
      </c>
      <c r="H20" s="29">
        <v>6.6121400000000001</v>
      </c>
      <c r="I20" s="29">
        <v>6.5595699999999999</v>
      </c>
      <c r="J20" s="29">
        <v>6.5595699999999999</v>
      </c>
      <c r="K20" s="29">
        <v>6.5595699999999999</v>
      </c>
      <c r="L20" s="29">
        <v>1</v>
      </c>
      <c r="M20" s="29">
        <v>1</v>
      </c>
      <c r="N20" s="29">
        <v>1</v>
      </c>
      <c r="O20" s="29">
        <v>1</v>
      </c>
      <c r="P20" s="29">
        <v>1</v>
      </c>
      <c r="Q20" s="29">
        <v>1</v>
      </c>
      <c r="R20" s="29">
        <v>1</v>
      </c>
      <c r="S20" s="29">
        <v>1</v>
      </c>
      <c r="T20" s="29">
        <v>1</v>
      </c>
      <c r="U20" s="29">
        <v>1</v>
      </c>
      <c r="V20" s="29">
        <v>1</v>
      </c>
      <c r="W20" s="29">
        <v>1</v>
      </c>
      <c r="X20" s="29">
        <v>1</v>
      </c>
      <c r="Y20" s="29">
        <v>1</v>
      </c>
    </row>
    <row r="21" spans="2:25" ht="12.75" x14ac:dyDescent="0.2">
      <c r="B21" s="28" t="s">
        <v>20</v>
      </c>
      <c r="C21" s="29">
        <v>260.19799999999998</v>
      </c>
      <c r="D21" s="29">
        <v>277.97000000000003</v>
      </c>
      <c r="E21" s="29">
        <v>295.48</v>
      </c>
      <c r="F21" s="29">
        <v>311.56700000000001</v>
      </c>
      <c r="G21" s="29">
        <v>309.50200000000001</v>
      </c>
      <c r="H21" s="29">
        <v>312.03899999999999</v>
      </c>
      <c r="I21" s="29">
        <v>329.68900000000002</v>
      </c>
      <c r="J21" s="29">
        <v>330.3</v>
      </c>
      <c r="K21" s="29">
        <v>340.75</v>
      </c>
      <c r="L21" s="29">
        <v>340.75</v>
      </c>
      <c r="M21" s="29">
        <v>1</v>
      </c>
      <c r="N21" s="29">
        <v>1</v>
      </c>
      <c r="O21" s="29">
        <v>1</v>
      </c>
      <c r="P21" s="29">
        <v>1</v>
      </c>
      <c r="Q21" s="29">
        <v>1</v>
      </c>
      <c r="R21" s="29">
        <v>1</v>
      </c>
      <c r="S21" s="29">
        <v>1</v>
      </c>
      <c r="T21" s="29">
        <v>1</v>
      </c>
      <c r="U21" s="29">
        <v>1</v>
      </c>
      <c r="V21" s="29">
        <v>1</v>
      </c>
      <c r="W21" s="29">
        <v>1</v>
      </c>
      <c r="X21" s="29">
        <v>1</v>
      </c>
      <c r="Y21" s="29">
        <v>1</v>
      </c>
    </row>
    <row r="22" spans="2:25" ht="12.75" x14ac:dyDescent="0.2">
      <c r="B22" s="28" t="s">
        <v>19</v>
      </c>
      <c r="C22" s="29" t="s">
        <v>91</v>
      </c>
      <c r="D22" s="29" t="s">
        <v>91</v>
      </c>
      <c r="E22" s="29" t="s">
        <v>91</v>
      </c>
      <c r="F22" s="29">
        <v>6.9621899999999997</v>
      </c>
      <c r="G22" s="29">
        <v>6.9410999999999996</v>
      </c>
      <c r="H22" s="29">
        <v>6.9599000000000002</v>
      </c>
      <c r="I22" s="29">
        <v>7.2892999999999999</v>
      </c>
      <c r="J22" s="29">
        <v>7.6790000000000003</v>
      </c>
      <c r="K22" s="29">
        <v>7.58</v>
      </c>
      <c r="L22" s="29">
        <v>7.37</v>
      </c>
      <c r="M22" s="29">
        <v>7.4749999999999996</v>
      </c>
      <c r="N22" s="29">
        <v>7.6451000000000002</v>
      </c>
      <c r="O22" s="29">
        <v>7.665</v>
      </c>
      <c r="P22" s="29">
        <v>7.3715000000000002</v>
      </c>
      <c r="Q22" s="29">
        <v>7.3503999999999996</v>
      </c>
      <c r="R22" s="29">
        <v>7.3308</v>
      </c>
      <c r="S22" s="29">
        <v>7.3555000000000001</v>
      </c>
      <c r="T22" s="29">
        <v>7.3</v>
      </c>
      <c r="U22" s="29">
        <v>7.383</v>
      </c>
      <c r="V22" s="29">
        <v>7.5369999999999999</v>
      </c>
      <c r="W22" s="29">
        <v>7.5575000000000001</v>
      </c>
      <c r="X22" s="29">
        <v>7.6265000000000001</v>
      </c>
      <c r="Y22" s="29">
        <v>7.6580000000000004</v>
      </c>
    </row>
    <row r="23" spans="2:25" ht="12.75" x14ac:dyDescent="0.2">
      <c r="B23" s="28" t="s">
        <v>18</v>
      </c>
      <c r="C23" s="29">
        <v>101.679</v>
      </c>
      <c r="D23" s="29">
        <v>112.348</v>
      </c>
      <c r="E23" s="29">
        <v>136.73099999999999</v>
      </c>
      <c r="F23" s="29">
        <v>183.297</v>
      </c>
      <c r="G23" s="29">
        <v>206.90700000000001</v>
      </c>
      <c r="H23" s="29">
        <v>224.70699999999999</v>
      </c>
      <c r="I23" s="29">
        <v>252.392</v>
      </c>
      <c r="J23" s="29">
        <v>254.7</v>
      </c>
      <c r="K23" s="29">
        <v>265</v>
      </c>
      <c r="L23" s="29">
        <v>245.18</v>
      </c>
      <c r="M23" s="29">
        <v>236.29</v>
      </c>
      <c r="N23" s="29">
        <v>262.5</v>
      </c>
      <c r="O23" s="29">
        <v>245.97</v>
      </c>
      <c r="P23" s="29">
        <v>252.87</v>
      </c>
      <c r="Q23" s="29">
        <v>251.77</v>
      </c>
      <c r="R23" s="29">
        <v>253.73</v>
      </c>
      <c r="S23" s="29">
        <v>266.7</v>
      </c>
      <c r="T23" s="29">
        <v>270.42</v>
      </c>
      <c r="U23" s="29">
        <v>277.95</v>
      </c>
      <c r="V23" s="29">
        <v>314.58</v>
      </c>
      <c r="W23" s="29">
        <v>292.3</v>
      </c>
      <c r="X23" s="29">
        <v>297.04000000000002</v>
      </c>
      <c r="Y23" s="29">
        <v>315.54000000000002</v>
      </c>
    </row>
    <row r="24" spans="2:25" ht="12.75" x14ac:dyDescent="0.2">
      <c r="B24" s="28" t="s">
        <v>17</v>
      </c>
      <c r="C24" s="29">
        <v>0.74315699999999996</v>
      </c>
      <c r="D24" s="29">
        <v>0.79080899999999998</v>
      </c>
      <c r="E24" s="29">
        <v>0.79506100000000002</v>
      </c>
      <c r="F24" s="29">
        <v>0.82047800000000004</v>
      </c>
      <c r="G24" s="29">
        <v>0.74534199999999995</v>
      </c>
      <c r="H24" s="29">
        <v>0.77196100000000001</v>
      </c>
      <c r="I24" s="29">
        <v>0.78756400000000004</v>
      </c>
      <c r="J24" s="29">
        <v>0.78756400000000004</v>
      </c>
      <c r="K24" s="29">
        <v>0.78756400000000004</v>
      </c>
      <c r="L24" s="29">
        <v>1</v>
      </c>
      <c r="M24" s="29">
        <v>1</v>
      </c>
      <c r="N24" s="29">
        <v>1</v>
      </c>
      <c r="O24" s="29">
        <v>1</v>
      </c>
      <c r="P24" s="29">
        <v>1</v>
      </c>
      <c r="Q24" s="29">
        <v>1</v>
      </c>
      <c r="R24" s="29">
        <v>1</v>
      </c>
      <c r="S24" s="29">
        <v>1</v>
      </c>
      <c r="T24" s="29">
        <v>1</v>
      </c>
      <c r="U24" s="29">
        <v>1</v>
      </c>
      <c r="V24" s="29">
        <v>1</v>
      </c>
      <c r="W24" s="29">
        <v>1</v>
      </c>
      <c r="X24" s="29">
        <v>1</v>
      </c>
      <c r="Y24" s="29">
        <v>1</v>
      </c>
    </row>
    <row r="25" spans="2:25" ht="12.75" x14ac:dyDescent="0.2">
      <c r="B25" s="28" t="s">
        <v>16</v>
      </c>
      <c r="C25" s="29">
        <v>77.400800000000004</v>
      </c>
      <c r="D25" s="29">
        <v>80.942099999999996</v>
      </c>
      <c r="E25" s="29">
        <v>84.393000000000001</v>
      </c>
      <c r="F25" s="29">
        <v>85.727999999999994</v>
      </c>
      <c r="G25" s="29">
        <v>83.888000000000005</v>
      </c>
      <c r="H25" s="29">
        <v>79.702100000000002</v>
      </c>
      <c r="I25" s="29">
        <v>81.299300000000002</v>
      </c>
      <c r="J25" s="29">
        <v>72.83</v>
      </c>
      <c r="K25" s="29">
        <v>78.8</v>
      </c>
      <c r="L25" s="29">
        <v>91.48</v>
      </c>
      <c r="M25" s="29">
        <v>84.74</v>
      </c>
      <c r="N25" s="29">
        <v>89.46</v>
      </c>
      <c r="O25" s="29">
        <v>83.6</v>
      </c>
      <c r="P25" s="29">
        <v>74.569999999999993</v>
      </c>
      <c r="Q25" s="29">
        <v>93.13</v>
      </c>
      <c r="R25" s="29">
        <v>91.9</v>
      </c>
      <c r="S25" s="29">
        <v>143.83000000000001</v>
      </c>
      <c r="T25" s="29">
        <v>179.88</v>
      </c>
      <c r="U25" s="29">
        <v>153.80000000000001</v>
      </c>
      <c r="V25" s="29">
        <v>158.84</v>
      </c>
      <c r="W25" s="29">
        <v>169.8</v>
      </c>
      <c r="X25" s="29">
        <v>158.5</v>
      </c>
      <c r="Y25" s="29">
        <v>154.08000000000001</v>
      </c>
    </row>
    <row r="26" spans="2:25" ht="12.75" x14ac:dyDescent="0.2">
      <c r="B26" s="28" t="s">
        <v>15</v>
      </c>
      <c r="C26" s="29">
        <v>1787.42</v>
      </c>
      <c r="D26" s="29">
        <v>1909.98</v>
      </c>
      <c r="E26" s="29">
        <v>1997.45</v>
      </c>
      <c r="F26" s="29">
        <v>2082.71</v>
      </c>
      <c r="G26" s="29">
        <v>1913.72</v>
      </c>
      <c r="H26" s="29">
        <v>1942.03</v>
      </c>
      <c r="I26" s="29">
        <v>1</v>
      </c>
      <c r="J26" s="29">
        <v>1</v>
      </c>
      <c r="K26" s="29">
        <v>1</v>
      </c>
      <c r="L26" s="29">
        <v>1</v>
      </c>
      <c r="M26" s="29">
        <v>1</v>
      </c>
      <c r="N26" s="29">
        <v>1</v>
      </c>
      <c r="O26" s="29">
        <v>1</v>
      </c>
      <c r="P26" s="29">
        <v>1</v>
      </c>
      <c r="Q26" s="29">
        <v>1</v>
      </c>
      <c r="R26" s="29">
        <v>1</v>
      </c>
      <c r="S26" s="29">
        <v>1</v>
      </c>
      <c r="T26" s="29">
        <v>1</v>
      </c>
      <c r="U26" s="29">
        <v>1</v>
      </c>
      <c r="V26" s="29">
        <v>1</v>
      </c>
      <c r="W26" s="29">
        <v>1</v>
      </c>
      <c r="X26" s="29">
        <v>1</v>
      </c>
      <c r="Y26" s="29">
        <v>1</v>
      </c>
    </row>
    <row r="27" spans="2:25" ht="12.75" x14ac:dyDescent="0.2">
      <c r="B27" s="28" t="s">
        <v>14</v>
      </c>
      <c r="C27" s="30"/>
      <c r="D27" s="30"/>
      <c r="E27" s="30"/>
      <c r="F27" s="30"/>
      <c r="G27" s="30"/>
      <c r="H27" s="30"/>
      <c r="I27" s="30"/>
      <c r="J27" s="30"/>
      <c r="K27" s="29">
        <v>1.5232000000000001</v>
      </c>
      <c r="L27" s="29">
        <v>1.4829000000000001</v>
      </c>
      <c r="M27" s="29">
        <v>1.4523999999999999</v>
      </c>
      <c r="N27" s="29">
        <v>1.5579000000000001</v>
      </c>
      <c r="O27" s="29">
        <v>1.5428999999999999</v>
      </c>
      <c r="P27" s="29">
        <v>1.5550999999999999</v>
      </c>
      <c r="Q27" s="29">
        <v>1.6069</v>
      </c>
      <c r="R27" s="29">
        <v>1.6547000000000001</v>
      </c>
      <c r="S27" s="29">
        <v>1.4850000000000001</v>
      </c>
      <c r="T27" s="29">
        <v>1.4836</v>
      </c>
      <c r="U27" s="29">
        <v>1.2504</v>
      </c>
      <c r="V27" s="29">
        <v>1.2156</v>
      </c>
      <c r="W27" s="29">
        <v>1.2072000000000001</v>
      </c>
      <c r="X27" s="29">
        <v>1.2276</v>
      </c>
      <c r="Y27" s="29">
        <v>1.2023999999999999</v>
      </c>
    </row>
    <row r="28" spans="2:25" ht="12.75" x14ac:dyDescent="0.2">
      <c r="B28" s="28" t="s">
        <v>13</v>
      </c>
      <c r="C28" s="29">
        <v>40.177700000000002</v>
      </c>
      <c r="D28" s="29">
        <v>40.286900000000003</v>
      </c>
      <c r="E28" s="29">
        <v>39.1614</v>
      </c>
      <c r="F28" s="29">
        <v>38.697899999999997</v>
      </c>
      <c r="G28" s="29">
        <v>1</v>
      </c>
      <c r="H28" s="29">
        <v>1</v>
      </c>
      <c r="I28" s="29">
        <v>1</v>
      </c>
      <c r="J28" s="29">
        <v>1</v>
      </c>
      <c r="K28" s="29">
        <v>1</v>
      </c>
      <c r="L28" s="29">
        <v>1</v>
      </c>
      <c r="M28" s="29">
        <v>1</v>
      </c>
      <c r="N28" s="29">
        <v>1</v>
      </c>
      <c r="O28" s="29">
        <v>1</v>
      </c>
      <c r="P28" s="29">
        <v>1</v>
      </c>
      <c r="Q28" s="29">
        <v>1</v>
      </c>
      <c r="R28" s="29">
        <v>1</v>
      </c>
      <c r="S28" s="29">
        <v>1</v>
      </c>
      <c r="T28" s="29">
        <v>1</v>
      </c>
      <c r="U28" s="29">
        <v>1</v>
      </c>
      <c r="V28" s="29">
        <v>1</v>
      </c>
      <c r="W28" s="29">
        <v>1</v>
      </c>
      <c r="X28" s="29">
        <v>1</v>
      </c>
      <c r="Y28" s="29">
        <v>1</v>
      </c>
    </row>
    <row r="29" spans="2:25" ht="12.75" x14ac:dyDescent="0.2">
      <c r="B29" s="28" t="s">
        <v>12</v>
      </c>
      <c r="C29" s="29">
        <v>1.0171600000000001</v>
      </c>
      <c r="D29" s="29">
        <v>0.66940200000000005</v>
      </c>
      <c r="E29" s="29">
        <v>0.67652199999999996</v>
      </c>
      <c r="F29" s="29">
        <v>0.70969000000000004</v>
      </c>
      <c r="G29" s="29">
        <v>0.70167400000000002</v>
      </c>
      <c r="H29" s="29">
        <v>0.65148399999999995</v>
      </c>
      <c r="I29" s="29">
        <v>0.66504799999999997</v>
      </c>
      <c r="J29" s="29">
        <v>0.58809999999999996</v>
      </c>
      <c r="K29" s="29">
        <v>0.57640000000000002</v>
      </c>
      <c r="L29" s="29">
        <v>0.55630000000000002</v>
      </c>
      <c r="M29" s="29">
        <v>0.61399999999999999</v>
      </c>
      <c r="N29" s="29">
        <v>0.67249999999999999</v>
      </c>
      <c r="O29" s="29">
        <v>0.69789999999999996</v>
      </c>
      <c r="P29" s="29">
        <v>0.69620000000000004</v>
      </c>
      <c r="Q29" s="29">
        <v>0.69720000000000004</v>
      </c>
      <c r="R29" s="29">
        <v>0.69640000000000002</v>
      </c>
      <c r="S29" s="29">
        <v>0.70830000000000004</v>
      </c>
      <c r="T29" s="29">
        <v>0.70930000000000004</v>
      </c>
      <c r="U29" s="29">
        <v>0.70940000000000003</v>
      </c>
      <c r="V29" s="29">
        <v>0.69950000000000001</v>
      </c>
      <c r="W29" s="29">
        <v>0.69769999999999999</v>
      </c>
      <c r="X29" s="29">
        <v>0.70279999999999998</v>
      </c>
      <c r="Y29" s="29">
        <v>1</v>
      </c>
    </row>
    <row r="30" spans="2:25" ht="12.75" x14ac:dyDescent="0.2">
      <c r="B30" s="28" t="s">
        <v>11</v>
      </c>
      <c r="C30" s="29">
        <v>0.45008199999999998</v>
      </c>
      <c r="D30" s="29">
        <v>0.44082100000000002</v>
      </c>
      <c r="E30" s="29">
        <v>0.45278600000000002</v>
      </c>
      <c r="F30" s="29">
        <v>0.46321800000000002</v>
      </c>
      <c r="G30" s="29">
        <v>0.45073400000000002</v>
      </c>
      <c r="H30" s="29">
        <v>0.43304199999999998</v>
      </c>
      <c r="I30" s="29">
        <v>0.44159999999999999</v>
      </c>
      <c r="J30" s="29">
        <v>0.41510000000000002</v>
      </c>
      <c r="K30" s="29">
        <v>0.40749999999999997</v>
      </c>
      <c r="L30" s="29">
        <v>0.39939999999999998</v>
      </c>
      <c r="M30" s="29">
        <v>0.41820000000000002</v>
      </c>
      <c r="N30" s="29">
        <v>0.43169999999999997</v>
      </c>
      <c r="O30" s="29">
        <v>0.43430000000000002</v>
      </c>
      <c r="P30" s="29">
        <v>0.42930000000000001</v>
      </c>
      <c r="Q30" s="29">
        <v>0.42930000000000001</v>
      </c>
      <c r="R30" s="29">
        <v>0.42930000000000001</v>
      </c>
      <c r="S30" s="29">
        <v>1</v>
      </c>
      <c r="T30" s="29">
        <v>1</v>
      </c>
      <c r="U30" s="29">
        <v>1</v>
      </c>
      <c r="V30" s="29">
        <v>1</v>
      </c>
      <c r="W30" s="29">
        <v>1</v>
      </c>
      <c r="X30" s="29">
        <v>1</v>
      </c>
      <c r="Y30" s="29">
        <v>1</v>
      </c>
    </row>
    <row r="31" spans="2:25" ht="12.75" x14ac:dyDescent="0.2">
      <c r="B31" s="28" t="s">
        <v>10</v>
      </c>
      <c r="C31" s="29">
        <v>2.1966999999999999</v>
      </c>
      <c r="D31" s="29">
        <v>2.1654100000000001</v>
      </c>
      <c r="E31" s="29">
        <v>2.1342400000000001</v>
      </c>
      <c r="F31" s="29">
        <v>2.1085699999999998</v>
      </c>
      <c r="G31" s="29">
        <v>2.18472</v>
      </c>
      <c r="H31" s="29">
        <v>2.22742</v>
      </c>
      <c r="I31" s="29">
        <v>2.2037100000000001</v>
      </c>
      <c r="J31" s="29">
        <v>2.2037100000000001</v>
      </c>
      <c r="K31" s="29">
        <v>2.2037100000000001</v>
      </c>
      <c r="L31" s="29">
        <v>2.2037100000000001</v>
      </c>
      <c r="M31" s="29">
        <v>1</v>
      </c>
      <c r="N31" s="29">
        <v>1</v>
      </c>
      <c r="O31" s="29">
        <v>1</v>
      </c>
      <c r="P31" s="29">
        <v>1</v>
      </c>
      <c r="Q31" s="29">
        <v>1</v>
      </c>
      <c r="R31" s="29">
        <v>1</v>
      </c>
      <c r="S31" s="29">
        <v>1</v>
      </c>
      <c r="T31" s="29">
        <v>1</v>
      </c>
      <c r="U31" s="29">
        <v>1</v>
      </c>
      <c r="V31" s="29">
        <v>1</v>
      </c>
      <c r="W31" s="29">
        <v>1</v>
      </c>
      <c r="X31" s="29">
        <v>1</v>
      </c>
      <c r="Y31" s="29">
        <v>1</v>
      </c>
    </row>
    <row r="32" spans="2:25" ht="12.75" x14ac:dyDescent="0.2">
      <c r="B32" s="28" t="s">
        <v>9</v>
      </c>
      <c r="C32" s="29">
        <v>8.3848800000000008</v>
      </c>
      <c r="D32" s="29">
        <v>8.3876299999999997</v>
      </c>
      <c r="E32" s="29">
        <v>8.31752</v>
      </c>
      <c r="F32" s="29">
        <v>8.3119200000000006</v>
      </c>
      <c r="G32" s="29">
        <v>8.0605200000000004</v>
      </c>
      <c r="H32" s="29">
        <v>8.1137599999999992</v>
      </c>
      <c r="I32" s="29">
        <v>8.8713999999999995</v>
      </c>
      <c r="J32" s="29">
        <v>8.0764999999999993</v>
      </c>
      <c r="K32" s="29">
        <v>8.2334999999999994</v>
      </c>
      <c r="L32" s="29">
        <v>7.9515000000000002</v>
      </c>
      <c r="M32" s="29">
        <v>7.2755999999999998</v>
      </c>
      <c r="N32" s="29">
        <v>8.4140999999999995</v>
      </c>
      <c r="O32" s="29">
        <v>8.2364999999999995</v>
      </c>
      <c r="P32" s="29">
        <v>7.9850000000000003</v>
      </c>
      <c r="Q32" s="29">
        <v>8.2379999999999995</v>
      </c>
      <c r="R32" s="29">
        <v>7.9580000000000002</v>
      </c>
      <c r="S32" s="29">
        <v>9.75</v>
      </c>
      <c r="T32" s="29">
        <v>8.3000000000000007</v>
      </c>
      <c r="U32" s="29">
        <v>7.8</v>
      </c>
      <c r="V32" s="29">
        <v>7.7539999999999996</v>
      </c>
      <c r="W32" s="29">
        <v>7.3483000000000001</v>
      </c>
      <c r="X32" s="29">
        <v>8.3629999999999995</v>
      </c>
      <c r="Y32" s="29">
        <v>9.0419999999999998</v>
      </c>
    </row>
    <row r="33" spans="2:25" ht="12.75" x14ac:dyDescent="0.2">
      <c r="B33" s="28" t="s">
        <v>8</v>
      </c>
      <c r="C33" s="29">
        <v>1.9132199999999999</v>
      </c>
      <c r="D33" s="29">
        <v>2.3932899999999999</v>
      </c>
      <c r="E33" s="29">
        <v>2.9803199999999999</v>
      </c>
      <c r="F33" s="29">
        <v>3.24702</v>
      </c>
      <c r="G33" s="29">
        <v>3.6010800000000001</v>
      </c>
      <c r="H33" s="29">
        <v>3.8801999999999999</v>
      </c>
      <c r="I33" s="29">
        <v>4.0894700000000004</v>
      </c>
      <c r="J33" s="29">
        <v>4.1586999999999996</v>
      </c>
      <c r="K33" s="29">
        <v>3.8498000000000001</v>
      </c>
      <c r="L33" s="29">
        <v>3.4952999999999999</v>
      </c>
      <c r="M33" s="29">
        <v>4.0209999999999999</v>
      </c>
      <c r="N33" s="29">
        <v>4.7019000000000002</v>
      </c>
      <c r="O33" s="29">
        <v>4.0845000000000002</v>
      </c>
      <c r="P33" s="29">
        <v>3.86</v>
      </c>
      <c r="Q33" s="29">
        <v>3.831</v>
      </c>
      <c r="R33" s="29">
        <v>3.5935000000000001</v>
      </c>
      <c r="S33" s="29">
        <v>4.1535000000000002</v>
      </c>
      <c r="T33" s="29">
        <v>4.1044999999999998</v>
      </c>
      <c r="U33" s="29">
        <v>3.9750000000000001</v>
      </c>
      <c r="V33" s="29">
        <v>4.4580000000000002</v>
      </c>
      <c r="W33" s="29">
        <v>4.0739999999999998</v>
      </c>
      <c r="X33" s="29">
        <v>4.1543000000000001</v>
      </c>
      <c r="Y33" s="29">
        <v>4.2732000000000001</v>
      </c>
    </row>
    <row r="34" spans="2:25" ht="12.75" x14ac:dyDescent="0.2">
      <c r="B34" s="28" t="s">
        <v>7</v>
      </c>
      <c r="C34" s="29">
        <v>177.76</v>
      </c>
      <c r="D34" s="29">
        <v>197.05</v>
      </c>
      <c r="E34" s="29">
        <v>195.88399999999999</v>
      </c>
      <c r="F34" s="29">
        <v>196.505</v>
      </c>
      <c r="G34" s="29">
        <v>195.96799999999999</v>
      </c>
      <c r="H34" s="29">
        <v>202.137</v>
      </c>
      <c r="I34" s="29">
        <v>200.482</v>
      </c>
      <c r="J34" s="29">
        <v>200.482</v>
      </c>
      <c r="K34" s="29">
        <v>200.482</v>
      </c>
      <c r="L34" s="29">
        <v>200.482</v>
      </c>
      <c r="M34" s="29">
        <v>1</v>
      </c>
      <c r="N34" s="29">
        <v>1</v>
      </c>
      <c r="O34" s="29">
        <v>1</v>
      </c>
      <c r="P34" s="29">
        <v>1</v>
      </c>
      <c r="Q34" s="29">
        <v>1</v>
      </c>
      <c r="R34" s="29">
        <v>1</v>
      </c>
      <c r="S34" s="29">
        <v>1</v>
      </c>
      <c r="T34" s="29">
        <v>1</v>
      </c>
      <c r="U34" s="29">
        <v>1</v>
      </c>
      <c r="V34" s="29">
        <v>1</v>
      </c>
      <c r="W34" s="29">
        <v>1</v>
      </c>
      <c r="X34" s="29">
        <v>1</v>
      </c>
      <c r="Y34" s="29">
        <v>1</v>
      </c>
    </row>
    <row r="35" spans="2:25" ht="12.75" x14ac:dyDescent="0.2">
      <c r="B35" s="28" t="s">
        <v>6</v>
      </c>
      <c r="C35" s="29">
        <v>5.5701399999999998E-2</v>
      </c>
      <c r="D35" s="29">
        <v>0.14235900000000001</v>
      </c>
      <c r="E35" s="29">
        <v>0.21734800000000001</v>
      </c>
      <c r="F35" s="29">
        <v>0.21734800000000001</v>
      </c>
      <c r="G35" s="29">
        <v>0.51823900000000001</v>
      </c>
      <c r="H35" s="29">
        <v>0.88590999999999998</v>
      </c>
      <c r="I35" s="29">
        <v>1.28139</v>
      </c>
      <c r="J35" s="29">
        <v>1.8345</v>
      </c>
      <c r="K35" s="29">
        <v>2.4142000000000001</v>
      </c>
      <c r="L35" s="29">
        <v>2.7816999999999998</v>
      </c>
      <c r="M35" s="29">
        <v>3.5135000000000001</v>
      </c>
      <c r="N35" s="29">
        <v>4.1158000000000001</v>
      </c>
      <c r="O35" s="29">
        <v>3.9390000000000001</v>
      </c>
      <c r="P35" s="29">
        <v>3.6802000000000001</v>
      </c>
      <c r="Q35" s="29">
        <v>3.3835000000000002</v>
      </c>
      <c r="R35" s="29">
        <v>3.6076999999999999</v>
      </c>
      <c r="S35" s="29">
        <v>4.0225</v>
      </c>
      <c r="T35" s="29">
        <v>4.2363</v>
      </c>
      <c r="U35" s="29">
        <v>4.2619999999999996</v>
      </c>
      <c r="V35" s="29">
        <v>4.3232999999999997</v>
      </c>
      <c r="W35" s="29">
        <v>4.4444999999999997</v>
      </c>
      <c r="X35" s="29">
        <v>4.4710000000000001</v>
      </c>
      <c r="Y35" s="29">
        <v>4.4828000000000001</v>
      </c>
    </row>
    <row r="36" spans="2:25" ht="12.75" x14ac:dyDescent="0.2">
      <c r="B36" s="28" t="s">
        <v>5</v>
      </c>
      <c r="C36" s="29">
        <v>8.5489599999999992</v>
      </c>
      <c r="D36" s="29">
        <v>9.2963400000000007</v>
      </c>
      <c r="E36" s="29">
        <v>9.1779299999999999</v>
      </c>
      <c r="F36" s="29">
        <v>8.69726</v>
      </c>
      <c r="G36" s="29">
        <v>8.6280000000000001</v>
      </c>
      <c r="H36" s="29">
        <v>8.7323400000000007</v>
      </c>
      <c r="I36" s="29">
        <v>9.4880300000000002</v>
      </c>
      <c r="J36" s="29">
        <v>8.5625</v>
      </c>
      <c r="K36" s="29">
        <v>8.8313000000000006</v>
      </c>
      <c r="L36" s="29">
        <v>9.3011999999999997</v>
      </c>
      <c r="M36" s="29">
        <v>9.1527999999999992</v>
      </c>
      <c r="N36" s="29">
        <v>9.08</v>
      </c>
      <c r="O36" s="29">
        <v>9.0206</v>
      </c>
      <c r="P36" s="29">
        <v>9.3885000000000005</v>
      </c>
      <c r="Q36" s="29">
        <v>9.0404</v>
      </c>
      <c r="R36" s="29">
        <v>9.4414999999999996</v>
      </c>
      <c r="S36" s="29">
        <v>10.87</v>
      </c>
      <c r="T36" s="29">
        <v>10.252000000000001</v>
      </c>
      <c r="U36" s="29">
        <v>8.9655000000000005</v>
      </c>
      <c r="V36" s="29">
        <v>8.9120000000000008</v>
      </c>
      <c r="W36" s="29">
        <v>8.5820000000000007</v>
      </c>
      <c r="X36" s="29">
        <v>8.8590999999999998</v>
      </c>
      <c r="Y36" s="29">
        <v>9.3930000000000007</v>
      </c>
    </row>
    <row r="37" spans="2:25" ht="12.75" x14ac:dyDescent="0.2">
      <c r="B37" s="28" t="s">
        <v>4</v>
      </c>
      <c r="C37" s="29">
        <v>119.51600000000001</v>
      </c>
      <c r="D37" s="29">
        <v>147.834</v>
      </c>
      <c r="E37" s="29">
        <v>156.46600000000001</v>
      </c>
      <c r="F37" s="29">
        <v>165.58199999999999</v>
      </c>
      <c r="G37" s="29">
        <v>177.28200000000001</v>
      </c>
      <c r="H37" s="29">
        <v>186.81</v>
      </c>
      <c r="I37" s="29">
        <v>188.81</v>
      </c>
      <c r="J37" s="29">
        <v>198.90600000000001</v>
      </c>
      <c r="K37" s="29">
        <v>213.54</v>
      </c>
      <c r="L37" s="29">
        <v>218.83600000000001</v>
      </c>
      <c r="M37" s="29">
        <v>230.15799999999999</v>
      </c>
      <c r="N37" s="29">
        <v>236.7</v>
      </c>
      <c r="O37" s="29">
        <v>239.76</v>
      </c>
      <c r="P37" s="29">
        <v>239.5</v>
      </c>
      <c r="Q37" s="29">
        <v>239.64</v>
      </c>
      <c r="R37" s="29">
        <v>1</v>
      </c>
      <c r="S37" s="29">
        <v>1</v>
      </c>
      <c r="T37" s="29">
        <v>1</v>
      </c>
      <c r="U37" s="29">
        <v>1</v>
      </c>
      <c r="V37" s="29">
        <v>1</v>
      </c>
      <c r="W37" s="29">
        <v>1</v>
      </c>
      <c r="X37" s="29">
        <v>1</v>
      </c>
      <c r="Y37" s="29">
        <v>1</v>
      </c>
    </row>
    <row r="38" spans="2:25" ht="12.75" x14ac:dyDescent="0.2">
      <c r="B38" s="28" t="s">
        <v>92</v>
      </c>
      <c r="C38" s="29"/>
      <c r="D38" s="29">
        <v>37.042499999999997</v>
      </c>
      <c r="E38" s="29">
        <v>38.472000000000001</v>
      </c>
      <c r="F38" s="29">
        <v>38.978999999999999</v>
      </c>
      <c r="G38" s="29">
        <v>39.951700000000002</v>
      </c>
      <c r="H38" s="29">
        <v>38.4343</v>
      </c>
      <c r="I38" s="29">
        <v>43.2089</v>
      </c>
      <c r="J38" s="29">
        <v>42.402000000000001</v>
      </c>
      <c r="K38" s="29">
        <v>43.933</v>
      </c>
      <c r="L38" s="29">
        <v>42.78</v>
      </c>
      <c r="M38" s="29">
        <v>41.503</v>
      </c>
      <c r="N38" s="29">
        <v>41.17</v>
      </c>
      <c r="O38" s="29">
        <v>38.744999999999997</v>
      </c>
      <c r="P38" s="29">
        <v>37.880000000000003</v>
      </c>
      <c r="Q38" s="29">
        <v>34.435000000000002</v>
      </c>
      <c r="R38" s="29">
        <v>33.582999999999998</v>
      </c>
      <c r="S38" s="29">
        <v>30.126000000000001</v>
      </c>
      <c r="T38" s="29">
        <v>1</v>
      </c>
      <c r="U38" s="29">
        <v>1</v>
      </c>
      <c r="V38" s="29">
        <v>1</v>
      </c>
      <c r="W38" s="29">
        <v>1</v>
      </c>
      <c r="X38" s="29">
        <v>1</v>
      </c>
      <c r="Y38" s="29">
        <v>1</v>
      </c>
    </row>
    <row r="39" spans="2:25" ht="12.75" x14ac:dyDescent="0.2">
      <c r="B39" s="28" t="s">
        <v>2</v>
      </c>
      <c r="C39" s="29">
        <v>1.03707E-2</v>
      </c>
      <c r="D39" s="29">
        <v>1.6146600000000001E-2</v>
      </c>
      <c r="E39" s="29">
        <v>4.7302999999999998E-2</v>
      </c>
      <c r="F39" s="29">
        <v>8.0441499999999999E-2</v>
      </c>
      <c r="G39" s="29">
        <v>0.135042</v>
      </c>
      <c r="H39" s="29">
        <v>0.226634</v>
      </c>
      <c r="I39" s="29">
        <v>0.36574800000000002</v>
      </c>
      <c r="J39" s="29">
        <v>0.54459999999999997</v>
      </c>
      <c r="K39" s="29">
        <v>0.62429999999999997</v>
      </c>
      <c r="L39" s="29">
        <v>1.2695000000000001</v>
      </c>
      <c r="M39" s="29">
        <v>1.738</v>
      </c>
      <c r="N39" s="29">
        <v>1.7716000000000001</v>
      </c>
      <c r="O39" s="29">
        <v>1.8362000000000001</v>
      </c>
      <c r="P39" s="29">
        <v>1.5924</v>
      </c>
      <c r="Q39" s="29">
        <v>1.8640000000000001</v>
      </c>
      <c r="R39" s="29">
        <v>1.7170000000000001</v>
      </c>
      <c r="S39" s="29">
        <v>2.1488</v>
      </c>
      <c r="T39" s="29">
        <v>2.1547000000000001</v>
      </c>
      <c r="U39" s="29">
        <v>2.0693999999999999</v>
      </c>
      <c r="V39" s="29">
        <v>2.4432</v>
      </c>
      <c r="W39" s="29">
        <v>2.3551000000000002</v>
      </c>
      <c r="X39" s="29">
        <v>2.9605000000000001</v>
      </c>
      <c r="Y39" s="29">
        <v>2.8319999999999999</v>
      </c>
    </row>
    <row r="40" spans="2:25" ht="12.75" x14ac:dyDescent="0.2">
      <c r="B40" s="28" t="s">
        <v>57</v>
      </c>
      <c r="C40" s="29">
        <v>0.79822099999999996</v>
      </c>
      <c r="D40" s="29">
        <v>0.755108</v>
      </c>
      <c r="E40" s="29">
        <v>0.78707400000000005</v>
      </c>
      <c r="F40" s="29">
        <v>0.84724200000000005</v>
      </c>
      <c r="G40" s="29">
        <v>0.73727299999999996</v>
      </c>
      <c r="H40" s="29">
        <v>0.66675499999999999</v>
      </c>
      <c r="I40" s="29">
        <v>0.70545500000000005</v>
      </c>
      <c r="J40" s="29">
        <v>0.62170000000000003</v>
      </c>
      <c r="K40" s="29">
        <v>0.62409999999999999</v>
      </c>
      <c r="L40" s="29">
        <v>0.60850000000000004</v>
      </c>
      <c r="M40" s="29">
        <v>0.65049999999999997</v>
      </c>
      <c r="N40" s="29">
        <v>0.70479999999999998</v>
      </c>
      <c r="O40" s="29">
        <v>0.70504999999999995</v>
      </c>
      <c r="P40" s="29">
        <v>0.68530000000000002</v>
      </c>
      <c r="Q40" s="29">
        <v>0.67149999999999999</v>
      </c>
      <c r="R40" s="29">
        <v>0.73334999999999995</v>
      </c>
      <c r="S40" s="29">
        <v>0.95250000000000001</v>
      </c>
      <c r="T40" s="29">
        <v>0.8881</v>
      </c>
      <c r="U40" s="29">
        <v>0.86075000000000002</v>
      </c>
      <c r="V40" s="29">
        <v>0.83530000000000004</v>
      </c>
      <c r="W40" s="29">
        <v>0.81610000000000005</v>
      </c>
      <c r="X40" s="29">
        <v>0.8337</v>
      </c>
      <c r="Y40" s="29">
        <v>0.77890000000000004</v>
      </c>
    </row>
    <row r="43" spans="2:25" ht="12.75" x14ac:dyDescent="0.2">
      <c r="B43" s="28"/>
      <c r="C43" s="28" t="s">
        <v>67</v>
      </c>
      <c r="D43" s="28" t="s">
        <v>68</v>
      </c>
      <c r="E43" s="28" t="s">
        <v>69</v>
      </c>
      <c r="F43" s="28" t="s">
        <v>70</v>
      </c>
      <c r="G43" s="28" t="s">
        <v>71</v>
      </c>
      <c r="H43" s="28" t="s">
        <v>72</v>
      </c>
      <c r="I43" s="28" t="s">
        <v>73</v>
      </c>
      <c r="J43" s="28" t="s">
        <v>74</v>
      </c>
      <c r="K43" s="28" t="s">
        <v>75</v>
      </c>
      <c r="L43" s="28" t="s">
        <v>76</v>
      </c>
      <c r="M43" s="28" t="s">
        <v>77</v>
      </c>
      <c r="N43" s="28" t="s">
        <v>78</v>
      </c>
      <c r="O43" s="28" t="s">
        <v>79</v>
      </c>
      <c r="P43" s="28" t="s">
        <v>80</v>
      </c>
      <c r="Q43" s="28" t="s">
        <v>81</v>
      </c>
      <c r="R43" s="28" t="s">
        <v>82</v>
      </c>
      <c r="S43" s="28" t="s">
        <v>83</v>
      </c>
      <c r="T43" s="28" t="s">
        <v>84</v>
      </c>
      <c r="U43" s="28" t="s">
        <v>85</v>
      </c>
      <c r="V43" s="28" t="s">
        <v>86</v>
      </c>
      <c r="W43" s="28" t="s">
        <v>87</v>
      </c>
      <c r="X43" s="28" t="s">
        <v>88</v>
      </c>
      <c r="Y43" s="28" t="s">
        <v>89</v>
      </c>
    </row>
    <row r="44" spans="2:25" ht="12.75" x14ac:dyDescent="0.2">
      <c r="B44" s="28" t="s">
        <v>32</v>
      </c>
      <c r="C44" s="29">
        <v>13.760300000000001</v>
      </c>
      <c r="D44" s="29">
        <v>13.760300000000001</v>
      </c>
      <c r="E44" s="29">
        <v>13.760300000000001</v>
      </c>
      <c r="F44" s="29">
        <v>13.760300000000001</v>
      </c>
      <c r="G44" s="29">
        <v>13.760300000000001</v>
      </c>
      <c r="H44" s="29">
        <v>13.760300000000001</v>
      </c>
      <c r="I44" s="29">
        <v>13.760300000000001</v>
      </c>
      <c r="J44" s="29">
        <v>13.760300000000001</v>
      </c>
      <c r="K44" s="29">
        <v>1</v>
      </c>
      <c r="L44" s="29">
        <v>1</v>
      </c>
      <c r="M44" s="29">
        <v>1</v>
      </c>
      <c r="N44" s="29">
        <v>1</v>
      </c>
      <c r="O44" s="29">
        <v>1</v>
      </c>
      <c r="P44" s="29">
        <v>1</v>
      </c>
      <c r="Q44" s="29">
        <v>1</v>
      </c>
      <c r="R44" s="29">
        <v>1</v>
      </c>
      <c r="S44" s="29">
        <v>1</v>
      </c>
      <c r="T44" s="29">
        <v>1</v>
      </c>
      <c r="U44" s="29">
        <v>1</v>
      </c>
      <c r="V44" s="29">
        <v>1</v>
      </c>
      <c r="W44" s="29">
        <v>1</v>
      </c>
      <c r="X44" s="29">
        <v>1</v>
      </c>
      <c r="Y44" s="29">
        <v>1</v>
      </c>
    </row>
    <row r="45" spans="2:25" ht="12.75" x14ac:dyDescent="0.2">
      <c r="B45" s="28" t="s">
        <v>31</v>
      </c>
      <c r="C45" s="29">
        <v>40.3399</v>
      </c>
      <c r="D45" s="29">
        <v>40.3399</v>
      </c>
      <c r="E45" s="29">
        <v>40.3399</v>
      </c>
      <c r="F45" s="29">
        <v>40.3399</v>
      </c>
      <c r="G45" s="29">
        <v>40.3399</v>
      </c>
      <c r="H45" s="29">
        <v>40.3399</v>
      </c>
      <c r="I45" s="29">
        <v>40.3399</v>
      </c>
      <c r="J45" s="29">
        <v>40.3399</v>
      </c>
      <c r="K45" s="29">
        <v>1</v>
      </c>
      <c r="L45" s="29">
        <v>1</v>
      </c>
      <c r="M45" s="29">
        <v>1</v>
      </c>
      <c r="N45" s="29">
        <v>1</v>
      </c>
      <c r="O45" s="29">
        <v>1</v>
      </c>
      <c r="P45" s="29">
        <v>1</v>
      </c>
      <c r="Q45" s="29">
        <v>1</v>
      </c>
      <c r="R45" s="29">
        <v>1</v>
      </c>
      <c r="S45" s="29">
        <v>1</v>
      </c>
      <c r="T45" s="29">
        <v>1</v>
      </c>
      <c r="U45" s="29">
        <v>1</v>
      </c>
      <c r="V45" s="29">
        <v>1</v>
      </c>
      <c r="W45" s="29">
        <v>1</v>
      </c>
      <c r="X45" s="29">
        <v>1</v>
      </c>
      <c r="Y45" s="29">
        <v>1</v>
      </c>
    </row>
    <row r="46" spans="2:25" ht="12.75" x14ac:dyDescent="0.2">
      <c r="B46" s="28" t="s">
        <v>30</v>
      </c>
      <c r="C46" s="29">
        <v>1.9558</v>
      </c>
      <c r="D46" s="29">
        <v>1.9558</v>
      </c>
      <c r="E46" s="29">
        <v>1.9558</v>
      </c>
      <c r="F46" s="29">
        <v>1.9558</v>
      </c>
      <c r="G46" s="29">
        <v>1.9558</v>
      </c>
      <c r="H46" s="29">
        <v>1.9558</v>
      </c>
      <c r="I46" s="29">
        <v>1.9558</v>
      </c>
      <c r="J46" s="29">
        <v>1.9558</v>
      </c>
      <c r="K46" s="29">
        <v>1.9558</v>
      </c>
      <c r="L46" s="29">
        <v>1.9558</v>
      </c>
      <c r="M46" s="29">
        <v>1.9558</v>
      </c>
      <c r="N46" s="29">
        <v>1.9558</v>
      </c>
      <c r="O46" s="29">
        <v>1.9558</v>
      </c>
      <c r="P46" s="29">
        <v>1.9558</v>
      </c>
      <c r="Q46" s="29">
        <v>1.9558</v>
      </c>
      <c r="R46" s="29">
        <v>1.9558</v>
      </c>
      <c r="S46" s="29">
        <v>1.9558</v>
      </c>
      <c r="T46" s="29">
        <v>1.9558</v>
      </c>
      <c r="U46" s="29">
        <v>1.9558</v>
      </c>
      <c r="V46" s="29">
        <v>1.9558</v>
      </c>
      <c r="W46" s="29">
        <v>1.9558</v>
      </c>
      <c r="X46" s="29">
        <v>1.9558</v>
      </c>
      <c r="Y46" s="29">
        <v>1.9558</v>
      </c>
    </row>
    <row r="47" spans="2:25" ht="12.75" x14ac:dyDescent="0.2">
      <c r="B47" s="28" t="s">
        <v>29</v>
      </c>
      <c r="C47" s="29">
        <v>1.2023999999999999</v>
      </c>
      <c r="D47" s="29">
        <v>1.2023999999999999</v>
      </c>
      <c r="E47" s="29">
        <v>1.2023999999999999</v>
      </c>
      <c r="F47" s="29">
        <v>1.2023999999999999</v>
      </c>
      <c r="G47" s="29">
        <v>1.2023999999999999</v>
      </c>
      <c r="H47" s="29">
        <v>1.2023999999999999</v>
      </c>
      <c r="I47" s="29">
        <v>1.2023999999999999</v>
      </c>
      <c r="J47" s="29">
        <v>1.2023999999999999</v>
      </c>
      <c r="K47" s="29">
        <v>1.2023999999999999</v>
      </c>
      <c r="L47" s="29">
        <v>1.2023999999999999</v>
      </c>
      <c r="M47" s="29">
        <v>1.2023999999999999</v>
      </c>
      <c r="N47" s="29">
        <v>1.2023999999999999</v>
      </c>
      <c r="O47" s="29">
        <v>1.2023999999999999</v>
      </c>
      <c r="P47" s="29">
        <v>1.2023999999999999</v>
      </c>
      <c r="Q47" s="29">
        <v>1.2023999999999999</v>
      </c>
      <c r="R47" s="29">
        <v>1.2023999999999999</v>
      </c>
      <c r="S47" s="29">
        <v>1.2023999999999999</v>
      </c>
      <c r="T47" s="29">
        <v>1.2023999999999999</v>
      </c>
      <c r="U47" s="29">
        <v>1.2023999999999999</v>
      </c>
      <c r="V47" s="29">
        <v>1.2023999999999999</v>
      </c>
      <c r="W47" s="29">
        <v>1.2023999999999999</v>
      </c>
      <c r="X47" s="29">
        <v>1.2023999999999999</v>
      </c>
      <c r="Y47" s="29">
        <v>1.2023999999999999</v>
      </c>
    </row>
    <row r="48" spans="2:25" ht="12.75" x14ac:dyDescent="0.2">
      <c r="B48" s="28" t="s">
        <v>28</v>
      </c>
      <c r="C48" s="29">
        <v>0.58526999999999996</v>
      </c>
      <c r="D48" s="29">
        <v>0.58526999999999996</v>
      </c>
      <c r="E48" s="29">
        <v>0.58526999999999996</v>
      </c>
      <c r="F48" s="29">
        <v>0.58526999999999996</v>
      </c>
      <c r="G48" s="29">
        <v>0.58526999999999996</v>
      </c>
      <c r="H48" s="29">
        <v>0.58526999999999996</v>
      </c>
      <c r="I48" s="29">
        <v>0.58526999999999996</v>
      </c>
      <c r="J48" s="29">
        <v>0.58526999999999996</v>
      </c>
      <c r="K48" s="29">
        <v>0.58526999999999996</v>
      </c>
      <c r="L48" s="29">
        <v>0.58526999999999996</v>
      </c>
      <c r="M48" s="29">
        <v>0.58526999999999996</v>
      </c>
      <c r="N48" s="29">
        <v>0.58526999999999996</v>
      </c>
      <c r="O48" s="29">
        <v>0.58526999999999996</v>
      </c>
      <c r="P48" s="29">
        <v>0.58526999999999996</v>
      </c>
      <c r="Q48" s="29">
        <v>0.58526999999999996</v>
      </c>
      <c r="R48" s="29">
        <v>0.58526999999999996</v>
      </c>
      <c r="S48" s="29">
        <v>1</v>
      </c>
      <c r="T48" s="29">
        <v>1</v>
      </c>
      <c r="U48" s="29">
        <v>1</v>
      </c>
      <c r="V48" s="29">
        <v>1</v>
      </c>
      <c r="W48" s="29">
        <v>1</v>
      </c>
      <c r="X48" s="29">
        <v>1</v>
      </c>
      <c r="Y48" s="29">
        <v>1</v>
      </c>
    </row>
    <row r="49" spans="2:25" ht="12.75" x14ac:dyDescent="0.2">
      <c r="B49" s="28" t="s">
        <v>90</v>
      </c>
      <c r="C49" s="29">
        <v>27.734999999999999</v>
      </c>
      <c r="D49" s="29">
        <v>27.734999999999999</v>
      </c>
      <c r="E49" s="29">
        <v>27.734999999999999</v>
      </c>
      <c r="F49" s="29">
        <v>27.734999999999999</v>
      </c>
      <c r="G49" s="29">
        <v>27.734999999999999</v>
      </c>
      <c r="H49" s="29">
        <v>27.734999999999999</v>
      </c>
      <c r="I49" s="29">
        <v>27.734999999999999</v>
      </c>
      <c r="J49" s="29">
        <v>27.734999999999999</v>
      </c>
      <c r="K49" s="29">
        <v>27.734999999999999</v>
      </c>
      <c r="L49" s="29">
        <v>27.734999999999999</v>
      </c>
      <c r="M49" s="29">
        <v>27.734999999999999</v>
      </c>
      <c r="N49" s="29">
        <v>27.734999999999999</v>
      </c>
      <c r="O49" s="29">
        <v>27.734999999999999</v>
      </c>
      <c r="P49" s="29">
        <v>27.734999999999999</v>
      </c>
      <c r="Q49" s="29">
        <v>27.734999999999999</v>
      </c>
      <c r="R49" s="29">
        <v>27.734999999999999</v>
      </c>
      <c r="S49" s="29">
        <v>27.734999999999999</v>
      </c>
      <c r="T49" s="29">
        <v>27.734999999999999</v>
      </c>
      <c r="U49" s="29">
        <v>27.734999999999999</v>
      </c>
      <c r="V49" s="29">
        <v>27.734999999999999</v>
      </c>
      <c r="W49" s="29">
        <v>27.734999999999999</v>
      </c>
      <c r="X49" s="29">
        <v>27.734999999999999</v>
      </c>
      <c r="Y49" s="29">
        <v>27.734999999999999</v>
      </c>
    </row>
    <row r="50" spans="2:25" ht="12.75" x14ac:dyDescent="0.2">
      <c r="B50" s="28" t="s">
        <v>26</v>
      </c>
      <c r="C50" s="29">
        <v>1.95583</v>
      </c>
      <c r="D50" s="29">
        <v>1.95583</v>
      </c>
      <c r="E50" s="29">
        <v>1.95583</v>
      </c>
      <c r="F50" s="29">
        <v>1.95583</v>
      </c>
      <c r="G50" s="29">
        <v>1.95583</v>
      </c>
      <c r="H50" s="29">
        <v>1.95583</v>
      </c>
      <c r="I50" s="29">
        <v>1.95583</v>
      </c>
      <c r="J50" s="29">
        <v>1.95583</v>
      </c>
      <c r="K50" s="29">
        <v>1.95583</v>
      </c>
      <c r="L50" s="29">
        <v>1.95583</v>
      </c>
      <c r="M50" s="29">
        <v>1</v>
      </c>
      <c r="N50" s="29">
        <v>1</v>
      </c>
      <c r="O50" s="29">
        <v>1</v>
      </c>
      <c r="P50" s="29">
        <v>1</v>
      </c>
      <c r="Q50" s="29">
        <v>1</v>
      </c>
      <c r="R50" s="29">
        <v>1</v>
      </c>
      <c r="S50" s="29">
        <v>1</v>
      </c>
      <c r="T50" s="29">
        <v>1</v>
      </c>
      <c r="U50" s="29">
        <v>1</v>
      </c>
      <c r="V50" s="29">
        <v>1</v>
      </c>
      <c r="W50" s="29">
        <v>1</v>
      </c>
      <c r="X50" s="29">
        <v>1</v>
      </c>
      <c r="Y50" s="29">
        <v>1</v>
      </c>
    </row>
    <row r="51" spans="2:25" ht="12.75" x14ac:dyDescent="0.2">
      <c r="B51" s="28" t="s">
        <v>25</v>
      </c>
      <c r="C51" s="29">
        <v>7.4452999999999996</v>
      </c>
      <c r="D51" s="29">
        <v>7.4452999999999996</v>
      </c>
      <c r="E51" s="29">
        <v>7.4452999999999996</v>
      </c>
      <c r="F51" s="29">
        <v>7.4452999999999996</v>
      </c>
      <c r="G51" s="29">
        <v>7.4452999999999996</v>
      </c>
      <c r="H51" s="29">
        <v>7.4452999999999996</v>
      </c>
      <c r="I51" s="29">
        <v>7.4452999999999996</v>
      </c>
      <c r="J51" s="29">
        <v>7.4452999999999996</v>
      </c>
      <c r="K51" s="29">
        <v>7.4452999999999996</v>
      </c>
      <c r="L51" s="29">
        <v>7.4452999999999996</v>
      </c>
      <c r="M51" s="29">
        <v>7.4452999999999996</v>
      </c>
      <c r="N51" s="29">
        <v>7.4452999999999996</v>
      </c>
      <c r="O51" s="29">
        <v>7.4452999999999996</v>
      </c>
      <c r="P51" s="29">
        <v>7.4452999999999996</v>
      </c>
      <c r="Q51" s="29">
        <v>7.4452999999999996</v>
      </c>
      <c r="R51" s="29">
        <v>7.4452999999999996</v>
      </c>
      <c r="S51" s="29">
        <v>7.4452999999999996</v>
      </c>
      <c r="T51" s="29">
        <v>7.4452999999999996</v>
      </c>
      <c r="U51" s="29">
        <v>7.4452999999999996</v>
      </c>
      <c r="V51" s="29">
        <v>7.4452999999999996</v>
      </c>
      <c r="W51" s="29">
        <v>7.4452999999999996</v>
      </c>
      <c r="X51" s="29">
        <v>7.4452999999999996</v>
      </c>
      <c r="Y51" s="29">
        <v>7.4452999999999996</v>
      </c>
    </row>
    <row r="52" spans="2:25" ht="12.75" x14ac:dyDescent="0.2">
      <c r="B52" s="28" t="s">
        <v>24</v>
      </c>
      <c r="C52" s="29">
        <v>15.646599999999999</v>
      </c>
      <c r="D52" s="29">
        <v>15.646599999999999</v>
      </c>
      <c r="E52" s="29">
        <v>15.646599999999999</v>
      </c>
      <c r="F52" s="29">
        <v>15.646599999999999</v>
      </c>
      <c r="G52" s="29">
        <v>15.646599999999999</v>
      </c>
      <c r="H52" s="29">
        <v>15.646599999999999</v>
      </c>
      <c r="I52" s="29">
        <v>15.646599999999999</v>
      </c>
      <c r="J52" s="29">
        <v>15.646599999999999</v>
      </c>
      <c r="K52" s="29">
        <v>15.646599999999999</v>
      </c>
      <c r="L52" s="29">
        <v>15.646599999999999</v>
      </c>
      <c r="M52" s="29">
        <v>15.646599999999999</v>
      </c>
      <c r="N52" s="29">
        <v>15.646599999999999</v>
      </c>
      <c r="O52" s="29">
        <v>15.646599999999999</v>
      </c>
      <c r="P52" s="29">
        <v>15.646599999999999</v>
      </c>
      <c r="Q52" s="29">
        <v>15.646599999999999</v>
      </c>
      <c r="R52" s="29">
        <v>15.646599999999999</v>
      </c>
      <c r="S52" s="29">
        <v>15.646599999999999</v>
      </c>
      <c r="T52" s="29">
        <v>15.646599999999999</v>
      </c>
      <c r="U52" s="29">
        <v>15.646599999999999</v>
      </c>
      <c r="V52" s="29">
        <v>1</v>
      </c>
      <c r="W52" s="29">
        <v>1</v>
      </c>
      <c r="X52" s="29">
        <v>1</v>
      </c>
      <c r="Y52" s="29">
        <v>1</v>
      </c>
    </row>
    <row r="53" spans="2:25" ht="12.75" x14ac:dyDescent="0.2">
      <c r="B53" s="28" t="s">
        <v>23</v>
      </c>
      <c r="C53" s="29">
        <v>166.386</v>
      </c>
      <c r="D53" s="29">
        <v>166.386</v>
      </c>
      <c r="E53" s="29">
        <v>166.386</v>
      </c>
      <c r="F53" s="29">
        <v>166.386</v>
      </c>
      <c r="G53" s="29">
        <v>166.386</v>
      </c>
      <c r="H53" s="29">
        <v>166.386</v>
      </c>
      <c r="I53" s="29">
        <v>166.386</v>
      </c>
      <c r="J53" s="29">
        <v>166.386</v>
      </c>
      <c r="K53" s="29">
        <v>166.386</v>
      </c>
      <c r="L53" s="29">
        <v>1</v>
      </c>
      <c r="M53" s="29">
        <v>1</v>
      </c>
      <c r="N53" s="29">
        <v>1</v>
      </c>
      <c r="O53" s="29">
        <v>1</v>
      </c>
      <c r="P53" s="29">
        <v>1</v>
      </c>
      <c r="Q53" s="29">
        <v>1</v>
      </c>
      <c r="R53" s="29">
        <v>1</v>
      </c>
      <c r="S53" s="29">
        <v>1</v>
      </c>
      <c r="T53" s="29">
        <v>1</v>
      </c>
      <c r="U53" s="29">
        <v>1</v>
      </c>
      <c r="V53" s="29">
        <v>1</v>
      </c>
      <c r="W53" s="29">
        <v>1</v>
      </c>
      <c r="X53" s="29">
        <v>1</v>
      </c>
      <c r="Y53" s="29">
        <v>1</v>
      </c>
    </row>
    <row r="54" spans="2:25" ht="12.75" x14ac:dyDescent="0.2">
      <c r="B54" s="28" t="s">
        <v>22</v>
      </c>
      <c r="C54" s="29">
        <v>5.9457300000000002</v>
      </c>
      <c r="D54" s="29">
        <v>5.9457300000000002</v>
      </c>
      <c r="E54" s="29">
        <v>5.9457300000000002</v>
      </c>
      <c r="F54" s="29">
        <v>5.9457300000000002</v>
      </c>
      <c r="G54" s="29">
        <v>5.9457300000000002</v>
      </c>
      <c r="H54" s="29">
        <v>5.9457300000000002</v>
      </c>
      <c r="I54" s="29">
        <v>5.9457300000000002</v>
      </c>
      <c r="J54" s="29">
        <v>5.9457300000000002</v>
      </c>
      <c r="K54" s="29">
        <v>5.9457300000000002</v>
      </c>
      <c r="L54" s="29">
        <v>1</v>
      </c>
      <c r="M54" s="29">
        <v>1</v>
      </c>
      <c r="N54" s="29">
        <v>1</v>
      </c>
      <c r="O54" s="29">
        <v>1</v>
      </c>
      <c r="P54" s="29">
        <v>1</v>
      </c>
      <c r="Q54" s="29">
        <v>1</v>
      </c>
      <c r="R54" s="29">
        <v>1</v>
      </c>
      <c r="S54" s="29">
        <v>1</v>
      </c>
      <c r="T54" s="29">
        <v>1</v>
      </c>
      <c r="U54" s="29">
        <v>1</v>
      </c>
      <c r="V54" s="29">
        <v>1</v>
      </c>
      <c r="W54" s="29">
        <v>1</v>
      </c>
      <c r="X54" s="29">
        <v>1</v>
      </c>
      <c r="Y54" s="29">
        <v>1</v>
      </c>
    </row>
    <row r="55" spans="2:25" ht="12.75" x14ac:dyDescent="0.2">
      <c r="B55" s="28" t="s">
        <v>21</v>
      </c>
      <c r="C55" s="29">
        <v>6.5774499999999998</v>
      </c>
      <c r="D55" s="29">
        <v>6.5774499999999998</v>
      </c>
      <c r="E55" s="29">
        <v>6.5757899999999996</v>
      </c>
      <c r="F55" s="29">
        <v>6.4397900000000003</v>
      </c>
      <c r="G55" s="29">
        <v>6.5619300000000003</v>
      </c>
      <c r="H55" s="29">
        <v>6.6121400000000001</v>
      </c>
      <c r="I55" s="29">
        <v>6.5595699999999999</v>
      </c>
      <c r="J55" s="29">
        <v>6.5595699999999999</v>
      </c>
      <c r="K55" s="29">
        <v>6.5595699999999999</v>
      </c>
      <c r="L55" s="29">
        <v>1</v>
      </c>
      <c r="M55" s="29">
        <v>1</v>
      </c>
      <c r="N55" s="29">
        <v>1</v>
      </c>
      <c r="O55" s="29">
        <v>1</v>
      </c>
      <c r="P55" s="29">
        <v>1</v>
      </c>
      <c r="Q55" s="29">
        <v>1</v>
      </c>
      <c r="R55" s="29">
        <v>1</v>
      </c>
      <c r="S55" s="29">
        <v>1</v>
      </c>
      <c r="T55" s="29">
        <v>1</v>
      </c>
      <c r="U55" s="29">
        <v>1</v>
      </c>
      <c r="V55" s="29">
        <v>1</v>
      </c>
      <c r="W55" s="29">
        <v>1</v>
      </c>
      <c r="X55" s="29">
        <v>1</v>
      </c>
      <c r="Y55" s="29">
        <v>1</v>
      </c>
    </row>
    <row r="56" spans="2:25" ht="12.75" x14ac:dyDescent="0.2">
      <c r="B56" s="28" t="s">
        <v>20</v>
      </c>
      <c r="C56" s="29">
        <v>340.75</v>
      </c>
      <c r="D56" s="29">
        <v>340.75</v>
      </c>
      <c r="E56" s="29">
        <v>340.75</v>
      </c>
      <c r="F56" s="29">
        <v>340.75</v>
      </c>
      <c r="G56" s="29">
        <v>340.75</v>
      </c>
      <c r="H56" s="29">
        <v>340.75</v>
      </c>
      <c r="I56" s="29">
        <v>340.75</v>
      </c>
      <c r="J56" s="29">
        <v>340.75</v>
      </c>
      <c r="K56" s="29">
        <v>340.75</v>
      </c>
      <c r="L56" s="29">
        <v>340.75</v>
      </c>
      <c r="M56" s="29">
        <v>1</v>
      </c>
      <c r="N56" s="29">
        <v>1</v>
      </c>
      <c r="O56" s="29">
        <v>1</v>
      </c>
      <c r="P56" s="29">
        <v>1</v>
      </c>
      <c r="Q56" s="29">
        <v>1</v>
      </c>
      <c r="R56" s="29">
        <v>1</v>
      </c>
      <c r="S56" s="29">
        <v>1</v>
      </c>
      <c r="T56" s="29">
        <v>1</v>
      </c>
      <c r="U56" s="29">
        <v>1</v>
      </c>
      <c r="V56" s="29">
        <v>1</v>
      </c>
      <c r="W56" s="29">
        <v>1</v>
      </c>
      <c r="X56" s="29">
        <v>1</v>
      </c>
      <c r="Y56" s="29">
        <v>1</v>
      </c>
    </row>
    <row r="57" spans="2:25" ht="12.75" x14ac:dyDescent="0.2">
      <c r="B57" s="28" t="s">
        <v>19</v>
      </c>
      <c r="C57" s="29">
        <v>7.6580000000000004</v>
      </c>
      <c r="D57" s="29">
        <v>7.6580000000000004</v>
      </c>
      <c r="E57" s="29">
        <v>7.6580000000000004</v>
      </c>
      <c r="F57" s="29">
        <v>7.6580000000000004</v>
      </c>
      <c r="G57" s="29">
        <v>7.6580000000000004</v>
      </c>
      <c r="H57" s="29">
        <v>7.6580000000000004</v>
      </c>
      <c r="I57" s="29">
        <v>7.6580000000000004</v>
      </c>
      <c r="J57" s="29">
        <v>7.6580000000000004</v>
      </c>
      <c r="K57" s="29">
        <v>7.6580000000000004</v>
      </c>
      <c r="L57" s="29">
        <v>7.6580000000000004</v>
      </c>
      <c r="M57" s="29">
        <v>7.6580000000000004</v>
      </c>
      <c r="N57" s="29">
        <v>7.6580000000000004</v>
      </c>
      <c r="O57" s="29">
        <v>7.6580000000000004</v>
      </c>
      <c r="P57" s="29">
        <v>7.6580000000000004</v>
      </c>
      <c r="Q57" s="29">
        <v>7.6580000000000004</v>
      </c>
      <c r="R57" s="29">
        <v>7.6580000000000004</v>
      </c>
      <c r="S57" s="29">
        <v>7.6580000000000004</v>
      </c>
      <c r="T57" s="29">
        <v>7.6580000000000004</v>
      </c>
      <c r="U57" s="29">
        <v>7.6580000000000004</v>
      </c>
      <c r="V57" s="29">
        <v>7.6580000000000004</v>
      </c>
      <c r="W57" s="29">
        <v>7.6580000000000004</v>
      </c>
      <c r="X57" s="29">
        <v>7.6580000000000004</v>
      </c>
      <c r="Y57" s="29">
        <v>7.6580000000000004</v>
      </c>
    </row>
    <row r="58" spans="2:25" ht="12.75" x14ac:dyDescent="0.2">
      <c r="B58" s="28" t="s">
        <v>18</v>
      </c>
      <c r="C58" s="29">
        <v>315.54000000000002</v>
      </c>
      <c r="D58" s="29">
        <v>315.54000000000002</v>
      </c>
      <c r="E58" s="29">
        <v>315.54000000000002</v>
      </c>
      <c r="F58" s="29">
        <v>315.54000000000002</v>
      </c>
      <c r="G58" s="29">
        <v>315.54000000000002</v>
      </c>
      <c r="H58" s="29">
        <v>315.54000000000002</v>
      </c>
      <c r="I58" s="29">
        <v>315.54000000000002</v>
      </c>
      <c r="J58" s="29">
        <v>315.54000000000002</v>
      </c>
      <c r="K58" s="29">
        <v>315.54000000000002</v>
      </c>
      <c r="L58" s="29">
        <v>315.54000000000002</v>
      </c>
      <c r="M58" s="29">
        <v>315.54000000000002</v>
      </c>
      <c r="N58" s="29">
        <v>315.54000000000002</v>
      </c>
      <c r="O58" s="29">
        <v>315.54000000000002</v>
      </c>
      <c r="P58" s="29">
        <v>315.54000000000002</v>
      </c>
      <c r="Q58" s="29">
        <v>315.54000000000002</v>
      </c>
      <c r="R58" s="29">
        <v>315.54000000000002</v>
      </c>
      <c r="S58" s="29">
        <v>315.54000000000002</v>
      </c>
      <c r="T58" s="29">
        <v>315.54000000000002</v>
      </c>
      <c r="U58" s="29">
        <v>315.54000000000002</v>
      </c>
      <c r="V58" s="29">
        <v>315.54000000000002</v>
      </c>
      <c r="W58" s="29">
        <v>315.54000000000002</v>
      </c>
      <c r="X58" s="29">
        <v>315.54000000000002</v>
      </c>
      <c r="Y58" s="29">
        <v>315.54000000000002</v>
      </c>
    </row>
    <row r="59" spans="2:25" ht="12.75" x14ac:dyDescent="0.2">
      <c r="B59" s="28" t="s">
        <v>17</v>
      </c>
      <c r="C59" s="29">
        <v>0.78756400000000004</v>
      </c>
      <c r="D59" s="29">
        <v>0.78756400000000004</v>
      </c>
      <c r="E59" s="29">
        <v>0.78756400000000004</v>
      </c>
      <c r="F59" s="29">
        <v>0.78756400000000004</v>
      </c>
      <c r="G59" s="29">
        <v>0.78756400000000004</v>
      </c>
      <c r="H59" s="29">
        <v>0.78756400000000004</v>
      </c>
      <c r="I59" s="29">
        <v>0.78756400000000004</v>
      </c>
      <c r="J59" s="29">
        <v>0.78756400000000004</v>
      </c>
      <c r="K59" s="29">
        <v>0.78756400000000004</v>
      </c>
      <c r="L59" s="29">
        <v>1</v>
      </c>
      <c r="M59" s="29">
        <v>1</v>
      </c>
      <c r="N59" s="29">
        <v>1</v>
      </c>
      <c r="O59" s="29">
        <v>1</v>
      </c>
      <c r="P59" s="29">
        <v>1</v>
      </c>
      <c r="Q59" s="29">
        <v>1</v>
      </c>
      <c r="R59" s="29">
        <v>1</v>
      </c>
      <c r="S59" s="29">
        <v>1</v>
      </c>
      <c r="T59" s="29">
        <v>1</v>
      </c>
      <c r="U59" s="29">
        <v>1</v>
      </c>
      <c r="V59" s="29">
        <v>1</v>
      </c>
      <c r="W59" s="29">
        <v>1</v>
      </c>
      <c r="X59" s="29">
        <v>1</v>
      </c>
      <c r="Y59" s="29">
        <v>1</v>
      </c>
    </row>
    <row r="60" spans="2:25" ht="12.75" x14ac:dyDescent="0.2">
      <c r="B60" s="28" t="s">
        <v>16</v>
      </c>
      <c r="C60" s="29">
        <v>154.08000000000001</v>
      </c>
      <c r="D60" s="29">
        <v>154.08000000000001</v>
      </c>
      <c r="E60" s="29">
        <v>154.08000000000001</v>
      </c>
      <c r="F60" s="29">
        <v>154.08000000000001</v>
      </c>
      <c r="G60" s="29">
        <v>154.08000000000001</v>
      </c>
      <c r="H60" s="29">
        <v>154.08000000000001</v>
      </c>
      <c r="I60" s="29">
        <v>154.08000000000001</v>
      </c>
      <c r="J60" s="29">
        <v>154.08000000000001</v>
      </c>
      <c r="K60" s="29">
        <v>154.08000000000001</v>
      </c>
      <c r="L60" s="29">
        <v>154.08000000000001</v>
      </c>
      <c r="M60" s="29">
        <v>154.08000000000001</v>
      </c>
      <c r="N60" s="29">
        <v>154.08000000000001</v>
      </c>
      <c r="O60" s="29">
        <v>154.08000000000001</v>
      </c>
      <c r="P60" s="29">
        <v>154.08000000000001</v>
      </c>
      <c r="Q60" s="29">
        <v>154.08000000000001</v>
      </c>
      <c r="R60" s="29">
        <v>154.08000000000001</v>
      </c>
      <c r="S60" s="29">
        <v>154.08000000000001</v>
      </c>
      <c r="T60" s="29">
        <v>154.08000000000001</v>
      </c>
      <c r="U60" s="29">
        <v>154.08000000000001</v>
      </c>
      <c r="V60" s="29">
        <v>154.08000000000001</v>
      </c>
      <c r="W60" s="29">
        <v>154.08000000000001</v>
      </c>
      <c r="X60" s="29">
        <v>154.08000000000001</v>
      </c>
      <c r="Y60" s="29">
        <v>154.08000000000001</v>
      </c>
    </row>
    <row r="61" spans="2:25" ht="12.75" x14ac:dyDescent="0.2">
      <c r="B61" s="28" t="s">
        <v>15</v>
      </c>
      <c r="C61" s="29">
        <v>1936.27</v>
      </c>
      <c r="D61" s="29">
        <v>1936.27</v>
      </c>
      <c r="E61" s="29">
        <v>1936.27</v>
      </c>
      <c r="F61" s="29">
        <v>1936.27</v>
      </c>
      <c r="G61" s="29">
        <v>1936.27</v>
      </c>
      <c r="H61" s="29">
        <v>1936.27</v>
      </c>
      <c r="I61" s="29">
        <v>1</v>
      </c>
      <c r="J61" s="29">
        <v>1</v>
      </c>
      <c r="K61" s="29">
        <v>1</v>
      </c>
      <c r="L61" s="29">
        <v>1</v>
      </c>
      <c r="M61" s="29">
        <v>1</v>
      </c>
      <c r="N61" s="29">
        <v>1</v>
      </c>
      <c r="O61" s="29">
        <v>1</v>
      </c>
      <c r="P61" s="29">
        <v>1</v>
      </c>
      <c r="Q61" s="29">
        <v>1</v>
      </c>
      <c r="R61" s="29">
        <v>1</v>
      </c>
      <c r="S61" s="29">
        <v>1</v>
      </c>
      <c r="T61" s="29">
        <v>1</v>
      </c>
      <c r="U61" s="29">
        <v>1</v>
      </c>
      <c r="V61" s="29">
        <v>1</v>
      </c>
      <c r="W61" s="29">
        <v>1</v>
      </c>
      <c r="X61" s="29">
        <v>1</v>
      </c>
      <c r="Y61" s="29">
        <v>1</v>
      </c>
    </row>
    <row r="62" spans="2:25" ht="12.75" x14ac:dyDescent="0.2">
      <c r="B62" s="28" t="s">
        <v>14</v>
      </c>
      <c r="C62" s="29">
        <v>1.2023999999999999</v>
      </c>
      <c r="D62" s="29">
        <v>1.2023999999999999</v>
      </c>
      <c r="E62" s="29">
        <v>1.2023999999999999</v>
      </c>
      <c r="F62" s="29">
        <v>1.2023999999999999</v>
      </c>
      <c r="G62" s="29">
        <v>1.2023999999999999</v>
      </c>
      <c r="H62" s="29">
        <v>1.2023999999999999</v>
      </c>
      <c r="I62" s="29">
        <v>1.2023999999999999</v>
      </c>
      <c r="J62" s="29">
        <v>1.2023999999999999</v>
      </c>
      <c r="K62" s="29">
        <v>1.2023999999999999</v>
      </c>
      <c r="L62" s="29">
        <v>1.2023999999999999</v>
      </c>
      <c r="M62" s="29">
        <v>1.2023999999999999</v>
      </c>
      <c r="N62" s="29">
        <v>1.2023999999999999</v>
      </c>
      <c r="O62" s="29">
        <v>1.2023999999999999</v>
      </c>
      <c r="P62" s="29">
        <v>1.2023999999999999</v>
      </c>
      <c r="Q62" s="29">
        <v>1.2023999999999999</v>
      </c>
      <c r="R62" s="29">
        <v>1.2023999999999999</v>
      </c>
      <c r="S62" s="29">
        <v>1.2023999999999999</v>
      </c>
      <c r="T62" s="29">
        <v>1.2023999999999999</v>
      </c>
      <c r="U62" s="29">
        <v>1.2023999999999999</v>
      </c>
      <c r="V62" s="29">
        <v>1.2023999999999999</v>
      </c>
      <c r="W62" s="29">
        <v>1.2023999999999999</v>
      </c>
      <c r="X62" s="29">
        <v>1.2023999999999999</v>
      </c>
      <c r="Y62" s="29">
        <v>1.2023999999999999</v>
      </c>
    </row>
    <row r="63" spans="2:25" ht="12.75" x14ac:dyDescent="0.2">
      <c r="B63" s="28" t="s">
        <v>13</v>
      </c>
      <c r="C63" s="29">
        <v>40.3399</v>
      </c>
      <c r="D63" s="29">
        <v>40.3399</v>
      </c>
      <c r="E63" s="29">
        <v>40.3399</v>
      </c>
      <c r="F63" s="29">
        <v>40.3399</v>
      </c>
      <c r="G63" s="29">
        <v>1</v>
      </c>
      <c r="H63" s="29">
        <v>1</v>
      </c>
      <c r="I63" s="29">
        <v>1</v>
      </c>
      <c r="J63" s="29">
        <v>1</v>
      </c>
      <c r="K63" s="29">
        <v>1</v>
      </c>
      <c r="L63" s="29">
        <v>1</v>
      </c>
      <c r="M63" s="29">
        <v>1</v>
      </c>
      <c r="N63" s="29">
        <v>1</v>
      </c>
      <c r="O63" s="29">
        <v>1</v>
      </c>
      <c r="P63" s="29">
        <v>1</v>
      </c>
      <c r="Q63" s="29">
        <v>1</v>
      </c>
      <c r="R63" s="29">
        <v>1</v>
      </c>
      <c r="S63" s="29">
        <v>1</v>
      </c>
      <c r="T63" s="29">
        <v>1</v>
      </c>
      <c r="U63" s="29">
        <v>1</v>
      </c>
      <c r="V63" s="29">
        <v>1</v>
      </c>
      <c r="W63" s="29">
        <v>1</v>
      </c>
      <c r="X63" s="29">
        <v>1</v>
      </c>
      <c r="Y63" s="29">
        <v>1</v>
      </c>
    </row>
    <row r="64" spans="2:25" ht="12.75" x14ac:dyDescent="0.2">
      <c r="B64" s="28" t="s">
        <v>12</v>
      </c>
      <c r="C64" s="29">
        <v>0.70279999999999998</v>
      </c>
      <c r="D64" s="29">
        <v>0.70279999999999998</v>
      </c>
      <c r="E64" s="29">
        <v>0.70279999999999998</v>
      </c>
      <c r="F64" s="29">
        <v>0.70279999999999998</v>
      </c>
      <c r="G64" s="29">
        <v>0.70279999999999998</v>
      </c>
      <c r="H64" s="29">
        <v>0.70279999999999998</v>
      </c>
      <c r="I64" s="29">
        <v>0.70279999999999998</v>
      </c>
      <c r="J64" s="29">
        <v>0.70279999999999998</v>
      </c>
      <c r="K64" s="29">
        <v>0.70279999999999998</v>
      </c>
      <c r="L64" s="29">
        <v>0.70279999999999998</v>
      </c>
      <c r="M64" s="29">
        <v>0.70279999999999998</v>
      </c>
      <c r="N64" s="29">
        <v>0.70279999999999998</v>
      </c>
      <c r="O64" s="29">
        <v>0.70279999999999998</v>
      </c>
      <c r="P64" s="29">
        <v>0.70279999999999998</v>
      </c>
      <c r="Q64" s="29">
        <v>0.70279999999999998</v>
      </c>
      <c r="R64" s="29">
        <v>0.70279999999999998</v>
      </c>
      <c r="S64" s="29">
        <v>0.70279999999999998</v>
      </c>
      <c r="T64" s="29">
        <v>0.70279999999999998</v>
      </c>
      <c r="U64" s="29">
        <v>0.70279999999999998</v>
      </c>
      <c r="V64" s="29">
        <v>0.70279999999999998</v>
      </c>
      <c r="W64" s="29">
        <v>0.70279999999999998</v>
      </c>
      <c r="X64" s="29">
        <v>0.70279999999999998</v>
      </c>
      <c r="Y64" s="29">
        <v>1</v>
      </c>
    </row>
    <row r="65" spans="2:25" ht="12.75" x14ac:dyDescent="0.2">
      <c r="B65" s="28" t="s">
        <v>11</v>
      </c>
      <c r="C65" s="29">
        <v>0.42930000000000001</v>
      </c>
      <c r="D65" s="29">
        <v>0.42930000000000001</v>
      </c>
      <c r="E65" s="29">
        <v>0.42930000000000001</v>
      </c>
      <c r="F65" s="29">
        <v>0.42930000000000001</v>
      </c>
      <c r="G65" s="29">
        <v>0.42930000000000001</v>
      </c>
      <c r="H65" s="29">
        <v>0.42930000000000001</v>
      </c>
      <c r="I65" s="29">
        <v>0.42930000000000001</v>
      </c>
      <c r="J65" s="29">
        <v>0.42930000000000001</v>
      </c>
      <c r="K65" s="29">
        <v>0.42930000000000001</v>
      </c>
      <c r="L65" s="29">
        <v>0.42930000000000001</v>
      </c>
      <c r="M65" s="29">
        <v>0.42930000000000001</v>
      </c>
      <c r="N65" s="29">
        <v>0.42930000000000001</v>
      </c>
      <c r="O65" s="29">
        <v>0.42930000000000001</v>
      </c>
      <c r="P65" s="29">
        <v>0.42930000000000001</v>
      </c>
      <c r="Q65" s="29">
        <v>0.42930000000000001</v>
      </c>
      <c r="R65" s="29">
        <v>0.42930000000000001</v>
      </c>
      <c r="S65" s="29">
        <v>1</v>
      </c>
      <c r="T65" s="29">
        <v>1</v>
      </c>
      <c r="U65" s="29">
        <v>1</v>
      </c>
      <c r="V65" s="29">
        <v>1</v>
      </c>
      <c r="W65" s="29">
        <v>1</v>
      </c>
      <c r="X65" s="29">
        <v>1</v>
      </c>
      <c r="Y65" s="29">
        <v>1</v>
      </c>
    </row>
    <row r="66" spans="2:25" ht="12.75" x14ac:dyDescent="0.2">
      <c r="B66" s="28" t="s">
        <v>10</v>
      </c>
      <c r="C66" s="29">
        <v>2.2037100000000001</v>
      </c>
      <c r="D66" s="29">
        <v>2.2037100000000001</v>
      </c>
      <c r="E66" s="29">
        <v>2.2037100000000001</v>
      </c>
      <c r="F66" s="29">
        <v>2.2037100000000001</v>
      </c>
      <c r="G66" s="29">
        <v>2.2037100000000001</v>
      </c>
      <c r="H66" s="29">
        <v>2.2037100000000001</v>
      </c>
      <c r="I66" s="29">
        <v>2.2037100000000001</v>
      </c>
      <c r="J66" s="29">
        <v>2.2037100000000001</v>
      </c>
      <c r="K66" s="29">
        <v>2.2037100000000001</v>
      </c>
      <c r="L66" s="29">
        <v>2.2037100000000001</v>
      </c>
      <c r="M66" s="29">
        <v>1</v>
      </c>
      <c r="N66" s="29">
        <v>1</v>
      </c>
      <c r="O66" s="29">
        <v>1</v>
      </c>
      <c r="P66" s="29">
        <v>1</v>
      </c>
      <c r="Q66" s="29">
        <v>1</v>
      </c>
      <c r="R66" s="29">
        <v>1</v>
      </c>
      <c r="S66" s="29">
        <v>1</v>
      </c>
      <c r="T66" s="29">
        <v>1</v>
      </c>
      <c r="U66" s="29">
        <v>1</v>
      </c>
      <c r="V66" s="29">
        <v>1</v>
      </c>
      <c r="W66" s="29">
        <v>1</v>
      </c>
      <c r="X66" s="29">
        <v>1</v>
      </c>
      <c r="Y66" s="29">
        <v>1</v>
      </c>
    </row>
    <row r="67" spans="2:25" ht="12.75" x14ac:dyDescent="0.2">
      <c r="B67" s="28" t="s">
        <v>9</v>
      </c>
      <c r="C67" s="29">
        <v>9.0419999999999998</v>
      </c>
      <c r="D67" s="29">
        <v>9.0419999999999998</v>
      </c>
      <c r="E67" s="29">
        <v>9.0419999999999998</v>
      </c>
      <c r="F67" s="29">
        <v>9.0419999999999998</v>
      </c>
      <c r="G67" s="29">
        <v>9.0419999999999998</v>
      </c>
      <c r="H67" s="29">
        <v>9.0419999999999998</v>
      </c>
      <c r="I67" s="29">
        <v>9.0419999999999998</v>
      </c>
      <c r="J67" s="29">
        <v>9.0419999999999998</v>
      </c>
      <c r="K67" s="29">
        <v>9.0419999999999998</v>
      </c>
      <c r="L67" s="29">
        <v>9.0419999999999998</v>
      </c>
      <c r="M67" s="29">
        <v>9.0419999999999998</v>
      </c>
      <c r="N67" s="29">
        <v>9.0419999999999998</v>
      </c>
      <c r="O67" s="29">
        <v>9.0419999999999998</v>
      </c>
      <c r="P67" s="29">
        <v>9.0419999999999998</v>
      </c>
      <c r="Q67" s="29">
        <v>9.0419999999999998</v>
      </c>
      <c r="R67" s="29">
        <v>9.0419999999999998</v>
      </c>
      <c r="S67" s="29">
        <v>9.0419999999999998</v>
      </c>
      <c r="T67" s="29">
        <v>9.0419999999999998</v>
      </c>
      <c r="U67" s="29">
        <v>9.0419999999999998</v>
      </c>
      <c r="V67" s="29">
        <v>9.0419999999999998</v>
      </c>
      <c r="W67" s="29">
        <v>9.0419999999999998</v>
      </c>
      <c r="X67" s="29">
        <v>9.0419999999999998</v>
      </c>
      <c r="Y67" s="29">
        <v>9.0419999999999998</v>
      </c>
    </row>
    <row r="68" spans="2:25" ht="12.75" x14ac:dyDescent="0.2">
      <c r="B68" s="28" t="s">
        <v>8</v>
      </c>
      <c r="C68" s="29">
        <v>4.2732000000000001</v>
      </c>
      <c r="D68" s="29">
        <v>4.2732000000000001</v>
      </c>
      <c r="E68" s="29">
        <v>4.2732000000000001</v>
      </c>
      <c r="F68" s="29">
        <v>4.2732000000000001</v>
      </c>
      <c r="G68" s="29">
        <v>4.2732000000000001</v>
      </c>
      <c r="H68" s="29">
        <v>4.2732000000000001</v>
      </c>
      <c r="I68" s="29">
        <v>4.2732000000000001</v>
      </c>
      <c r="J68" s="29">
        <v>4.2732000000000001</v>
      </c>
      <c r="K68" s="29">
        <v>4.2732000000000001</v>
      </c>
      <c r="L68" s="29">
        <v>4.2732000000000001</v>
      </c>
      <c r="M68" s="29">
        <v>4.2732000000000001</v>
      </c>
      <c r="N68" s="29">
        <v>4.2732000000000001</v>
      </c>
      <c r="O68" s="29">
        <v>4.2732000000000001</v>
      </c>
      <c r="P68" s="29">
        <v>4.2732000000000001</v>
      </c>
      <c r="Q68" s="29">
        <v>4.2732000000000001</v>
      </c>
      <c r="R68" s="29">
        <v>4.2732000000000001</v>
      </c>
      <c r="S68" s="29">
        <v>4.2732000000000001</v>
      </c>
      <c r="T68" s="29">
        <v>4.2732000000000001</v>
      </c>
      <c r="U68" s="29">
        <v>4.2732000000000001</v>
      </c>
      <c r="V68" s="29">
        <v>4.2732000000000001</v>
      </c>
      <c r="W68" s="29">
        <v>4.2732000000000001</v>
      </c>
      <c r="X68" s="29">
        <v>4.2732000000000001</v>
      </c>
      <c r="Y68" s="29">
        <v>4.2732000000000001</v>
      </c>
    </row>
    <row r="69" spans="2:25" ht="12.75" x14ac:dyDescent="0.2">
      <c r="B69" s="28" t="s">
        <v>7</v>
      </c>
      <c r="C69" s="29">
        <v>200.482</v>
      </c>
      <c r="D69" s="29">
        <v>200.482</v>
      </c>
      <c r="E69" s="29">
        <v>200.482</v>
      </c>
      <c r="F69" s="29">
        <v>200.482</v>
      </c>
      <c r="G69" s="29">
        <v>200.482</v>
      </c>
      <c r="H69" s="29">
        <v>200.482</v>
      </c>
      <c r="I69" s="29">
        <v>200.482</v>
      </c>
      <c r="J69" s="29">
        <v>200.482</v>
      </c>
      <c r="K69" s="29">
        <v>200.482</v>
      </c>
      <c r="L69" s="29">
        <v>200.482</v>
      </c>
      <c r="M69" s="29">
        <v>1</v>
      </c>
      <c r="N69" s="29">
        <v>1</v>
      </c>
      <c r="O69" s="29">
        <v>1</v>
      </c>
      <c r="P69" s="29">
        <v>1</v>
      </c>
      <c r="Q69" s="29">
        <v>1</v>
      </c>
      <c r="R69" s="29">
        <v>1</v>
      </c>
      <c r="S69" s="29">
        <v>1</v>
      </c>
      <c r="T69" s="29">
        <v>1</v>
      </c>
      <c r="U69" s="29">
        <v>1</v>
      </c>
      <c r="V69" s="29">
        <v>1</v>
      </c>
      <c r="W69" s="29">
        <v>1</v>
      </c>
      <c r="X69" s="29">
        <v>1</v>
      </c>
      <c r="Y69" s="29">
        <v>1</v>
      </c>
    </row>
    <row r="70" spans="2:25" ht="12.75" x14ac:dyDescent="0.2">
      <c r="B70" s="28" t="s">
        <v>6</v>
      </c>
      <c r="C70" s="29">
        <v>4.4828000000000001</v>
      </c>
      <c r="D70" s="29">
        <v>4.4828000000000001</v>
      </c>
      <c r="E70" s="29">
        <v>4.4828000000000001</v>
      </c>
      <c r="F70" s="29">
        <v>4.4828000000000001</v>
      </c>
      <c r="G70" s="29">
        <v>4.4828000000000001</v>
      </c>
      <c r="H70" s="29">
        <v>4.4828000000000001</v>
      </c>
      <c r="I70" s="29">
        <v>4.4828000000000001</v>
      </c>
      <c r="J70" s="29">
        <v>4.4828000000000001</v>
      </c>
      <c r="K70" s="29">
        <v>4.4828000000000001</v>
      </c>
      <c r="L70" s="29">
        <v>4.4828000000000001</v>
      </c>
      <c r="M70" s="29">
        <v>4.4828000000000001</v>
      </c>
      <c r="N70" s="29">
        <v>4.4828000000000001</v>
      </c>
      <c r="O70" s="29">
        <v>4.4828000000000001</v>
      </c>
      <c r="P70" s="29">
        <v>4.4828000000000001</v>
      </c>
      <c r="Q70" s="29">
        <v>4.4828000000000001</v>
      </c>
      <c r="R70" s="29">
        <v>4.4828000000000001</v>
      </c>
      <c r="S70" s="29">
        <v>4.4828000000000001</v>
      </c>
      <c r="T70" s="29">
        <v>4.4828000000000001</v>
      </c>
      <c r="U70" s="29">
        <v>4.4828000000000001</v>
      </c>
      <c r="V70" s="29">
        <v>4.4828000000000001</v>
      </c>
      <c r="W70" s="29">
        <v>4.4828000000000001</v>
      </c>
      <c r="X70" s="29">
        <v>4.4828000000000001</v>
      </c>
      <c r="Y70" s="29">
        <v>4.4828000000000001</v>
      </c>
    </row>
    <row r="71" spans="2:25" ht="12.75" x14ac:dyDescent="0.2">
      <c r="B71" s="28" t="s">
        <v>5</v>
      </c>
      <c r="C71" s="29">
        <v>9.3930000000000007</v>
      </c>
      <c r="D71" s="29">
        <v>9.3930000000000007</v>
      </c>
      <c r="E71" s="29">
        <v>9.3930000000000007</v>
      </c>
      <c r="F71" s="29">
        <v>9.3930000000000007</v>
      </c>
      <c r="G71" s="29">
        <v>9.3930000000000007</v>
      </c>
      <c r="H71" s="29">
        <v>9.3930000000000007</v>
      </c>
      <c r="I71" s="29">
        <v>9.3930000000000007</v>
      </c>
      <c r="J71" s="29">
        <v>9.3930000000000007</v>
      </c>
      <c r="K71" s="29">
        <v>9.3930000000000007</v>
      </c>
      <c r="L71" s="29">
        <v>9.3930000000000007</v>
      </c>
      <c r="M71" s="29">
        <v>9.3930000000000007</v>
      </c>
      <c r="N71" s="29">
        <v>9.3930000000000007</v>
      </c>
      <c r="O71" s="29">
        <v>9.3930000000000007</v>
      </c>
      <c r="P71" s="29">
        <v>9.3930000000000007</v>
      </c>
      <c r="Q71" s="29">
        <v>9.3930000000000007</v>
      </c>
      <c r="R71" s="29">
        <v>9.3930000000000007</v>
      </c>
      <c r="S71" s="29">
        <v>9.3930000000000007</v>
      </c>
      <c r="T71" s="29">
        <v>9.3930000000000007</v>
      </c>
      <c r="U71" s="29">
        <v>9.3930000000000007</v>
      </c>
      <c r="V71" s="29">
        <v>9.3930000000000007</v>
      </c>
      <c r="W71" s="29">
        <v>9.3930000000000007</v>
      </c>
      <c r="X71" s="29">
        <v>9.3930000000000007</v>
      </c>
      <c r="Y71" s="29">
        <v>9.3930000000000007</v>
      </c>
    </row>
    <row r="72" spans="2:25" ht="12.75" x14ac:dyDescent="0.2">
      <c r="B72" s="28" t="s">
        <v>4</v>
      </c>
      <c r="C72" s="29">
        <v>239.64</v>
      </c>
      <c r="D72" s="29">
        <v>239.64</v>
      </c>
      <c r="E72" s="29">
        <v>239.64</v>
      </c>
      <c r="F72" s="29">
        <v>239.64</v>
      </c>
      <c r="G72" s="29">
        <v>239.64</v>
      </c>
      <c r="H72" s="29">
        <v>239.64</v>
      </c>
      <c r="I72" s="29">
        <v>239.64</v>
      </c>
      <c r="J72" s="29">
        <v>239.64</v>
      </c>
      <c r="K72" s="29">
        <v>239.64</v>
      </c>
      <c r="L72" s="29">
        <v>239.64</v>
      </c>
      <c r="M72" s="29">
        <v>239.64</v>
      </c>
      <c r="N72" s="29">
        <v>239.64</v>
      </c>
      <c r="O72" s="29">
        <v>239.64</v>
      </c>
      <c r="P72" s="29">
        <v>239.64</v>
      </c>
      <c r="Q72" s="29">
        <v>239.64</v>
      </c>
      <c r="R72" s="29">
        <v>1</v>
      </c>
      <c r="S72" s="29">
        <v>1</v>
      </c>
      <c r="T72" s="29">
        <v>1</v>
      </c>
      <c r="U72" s="29">
        <v>1</v>
      </c>
      <c r="V72" s="29">
        <v>1</v>
      </c>
      <c r="W72" s="29">
        <v>1</v>
      </c>
      <c r="X72" s="29">
        <v>1</v>
      </c>
      <c r="Y72" s="29">
        <v>1</v>
      </c>
    </row>
    <row r="73" spans="2:25" ht="12.75" x14ac:dyDescent="0.2">
      <c r="B73" s="28" t="s">
        <v>92</v>
      </c>
      <c r="C73" s="29">
        <v>30.126000000000001</v>
      </c>
      <c r="D73" s="29">
        <v>30.126000000000001</v>
      </c>
      <c r="E73" s="29">
        <v>30.126000000000001</v>
      </c>
      <c r="F73" s="29">
        <v>30.126000000000001</v>
      </c>
      <c r="G73" s="29">
        <v>30.126000000000001</v>
      </c>
      <c r="H73" s="29">
        <v>30.126000000000001</v>
      </c>
      <c r="I73" s="29">
        <v>30.126000000000001</v>
      </c>
      <c r="J73" s="29">
        <v>30.126000000000001</v>
      </c>
      <c r="K73" s="29">
        <v>30.126000000000001</v>
      </c>
      <c r="L73" s="29">
        <v>30.126000000000001</v>
      </c>
      <c r="M73" s="29">
        <v>30.126000000000001</v>
      </c>
      <c r="N73" s="29">
        <v>30.126000000000001</v>
      </c>
      <c r="O73" s="29">
        <v>30.126000000000001</v>
      </c>
      <c r="P73" s="29">
        <v>30.126000000000001</v>
      </c>
      <c r="Q73" s="29">
        <v>30.126000000000001</v>
      </c>
      <c r="R73" s="29">
        <v>30.126000000000001</v>
      </c>
      <c r="S73" s="29">
        <v>30.126000000000001</v>
      </c>
      <c r="T73" s="29">
        <v>1</v>
      </c>
      <c r="U73" s="29">
        <v>1</v>
      </c>
      <c r="V73" s="29">
        <v>1</v>
      </c>
      <c r="W73" s="29">
        <v>1</v>
      </c>
      <c r="X73" s="29">
        <v>1</v>
      </c>
      <c r="Y73" s="29">
        <v>1</v>
      </c>
    </row>
    <row r="74" spans="2:25" ht="12.75" x14ac:dyDescent="0.2">
      <c r="B74" s="28" t="s">
        <v>2</v>
      </c>
      <c r="C74" s="29">
        <v>2.8319999999999999</v>
      </c>
      <c r="D74" s="29">
        <v>2.8319999999999999</v>
      </c>
      <c r="E74" s="29">
        <v>2.8319999999999999</v>
      </c>
      <c r="F74" s="29">
        <v>2.8319999999999999</v>
      </c>
      <c r="G74" s="29">
        <v>2.8319999999999999</v>
      </c>
      <c r="H74" s="29">
        <v>2.8319999999999999</v>
      </c>
      <c r="I74" s="29">
        <v>2.8319999999999999</v>
      </c>
      <c r="J74" s="29">
        <v>2.8319999999999999</v>
      </c>
      <c r="K74" s="29">
        <v>2.8319999999999999</v>
      </c>
      <c r="L74" s="29">
        <v>2.8319999999999999</v>
      </c>
      <c r="M74" s="29">
        <v>2.8319999999999999</v>
      </c>
      <c r="N74" s="29">
        <v>2.8319999999999999</v>
      </c>
      <c r="O74" s="29">
        <v>2.8319999999999999</v>
      </c>
      <c r="P74" s="29">
        <v>2.8319999999999999</v>
      </c>
      <c r="Q74" s="29">
        <v>2.8319999999999999</v>
      </c>
      <c r="R74" s="29">
        <v>2.8319999999999999</v>
      </c>
      <c r="S74" s="29">
        <v>2.8319999999999999</v>
      </c>
      <c r="T74" s="29">
        <v>2.8319999999999999</v>
      </c>
      <c r="U74" s="29">
        <v>2.8319999999999999</v>
      </c>
      <c r="V74" s="29">
        <v>2.8319999999999999</v>
      </c>
      <c r="W74" s="29">
        <v>2.8319999999999999</v>
      </c>
      <c r="X74" s="29">
        <v>2.8319999999999999</v>
      </c>
      <c r="Y74" s="29">
        <v>2.8319999999999999</v>
      </c>
    </row>
    <row r="75" spans="2:25" ht="12.75" x14ac:dyDescent="0.2">
      <c r="B75" s="28" t="s">
        <v>57</v>
      </c>
      <c r="C75" s="29">
        <v>0.77890000000000004</v>
      </c>
      <c r="D75" s="29">
        <v>0.77890000000000004</v>
      </c>
      <c r="E75" s="29">
        <v>0.77890000000000004</v>
      </c>
      <c r="F75" s="29">
        <v>0.77890000000000004</v>
      </c>
      <c r="G75" s="29">
        <v>0.77890000000000004</v>
      </c>
      <c r="H75" s="29">
        <v>0.77890000000000004</v>
      </c>
      <c r="I75" s="29">
        <v>0.77890000000000004</v>
      </c>
      <c r="J75" s="29">
        <v>0.77890000000000004</v>
      </c>
      <c r="K75" s="29">
        <v>0.77890000000000004</v>
      </c>
      <c r="L75" s="29">
        <v>0.77890000000000004</v>
      </c>
      <c r="M75" s="29">
        <v>0.77890000000000004</v>
      </c>
      <c r="N75" s="29">
        <v>0.77890000000000004</v>
      </c>
      <c r="O75" s="29">
        <v>0.77890000000000004</v>
      </c>
      <c r="P75" s="29">
        <v>0.77890000000000004</v>
      </c>
      <c r="Q75" s="29">
        <v>0.77890000000000004</v>
      </c>
      <c r="R75" s="29">
        <v>0.77890000000000004</v>
      </c>
      <c r="S75" s="29">
        <v>0.77890000000000004</v>
      </c>
      <c r="T75" s="29">
        <v>0.77890000000000004</v>
      </c>
      <c r="U75" s="29">
        <v>0.77890000000000004</v>
      </c>
      <c r="V75" s="29">
        <v>0.77890000000000004</v>
      </c>
      <c r="W75" s="29">
        <v>0.77890000000000004</v>
      </c>
      <c r="X75" s="29">
        <v>0.77890000000000004</v>
      </c>
      <c r="Y75" s="29">
        <v>0.77890000000000004</v>
      </c>
    </row>
  </sheetData>
  <conditionalFormatting sqref="C44:Y75">
    <cfRule type="cellIs" dxfId="1" priority="1" operator="equal">
      <formula>1</formula>
    </cfRule>
  </conditionalFormatting>
  <conditionalFormatting sqref="C9:Y40">
    <cfRule type="cellIs" dxfId="0" priority="2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Technical Account_Non-Life</vt:lpstr>
      <vt:lpstr>Technical Account_Life</vt:lpstr>
      <vt:lpstr>Notes and comments</vt:lpstr>
    </vt:vector>
  </TitlesOfParts>
  <Company>Insurance Europe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</dc:creator>
  <cp:lastModifiedBy>Antonella Corrias</cp:lastModifiedBy>
  <cp:lastPrinted>2015-01-28T14:16:36Z</cp:lastPrinted>
  <dcterms:created xsi:type="dcterms:W3CDTF">2014-10-27T14:48:09Z</dcterms:created>
  <dcterms:modified xsi:type="dcterms:W3CDTF">2016-05-13T13:18:56Z</dcterms:modified>
</cp:coreProperties>
</file>