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\XLS\DATABASE\Database_Versions\Database\Figures 2014\Historical database - for approval\"/>
    </mc:Choice>
  </mc:AlternateContent>
  <bookViews>
    <workbookView xWindow="30" yWindow="-75" windowWidth="14430" windowHeight="12855" firstSheet="1" activeTab="1"/>
  </bookViews>
  <sheets>
    <sheet name="Non_technical_Account_DATA" sheetId="4" state="veryHidden" r:id="rId1"/>
    <sheet name="Non_technical_account" sheetId="1" r:id="rId2"/>
    <sheet name="Notes" sheetId="6" r:id="rId3"/>
    <sheet name="ECO" sheetId="5" state="veryHidden" r:id="rId4"/>
  </sheets>
  <calcPr calcId="152511"/>
</workbook>
</file>

<file path=xl/calcChain.xml><?xml version="1.0" encoding="utf-8"?>
<calcChain xmlns="http://schemas.openxmlformats.org/spreadsheetml/2006/main">
  <c r="P254" i="1" l="1"/>
  <c r="P215" i="1"/>
  <c r="P176" i="1"/>
  <c r="P137" i="1"/>
  <c r="P98" i="1"/>
  <c r="P59" i="1"/>
  <c r="P8" i="1"/>
  <c r="P14" i="1"/>
  <c r="P20" i="1"/>
  <c r="O260" i="4"/>
  <c r="P268" i="1"/>
  <c r="P269" i="1"/>
  <c r="P270" i="1"/>
  <c r="P271" i="1"/>
  <c r="P272" i="1"/>
  <c r="P273" i="1"/>
  <c r="P274" i="1"/>
  <c r="P267" i="1"/>
  <c r="P246" i="1"/>
  <c r="P247" i="1"/>
  <c r="P248" i="1"/>
  <c r="P249" i="1"/>
  <c r="P250" i="1"/>
  <c r="P251" i="1"/>
  <c r="P252" i="1"/>
  <c r="P253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45" i="1"/>
  <c r="O224" i="4"/>
  <c r="P243" i="1"/>
  <c r="P244" i="1"/>
  <c r="P229" i="1"/>
  <c r="P230" i="1"/>
  <c r="P231" i="1"/>
  <c r="P232" i="1"/>
  <c r="P233" i="1"/>
  <c r="P234" i="1"/>
  <c r="P235" i="1"/>
  <c r="P228" i="1"/>
  <c r="P207" i="1"/>
  <c r="P208" i="1"/>
  <c r="P209" i="1"/>
  <c r="P210" i="1"/>
  <c r="P211" i="1"/>
  <c r="P212" i="1"/>
  <c r="P213" i="1"/>
  <c r="P214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06" i="1"/>
  <c r="O188" i="4"/>
  <c r="P204" i="1"/>
  <c r="P205" i="1"/>
  <c r="P190" i="1"/>
  <c r="P191" i="1"/>
  <c r="P192" i="1"/>
  <c r="P193" i="1"/>
  <c r="P194" i="1"/>
  <c r="P195" i="1"/>
  <c r="P196" i="1"/>
  <c r="P189" i="1"/>
  <c r="P188" i="1"/>
  <c r="P187" i="1"/>
  <c r="P174" i="1"/>
  <c r="P175" i="1"/>
  <c r="P177" i="1"/>
  <c r="P178" i="1"/>
  <c r="P179" i="1"/>
  <c r="P180" i="1"/>
  <c r="P181" i="1"/>
  <c r="P182" i="1"/>
  <c r="P183" i="1"/>
  <c r="P184" i="1"/>
  <c r="P185" i="1"/>
  <c r="P186" i="1"/>
  <c r="P173" i="1"/>
  <c r="P168" i="1"/>
  <c r="P169" i="1"/>
  <c r="P170" i="1"/>
  <c r="P171" i="1"/>
  <c r="P172" i="1"/>
  <c r="P167" i="1"/>
  <c r="O152" i="4"/>
  <c r="P165" i="1"/>
  <c r="P166" i="1"/>
  <c r="P151" i="1"/>
  <c r="P152" i="1"/>
  <c r="P153" i="1"/>
  <c r="P154" i="1"/>
  <c r="P155" i="1"/>
  <c r="P156" i="1"/>
  <c r="P157" i="1"/>
  <c r="P150" i="1"/>
  <c r="P129" i="1"/>
  <c r="P130" i="1"/>
  <c r="P131" i="1"/>
  <c r="P132" i="1"/>
  <c r="P133" i="1"/>
  <c r="P134" i="1"/>
  <c r="P135" i="1"/>
  <c r="P136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28" i="1"/>
  <c r="O116" i="4"/>
  <c r="P126" i="1"/>
  <c r="P127" i="1"/>
  <c r="P112" i="1"/>
  <c r="P113" i="1"/>
  <c r="P114" i="1"/>
  <c r="P115" i="1"/>
  <c r="P116" i="1"/>
  <c r="P117" i="1"/>
  <c r="P118" i="1"/>
  <c r="P111" i="1"/>
  <c r="P90" i="1"/>
  <c r="P91" i="1"/>
  <c r="P92" i="1"/>
  <c r="P93" i="1"/>
  <c r="P94" i="1"/>
  <c r="P95" i="1"/>
  <c r="P96" i="1"/>
  <c r="P97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89" i="1"/>
  <c r="O80" i="4"/>
  <c r="P87" i="1"/>
  <c r="P88" i="1"/>
  <c r="P73" i="1"/>
  <c r="P74" i="1"/>
  <c r="P75" i="1"/>
  <c r="P76" i="1"/>
  <c r="P77" i="1"/>
  <c r="P78" i="1"/>
  <c r="P79" i="1"/>
  <c r="P72" i="1"/>
  <c r="P68" i="1"/>
  <c r="P69" i="1"/>
  <c r="P70" i="1"/>
  <c r="P71" i="1"/>
  <c r="P67" i="1"/>
  <c r="P51" i="1"/>
  <c r="P52" i="1"/>
  <c r="P53" i="1"/>
  <c r="P54" i="1"/>
  <c r="P55" i="1"/>
  <c r="P56" i="1"/>
  <c r="P57" i="1"/>
  <c r="P58" i="1"/>
  <c r="P60" i="1"/>
  <c r="P61" i="1"/>
  <c r="P62" i="1"/>
  <c r="P63" i="1"/>
  <c r="P64" i="1"/>
  <c r="P65" i="1"/>
  <c r="P66" i="1"/>
  <c r="P50" i="1"/>
  <c r="O44" i="4"/>
  <c r="P48" i="1"/>
  <c r="P49" i="1"/>
  <c r="P34" i="1"/>
  <c r="P35" i="1"/>
  <c r="P36" i="1"/>
  <c r="P37" i="1"/>
  <c r="P38" i="1"/>
  <c r="P39" i="1"/>
  <c r="P40" i="1"/>
  <c r="P33" i="1"/>
  <c r="P29" i="1"/>
  <c r="P30" i="1"/>
  <c r="P31" i="1"/>
  <c r="P32" i="1"/>
  <c r="P28" i="1"/>
  <c r="P12" i="1"/>
  <c r="P13" i="1"/>
  <c r="P15" i="1"/>
  <c r="P16" i="1"/>
  <c r="P17" i="1"/>
  <c r="P18" i="1"/>
  <c r="P19" i="1"/>
  <c r="P21" i="1"/>
  <c r="P22" i="1"/>
  <c r="P23" i="1"/>
  <c r="P24" i="1"/>
  <c r="P25" i="1"/>
  <c r="P26" i="1"/>
  <c r="P27" i="1"/>
  <c r="P11" i="1"/>
  <c r="O7" i="4"/>
  <c r="P9" i="1"/>
  <c r="P10" i="1"/>
  <c r="G179" i="4" l="1"/>
  <c r="H179" i="4"/>
  <c r="I179" i="4"/>
  <c r="F179" i="4"/>
  <c r="O245" i="1" l="1"/>
  <c r="O267" i="1"/>
  <c r="O206" i="1"/>
  <c r="O228" i="1"/>
  <c r="O167" i="1"/>
  <c r="O173" i="1"/>
  <c r="O187" i="1"/>
  <c r="O189" i="1"/>
  <c r="O128" i="1"/>
  <c r="O150" i="1"/>
  <c r="O89" i="1"/>
  <c r="O111" i="1"/>
  <c r="O50" i="1"/>
  <c r="O67" i="1"/>
  <c r="O72" i="1"/>
  <c r="K16" i="1"/>
  <c r="L16" i="1"/>
  <c r="M16" i="1"/>
  <c r="N16" i="1"/>
  <c r="O11" i="1"/>
  <c r="O16" i="1"/>
  <c r="O28" i="1"/>
  <c r="O33" i="1"/>
  <c r="O9" i="1"/>
  <c r="R16" i="1" l="1"/>
  <c r="F260" i="4" l="1"/>
  <c r="G260" i="4" s="1"/>
  <c r="H260" i="4" s="1"/>
  <c r="I260" i="4" s="1"/>
  <c r="J260" i="4" s="1"/>
  <c r="K260" i="4" s="1"/>
  <c r="L260" i="4" s="1"/>
  <c r="M260" i="4" s="1"/>
  <c r="N260" i="4" s="1"/>
  <c r="O274" i="1"/>
  <c r="O273" i="1"/>
  <c r="N273" i="1"/>
  <c r="M273" i="1"/>
  <c r="L273" i="1"/>
  <c r="K273" i="1"/>
  <c r="J273" i="1"/>
  <c r="I273" i="1"/>
  <c r="H273" i="1"/>
  <c r="O272" i="1"/>
  <c r="O271" i="1"/>
  <c r="O270" i="1"/>
  <c r="N270" i="1"/>
  <c r="M270" i="1"/>
  <c r="L270" i="1"/>
  <c r="K270" i="1"/>
  <c r="J270" i="1"/>
  <c r="I270" i="1"/>
  <c r="H270" i="1"/>
  <c r="G270" i="1"/>
  <c r="F270" i="1"/>
  <c r="O269" i="1"/>
  <c r="O268" i="1"/>
  <c r="N268" i="1"/>
  <c r="M268" i="1"/>
  <c r="L268" i="1"/>
  <c r="K268" i="1"/>
  <c r="J268" i="1"/>
  <c r="I268" i="1"/>
  <c r="H268" i="1"/>
  <c r="G268" i="1"/>
  <c r="F268" i="1"/>
  <c r="O266" i="1"/>
  <c r="N266" i="1"/>
  <c r="M266" i="1"/>
  <c r="L266" i="1"/>
  <c r="K266" i="1"/>
  <c r="O265" i="1"/>
  <c r="O264" i="1"/>
  <c r="O263" i="1"/>
  <c r="N263" i="1"/>
  <c r="M263" i="1"/>
  <c r="L263" i="1"/>
  <c r="K263" i="1"/>
  <c r="J263" i="1"/>
  <c r="I263" i="1"/>
  <c r="H263" i="1"/>
  <c r="G263" i="1"/>
  <c r="F263" i="1"/>
  <c r="O262" i="1"/>
  <c r="O261" i="1"/>
  <c r="O260" i="1"/>
  <c r="N260" i="1"/>
  <c r="M260" i="1"/>
  <c r="L260" i="1"/>
  <c r="K260" i="1"/>
  <c r="J260" i="1"/>
  <c r="I260" i="1"/>
  <c r="H260" i="1"/>
  <c r="G260" i="1"/>
  <c r="F260" i="1"/>
  <c r="O259" i="1"/>
  <c r="O258" i="1"/>
  <c r="O257" i="1"/>
  <c r="N257" i="1"/>
  <c r="M257" i="1"/>
  <c r="L257" i="1"/>
  <c r="K257" i="1"/>
  <c r="J257" i="1"/>
  <c r="I257" i="1"/>
  <c r="H257" i="1"/>
  <c r="G257" i="1"/>
  <c r="F257" i="1"/>
  <c r="O256" i="1"/>
  <c r="N256" i="1"/>
  <c r="O255" i="1"/>
  <c r="N255" i="1"/>
  <c r="O254" i="1"/>
  <c r="N254" i="1"/>
  <c r="M254" i="1"/>
  <c r="L254" i="1"/>
  <c r="K254" i="1"/>
  <c r="J254" i="1"/>
  <c r="I254" i="1"/>
  <c r="H254" i="1"/>
  <c r="G254" i="1"/>
  <c r="F254" i="1"/>
  <c r="O253" i="1"/>
  <c r="N253" i="1"/>
  <c r="M253" i="1"/>
  <c r="L253" i="1"/>
  <c r="K253" i="1"/>
  <c r="J253" i="1"/>
  <c r="I253" i="1"/>
  <c r="H253" i="1"/>
  <c r="G253" i="1"/>
  <c r="F253" i="1"/>
  <c r="O252" i="1"/>
  <c r="N252" i="1"/>
  <c r="M252" i="1"/>
  <c r="L252" i="1"/>
  <c r="K252" i="1"/>
  <c r="J252" i="1"/>
  <c r="I252" i="1"/>
  <c r="H252" i="1"/>
  <c r="G252" i="1"/>
  <c r="F252" i="1"/>
  <c r="O251" i="1"/>
  <c r="N251" i="1"/>
  <c r="M251" i="1"/>
  <c r="L251" i="1"/>
  <c r="K251" i="1"/>
  <c r="O250" i="1"/>
  <c r="O249" i="1"/>
  <c r="O248" i="1"/>
  <c r="N248" i="1"/>
  <c r="M248" i="1"/>
  <c r="L248" i="1"/>
  <c r="K248" i="1"/>
  <c r="J248" i="1"/>
  <c r="I248" i="1"/>
  <c r="H248" i="1"/>
  <c r="G248" i="1"/>
  <c r="F248" i="1"/>
  <c r="O247" i="1"/>
  <c r="O246" i="1"/>
  <c r="N246" i="1"/>
  <c r="M246" i="1"/>
  <c r="L246" i="1"/>
  <c r="K246" i="1"/>
  <c r="J246" i="1"/>
  <c r="I246" i="1"/>
  <c r="H246" i="1"/>
  <c r="G246" i="1"/>
  <c r="F246" i="1"/>
  <c r="O244" i="1"/>
  <c r="N244" i="1"/>
  <c r="M244" i="1"/>
  <c r="L244" i="1"/>
  <c r="K244" i="1"/>
  <c r="J244" i="1"/>
  <c r="I244" i="1"/>
  <c r="H244" i="1"/>
  <c r="O243" i="1"/>
  <c r="F224" i="4"/>
  <c r="G224" i="4" s="1"/>
  <c r="H224" i="4" s="1"/>
  <c r="I224" i="4" s="1"/>
  <c r="J224" i="4" s="1"/>
  <c r="K224" i="4" s="1"/>
  <c r="L224" i="4" s="1"/>
  <c r="M224" i="4" s="1"/>
  <c r="N224" i="4" s="1"/>
  <c r="O235" i="1"/>
  <c r="O234" i="1"/>
  <c r="N234" i="1"/>
  <c r="M234" i="1"/>
  <c r="L234" i="1"/>
  <c r="K234" i="1"/>
  <c r="J234" i="1"/>
  <c r="I234" i="1"/>
  <c r="H234" i="1"/>
  <c r="O233" i="1"/>
  <c r="O232" i="1"/>
  <c r="O231" i="1"/>
  <c r="N231" i="1"/>
  <c r="M231" i="1"/>
  <c r="L231" i="1"/>
  <c r="K231" i="1"/>
  <c r="J231" i="1"/>
  <c r="I231" i="1"/>
  <c r="H231" i="1"/>
  <c r="G231" i="1"/>
  <c r="F231" i="1"/>
  <c r="O230" i="1"/>
  <c r="O229" i="1"/>
  <c r="N229" i="1"/>
  <c r="M229" i="1"/>
  <c r="L229" i="1"/>
  <c r="K229" i="1"/>
  <c r="J229" i="1"/>
  <c r="I229" i="1"/>
  <c r="H229" i="1"/>
  <c r="G229" i="1"/>
  <c r="F229" i="1"/>
  <c r="O227" i="1"/>
  <c r="N227" i="1"/>
  <c r="M227" i="1"/>
  <c r="L227" i="1"/>
  <c r="K227" i="1"/>
  <c r="O226" i="1"/>
  <c r="O225" i="1"/>
  <c r="O224" i="1"/>
  <c r="N224" i="1"/>
  <c r="M224" i="1"/>
  <c r="L224" i="1"/>
  <c r="K224" i="1"/>
  <c r="J224" i="1"/>
  <c r="I224" i="1"/>
  <c r="H224" i="1"/>
  <c r="G224" i="1"/>
  <c r="F224" i="1"/>
  <c r="O223" i="1"/>
  <c r="O222" i="1"/>
  <c r="O221" i="1"/>
  <c r="N221" i="1"/>
  <c r="M221" i="1"/>
  <c r="L221" i="1"/>
  <c r="K221" i="1"/>
  <c r="J221" i="1"/>
  <c r="I221" i="1"/>
  <c r="H221" i="1"/>
  <c r="G221" i="1"/>
  <c r="F221" i="1"/>
  <c r="O220" i="1"/>
  <c r="O219" i="1"/>
  <c r="O218" i="1"/>
  <c r="N218" i="1"/>
  <c r="M218" i="1"/>
  <c r="L218" i="1"/>
  <c r="K218" i="1"/>
  <c r="J218" i="1"/>
  <c r="I218" i="1"/>
  <c r="H218" i="1"/>
  <c r="G218" i="1"/>
  <c r="O217" i="1"/>
  <c r="N217" i="1"/>
  <c r="O216" i="1"/>
  <c r="N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13" i="1"/>
  <c r="N213" i="1"/>
  <c r="M213" i="1"/>
  <c r="L213" i="1"/>
  <c r="K213" i="1"/>
  <c r="J213" i="1"/>
  <c r="I213" i="1"/>
  <c r="H213" i="1"/>
  <c r="G213" i="1"/>
  <c r="F213" i="1"/>
  <c r="O212" i="1"/>
  <c r="O211" i="1"/>
  <c r="O210" i="1"/>
  <c r="N210" i="1"/>
  <c r="M210" i="1"/>
  <c r="L210" i="1"/>
  <c r="K210" i="1"/>
  <c r="J210" i="1"/>
  <c r="I210" i="1"/>
  <c r="H210" i="1"/>
  <c r="G210" i="1"/>
  <c r="F210" i="1"/>
  <c r="O209" i="1"/>
  <c r="N209" i="1"/>
  <c r="M209" i="1"/>
  <c r="L209" i="1"/>
  <c r="K209" i="1"/>
  <c r="J209" i="1"/>
  <c r="I209" i="1"/>
  <c r="H209" i="1"/>
  <c r="G209" i="1"/>
  <c r="F209" i="1"/>
  <c r="O208" i="1"/>
  <c r="O207" i="1"/>
  <c r="N207" i="1"/>
  <c r="M207" i="1"/>
  <c r="L207" i="1"/>
  <c r="K207" i="1"/>
  <c r="J207" i="1"/>
  <c r="O205" i="1"/>
  <c r="N205" i="1"/>
  <c r="M205" i="1"/>
  <c r="L205" i="1"/>
  <c r="K205" i="1"/>
  <c r="J205" i="1"/>
  <c r="I205" i="1"/>
  <c r="H205" i="1"/>
  <c r="O204" i="1"/>
  <c r="F188" i="4"/>
  <c r="G188" i="4" s="1"/>
  <c r="H188" i="4" s="1"/>
  <c r="I188" i="4" s="1"/>
  <c r="J188" i="4" s="1"/>
  <c r="K188" i="4" s="1"/>
  <c r="L188" i="4" s="1"/>
  <c r="M188" i="4" s="1"/>
  <c r="N188" i="4" s="1"/>
  <c r="O196" i="1"/>
  <c r="O195" i="1"/>
  <c r="N195" i="1"/>
  <c r="M195" i="1"/>
  <c r="L195" i="1"/>
  <c r="K195" i="1"/>
  <c r="J195" i="1"/>
  <c r="I195" i="1"/>
  <c r="H195" i="1"/>
  <c r="O194" i="1"/>
  <c r="O193" i="1"/>
  <c r="O192" i="1"/>
  <c r="N192" i="1"/>
  <c r="M192" i="1"/>
  <c r="L192" i="1"/>
  <c r="K192" i="1"/>
  <c r="J192" i="1"/>
  <c r="I192" i="1"/>
  <c r="H192" i="1"/>
  <c r="G192" i="1"/>
  <c r="F192" i="1"/>
  <c r="O191" i="1"/>
  <c r="O190" i="1"/>
  <c r="N190" i="1"/>
  <c r="M190" i="1"/>
  <c r="L190" i="1"/>
  <c r="K190" i="1"/>
  <c r="J190" i="1"/>
  <c r="I190" i="1"/>
  <c r="H190" i="1"/>
  <c r="G190" i="1"/>
  <c r="F190" i="1"/>
  <c r="O188" i="1"/>
  <c r="N188" i="1"/>
  <c r="M188" i="1"/>
  <c r="L188" i="1"/>
  <c r="K188" i="1"/>
  <c r="O186" i="1"/>
  <c r="O185" i="1"/>
  <c r="N185" i="1"/>
  <c r="M185" i="1"/>
  <c r="L185" i="1"/>
  <c r="K185" i="1"/>
  <c r="J185" i="1"/>
  <c r="I185" i="1"/>
  <c r="H185" i="1"/>
  <c r="G185" i="1"/>
  <c r="F185" i="1"/>
  <c r="O184" i="1"/>
  <c r="O183" i="1"/>
  <c r="O182" i="1"/>
  <c r="N182" i="1"/>
  <c r="M182" i="1"/>
  <c r="L182" i="1"/>
  <c r="K182" i="1"/>
  <c r="J182" i="1"/>
  <c r="I182" i="1"/>
  <c r="H182" i="1"/>
  <c r="G182" i="1"/>
  <c r="F182" i="1"/>
  <c r="O181" i="1"/>
  <c r="O180" i="1"/>
  <c r="O179" i="1"/>
  <c r="N179" i="1"/>
  <c r="M179" i="1"/>
  <c r="L179" i="1"/>
  <c r="K179" i="1"/>
  <c r="J179" i="1"/>
  <c r="I179" i="1"/>
  <c r="H179" i="1"/>
  <c r="G179" i="1"/>
  <c r="F179" i="1"/>
  <c r="O178" i="1"/>
  <c r="N178" i="1"/>
  <c r="O177" i="1"/>
  <c r="N177" i="1"/>
  <c r="O176" i="1"/>
  <c r="N176" i="1"/>
  <c r="M176" i="1"/>
  <c r="L176" i="1"/>
  <c r="K176" i="1"/>
  <c r="J176" i="1"/>
  <c r="I176" i="1"/>
  <c r="H176" i="1"/>
  <c r="G176" i="1"/>
  <c r="F176" i="1"/>
  <c r="O175" i="1"/>
  <c r="N175" i="1"/>
  <c r="M175" i="1"/>
  <c r="L175" i="1"/>
  <c r="K175" i="1"/>
  <c r="J175" i="1"/>
  <c r="I175" i="1"/>
  <c r="H175" i="1"/>
  <c r="G175" i="1"/>
  <c r="F175" i="1"/>
  <c r="O174" i="1"/>
  <c r="N174" i="1"/>
  <c r="M174" i="1"/>
  <c r="L174" i="1"/>
  <c r="K174" i="1"/>
  <c r="J174" i="1"/>
  <c r="I174" i="1"/>
  <c r="H174" i="1"/>
  <c r="G174" i="1"/>
  <c r="F174" i="1"/>
  <c r="O172" i="1"/>
  <c r="O171" i="1"/>
  <c r="O170" i="1"/>
  <c r="N170" i="1"/>
  <c r="M170" i="1"/>
  <c r="L170" i="1"/>
  <c r="K170" i="1"/>
  <c r="J170" i="1"/>
  <c r="I170" i="1"/>
  <c r="H170" i="1"/>
  <c r="G170" i="1"/>
  <c r="F170" i="1"/>
  <c r="O169" i="1"/>
  <c r="O168" i="1"/>
  <c r="N168" i="1"/>
  <c r="M168" i="1"/>
  <c r="L168" i="1"/>
  <c r="K168" i="1"/>
  <c r="J168" i="1"/>
  <c r="O166" i="1"/>
  <c r="N166" i="1"/>
  <c r="M166" i="1"/>
  <c r="L166" i="1"/>
  <c r="K166" i="1"/>
  <c r="J166" i="1"/>
  <c r="I166" i="1"/>
  <c r="H166" i="1"/>
  <c r="O165" i="1"/>
  <c r="F152" i="4"/>
  <c r="G152" i="4" s="1"/>
  <c r="H152" i="4" s="1"/>
  <c r="I152" i="4" s="1"/>
  <c r="J152" i="4" s="1"/>
  <c r="K152" i="4" s="1"/>
  <c r="L152" i="4" s="1"/>
  <c r="M152" i="4" s="1"/>
  <c r="N152" i="4" s="1"/>
  <c r="O157" i="1"/>
  <c r="O156" i="1"/>
  <c r="N156" i="1"/>
  <c r="M156" i="1"/>
  <c r="L156" i="1"/>
  <c r="K156" i="1"/>
  <c r="J156" i="1"/>
  <c r="I156" i="1"/>
  <c r="H156" i="1"/>
  <c r="O155" i="1"/>
  <c r="O154" i="1"/>
  <c r="O153" i="1"/>
  <c r="N153" i="1"/>
  <c r="M153" i="1"/>
  <c r="L153" i="1"/>
  <c r="K153" i="1"/>
  <c r="J153" i="1"/>
  <c r="I153" i="1"/>
  <c r="H153" i="1"/>
  <c r="G153" i="1"/>
  <c r="F153" i="1"/>
  <c r="O152" i="1"/>
  <c r="O151" i="1"/>
  <c r="O149" i="1"/>
  <c r="N149" i="1"/>
  <c r="M149" i="1"/>
  <c r="L149" i="1"/>
  <c r="K149" i="1"/>
  <c r="O148" i="1"/>
  <c r="O147" i="1"/>
  <c r="O146" i="1"/>
  <c r="N146" i="1"/>
  <c r="M146" i="1"/>
  <c r="L146" i="1"/>
  <c r="K146" i="1"/>
  <c r="J146" i="1"/>
  <c r="I146" i="1"/>
  <c r="H146" i="1"/>
  <c r="G146" i="1"/>
  <c r="F146" i="1"/>
  <c r="O145" i="1"/>
  <c r="O144" i="1"/>
  <c r="O143" i="1"/>
  <c r="N143" i="1"/>
  <c r="M143" i="1"/>
  <c r="L143" i="1"/>
  <c r="K143" i="1"/>
  <c r="J143" i="1"/>
  <c r="I143" i="1"/>
  <c r="H143" i="1"/>
  <c r="G143" i="1"/>
  <c r="F143" i="1"/>
  <c r="O142" i="1"/>
  <c r="O141" i="1"/>
  <c r="O140" i="1"/>
  <c r="O139" i="1"/>
  <c r="O138" i="1"/>
  <c r="N138" i="1"/>
  <c r="O137" i="1"/>
  <c r="N137" i="1"/>
  <c r="M137" i="1"/>
  <c r="L137" i="1"/>
  <c r="K137" i="1"/>
  <c r="J137" i="1"/>
  <c r="I137" i="1"/>
  <c r="H137" i="1"/>
  <c r="G137" i="1"/>
  <c r="F137" i="1"/>
  <c r="O136" i="1"/>
  <c r="N136" i="1"/>
  <c r="M136" i="1"/>
  <c r="L136" i="1"/>
  <c r="K136" i="1"/>
  <c r="J136" i="1"/>
  <c r="I136" i="1"/>
  <c r="H136" i="1"/>
  <c r="G136" i="1"/>
  <c r="F136" i="1"/>
  <c r="O135" i="1"/>
  <c r="N135" i="1"/>
  <c r="M135" i="1"/>
  <c r="L135" i="1"/>
  <c r="K135" i="1"/>
  <c r="J135" i="1"/>
  <c r="I135" i="1"/>
  <c r="H135" i="1"/>
  <c r="G135" i="1"/>
  <c r="F135" i="1"/>
  <c r="O134" i="1"/>
  <c r="O133" i="1"/>
  <c r="O132" i="1"/>
  <c r="O131" i="1"/>
  <c r="N131" i="1"/>
  <c r="M131" i="1"/>
  <c r="L131" i="1"/>
  <c r="K131" i="1"/>
  <c r="J131" i="1"/>
  <c r="I131" i="1"/>
  <c r="H131" i="1"/>
  <c r="G131" i="1"/>
  <c r="F131" i="1"/>
  <c r="O130" i="1"/>
  <c r="O129" i="1"/>
  <c r="N129" i="1"/>
  <c r="M129" i="1"/>
  <c r="L129" i="1"/>
  <c r="K129" i="1"/>
  <c r="J129" i="1"/>
  <c r="O127" i="1"/>
  <c r="N127" i="1"/>
  <c r="M127" i="1"/>
  <c r="L127" i="1"/>
  <c r="K127" i="1"/>
  <c r="J127" i="1"/>
  <c r="I127" i="1"/>
  <c r="H127" i="1"/>
  <c r="O126" i="1"/>
  <c r="F116" i="4"/>
  <c r="G116" i="4" s="1"/>
  <c r="H116" i="4" s="1"/>
  <c r="I116" i="4" s="1"/>
  <c r="J116" i="4" s="1"/>
  <c r="K116" i="4" s="1"/>
  <c r="L116" i="4" s="1"/>
  <c r="M116" i="4" s="1"/>
  <c r="N116" i="4" s="1"/>
  <c r="O118" i="1"/>
  <c r="N118" i="1"/>
  <c r="M118" i="1"/>
  <c r="L118" i="1"/>
  <c r="K118" i="1"/>
  <c r="J118" i="1"/>
  <c r="I118" i="1"/>
  <c r="H118" i="1"/>
  <c r="G118" i="1"/>
  <c r="F118" i="1"/>
  <c r="O117" i="1"/>
  <c r="N117" i="1"/>
  <c r="M117" i="1"/>
  <c r="L117" i="1"/>
  <c r="K117" i="1"/>
  <c r="J117" i="1"/>
  <c r="I117" i="1"/>
  <c r="H117" i="1"/>
  <c r="G117" i="1"/>
  <c r="F117" i="1"/>
  <c r="O116" i="1"/>
  <c r="N116" i="1"/>
  <c r="M116" i="1"/>
  <c r="L116" i="1"/>
  <c r="K116" i="1"/>
  <c r="J116" i="1"/>
  <c r="I116" i="1"/>
  <c r="H116" i="1"/>
  <c r="G116" i="1"/>
  <c r="F116" i="1"/>
  <c r="O115" i="1"/>
  <c r="N115" i="1"/>
  <c r="M115" i="1"/>
  <c r="L115" i="1"/>
  <c r="K115" i="1"/>
  <c r="J115" i="1"/>
  <c r="I115" i="1"/>
  <c r="H115" i="1"/>
  <c r="G115" i="1"/>
  <c r="F115" i="1"/>
  <c r="O114" i="1"/>
  <c r="N114" i="1"/>
  <c r="M114" i="1"/>
  <c r="L114" i="1"/>
  <c r="K114" i="1"/>
  <c r="J114" i="1"/>
  <c r="I114" i="1"/>
  <c r="H114" i="1"/>
  <c r="G114" i="1"/>
  <c r="F114" i="1"/>
  <c r="O113" i="1"/>
  <c r="O112" i="1"/>
  <c r="O110" i="1"/>
  <c r="N110" i="1"/>
  <c r="M110" i="1"/>
  <c r="L110" i="1"/>
  <c r="K110" i="1"/>
  <c r="O109" i="1"/>
  <c r="O108" i="1"/>
  <c r="O107" i="1"/>
  <c r="N107" i="1"/>
  <c r="M107" i="1"/>
  <c r="L107" i="1"/>
  <c r="K107" i="1"/>
  <c r="J107" i="1"/>
  <c r="I107" i="1"/>
  <c r="H107" i="1"/>
  <c r="G107" i="1"/>
  <c r="F107" i="1"/>
  <c r="O106" i="1"/>
  <c r="O105" i="1"/>
  <c r="O104" i="1"/>
  <c r="N104" i="1"/>
  <c r="M104" i="1"/>
  <c r="L104" i="1"/>
  <c r="K104" i="1"/>
  <c r="J104" i="1"/>
  <c r="I104" i="1"/>
  <c r="H104" i="1"/>
  <c r="G104" i="1"/>
  <c r="F104" i="1"/>
  <c r="O103" i="1"/>
  <c r="O102" i="1"/>
  <c r="O101" i="1"/>
  <c r="O100" i="1"/>
  <c r="O99" i="1"/>
  <c r="O98" i="1"/>
  <c r="N98" i="1"/>
  <c r="M98" i="1"/>
  <c r="L98" i="1"/>
  <c r="K98" i="1"/>
  <c r="J98" i="1"/>
  <c r="I98" i="1"/>
  <c r="H98" i="1"/>
  <c r="G98" i="1"/>
  <c r="F98" i="1"/>
  <c r="O97" i="1"/>
  <c r="N97" i="1"/>
  <c r="M97" i="1"/>
  <c r="L97" i="1"/>
  <c r="K97" i="1"/>
  <c r="J97" i="1"/>
  <c r="I97" i="1"/>
  <c r="H97" i="1"/>
  <c r="G97" i="1"/>
  <c r="F97" i="1"/>
  <c r="O96" i="1"/>
  <c r="N96" i="1"/>
  <c r="M96" i="1"/>
  <c r="L96" i="1"/>
  <c r="K96" i="1"/>
  <c r="J96" i="1"/>
  <c r="I96" i="1"/>
  <c r="H96" i="1"/>
  <c r="G96" i="1"/>
  <c r="F96" i="1"/>
  <c r="O95" i="1"/>
  <c r="N95" i="1"/>
  <c r="M95" i="1"/>
  <c r="L95" i="1"/>
  <c r="K95" i="1"/>
  <c r="O94" i="1"/>
  <c r="O93" i="1"/>
  <c r="O92" i="1"/>
  <c r="N92" i="1"/>
  <c r="M92" i="1"/>
  <c r="L92" i="1"/>
  <c r="K92" i="1"/>
  <c r="J92" i="1"/>
  <c r="I92" i="1"/>
  <c r="H92" i="1"/>
  <c r="G92" i="1"/>
  <c r="F92" i="1"/>
  <c r="O91" i="1"/>
  <c r="O90" i="1"/>
  <c r="N90" i="1"/>
  <c r="M90" i="1"/>
  <c r="L90" i="1"/>
  <c r="K90" i="1"/>
  <c r="J90" i="1"/>
  <c r="I90" i="1"/>
  <c r="H90" i="1"/>
  <c r="G90" i="1"/>
  <c r="F90" i="1"/>
  <c r="O88" i="1"/>
  <c r="N88" i="1"/>
  <c r="M88" i="1"/>
  <c r="L88" i="1"/>
  <c r="K88" i="1"/>
  <c r="J88" i="1"/>
  <c r="I88" i="1"/>
  <c r="H88" i="1"/>
  <c r="O87" i="1"/>
  <c r="F80" i="4"/>
  <c r="G80" i="4" s="1"/>
  <c r="H80" i="4" s="1"/>
  <c r="I80" i="4" s="1"/>
  <c r="J80" i="4" s="1"/>
  <c r="K80" i="4" s="1"/>
  <c r="L80" i="4" s="1"/>
  <c r="M80" i="4" s="1"/>
  <c r="N80" i="4" s="1"/>
  <c r="O79" i="1"/>
  <c r="O78" i="1"/>
  <c r="N78" i="1"/>
  <c r="M78" i="1"/>
  <c r="L78" i="1"/>
  <c r="K78" i="1"/>
  <c r="J78" i="1"/>
  <c r="I78" i="1"/>
  <c r="H78" i="1"/>
  <c r="O77" i="1"/>
  <c r="O76" i="1"/>
  <c r="O75" i="1"/>
  <c r="N75" i="1"/>
  <c r="M75" i="1"/>
  <c r="L75" i="1"/>
  <c r="K75" i="1"/>
  <c r="J75" i="1"/>
  <c r="I75" i="1"/>
  <c r="H75" i="1"/>
  <c r="G75" i="1"/>
  <c r="F75" i="1"/>
  <c r="O74" i="1"/>
  <c r="O73" i="1"/>
  <c r="N73" i="1"/>
  <c r="M73" i="1"/>
  <c r="L73" i="1"/>
  <c r="K73" i="1"/>
  <c r="J73" i="1"/>
  <c r="I73" i="1"/>
  <c r="H73" i="1"/>
  <c r="G73" i="1"/>
  <c r="F73" i="1"/>
  <c r="O71" i="1"/>
  <c r="O70" i="1"/>
  <c r="O69" i="1"/>
  <c r="O68" i="1"/>
  <c r="N68" i="1"/>
  <c r="M68" i="1"/>
  <c r="L68" i="1"/>
  <c r="K68" i="1"/>
  <c r="J68" i="1"/>
  <c r="I68" i="1"/>
  <c r="H68" i="1"/>
  <c r="G68" i="1"/>
  <c r="F68" i="1"/>
  <c r="O66" i="1"/>
  <c r="O65" i="1"/>
  <c r="N65" i="1"/>
  <c r="M65" i="1"/>
  <c r="L65" i="1"/>
  <c r="K65" i="1"/>
  <c r="J65" i="1"/>
  <c r="I65" i="1"/>
  <c r="H65" i="1"/>
  <c r="G65" i="1"/>
  <c r="F65" i="1"/>
  <c r="O64" i="1"/>
  <c r="O63" i="1"/>
  <c r="O62" i="1"/>
  <c r="N62" i="1"/>
  <c r="M62" i="1"/>
  <c r="L62" i="1"/>
  <c r="K62" i="1"/>
  <c r="J62" i="1"/>
  <c r="I62" i="1"/>
  <c r="H62" i="1"/>
  <c r="G62" i="1"/>
  <c r="O61" i="1"/>
  <c r="O60" i="1"/>
  <c r="N60" i="1"/>
  <c r="O59" i="1"/>
  <c r="N59" i="1"/>
  <c r="M59" i="1"/>
  <c r="L59" i="1"/>
  <c r="K59" i="1"/>
  <c r="J59" i="1"/>
  <c r="I59" i="1"/>
  <c r="H59" i="1"/>
  <c r="G59" i="1"/>
  <c r="F59" i="1"/>
  <c r="O58" i="1"/>
  <c r="N58" i="1"/>
  <c r="M58" i="1"/>
  <c r="L58" i="1"/>
  <c r="K58" i="1"/>
  <c r="J58" i="1"/>
  <c r="I58" i="1"/>
  <c r="H58" i="1"/>
  <c r="G58" i="1"/>
  <c r="F58" i="1"/>
  <c r="O57" i="1"/>
  <c r="N57" i="1"/>
  <c r="M57" i="1"/>
  <c r="L57" i="1"/>
  <c r="K57" i="1"/>
  <c r="J57" i="1"/>
  <c r="I57" i="1"/>
  <c r="H57" i="1"/>
  <c r="G57" i="1"/>
  <c r="F57" i="1"/>
  <c r="O56" i="1"/>
  <c r="N56" i="1"/>
  <c r="M56" i="1"/>
  <c r="L56" i="1"/>
  <c r="K56" i="1"/>
  <c r="J56" i="1"/>
  <c r="I56" i="1"/>
  <c r="H56" i="1"/>
  <c r="G56" i="1"/>
  <c r="F56" i="1"/>
  <c r="O55" i="1"/>
  <c r="O54" i="1"/>
  <c r="O53" i="1"/>
  <c r="N53" i="1"/>
  <c r="M53" i="1"/>
  <c r="L53" i="1"/>
  <c r="K53" i="1"/>
  <c r="J53" i="1"/>
  <c r="I53" i="1"/>
  <c r="H53" i="1"/>
  <c r="G53" i="1"/>
  <c r="F53" i="1"/>
  <c r="O52" i="1"/>
  <c r="O51" i="1"/>
  <c r="N51" i="1"/>
  <c r="M51" i="1"/>
  <c r="L51" i="1"/>
  <c r="K51" i="1"/>
  <c r="J51" i="1"/>
  <c r="O49" i="1"/>
  <c r="N49" i="1"/>
  <c r="M49" i="1"/>
  <c r="L49" i="1"/>
  <c r="K49" i="1"/>
  <c r="J49" i="1"/>
  <c r="I49" i="1"/>
  <c r="H49" i="1"/>
  <c r="O48" i="1"/>
  <c r="F44" i="4"/>
  <c r="G44" i="4" s="1"/>
  <c r="H44" i="4" s="1"/>
  <c r="I44" i="4" s="1"/>
  <c r="J44" i="4" s="1"/>
  <c r="K44" i="4" s="1"/>
  <c r="L44" i="4" s="1"/>
  <c r="M44" i="4" s="1"/>
  <c r="N44" i="4" s="1"/>
  <c r="O40" i="1"/>
  <c r="O39" i="1"/>
  <c r="N39" i="1"/>
  <c r="M39" i="1"/>
  <c r="L39" i="1"/>
  <c r="K39" i="1"/>
  <c r="J39" i="1"/>
  <c r="I39" i="1"/>
  <c r="H39" i="1"/>
  <c r="O38" i="1"/>
  <c r="O37" i="1"/>
  <c r="O36" i="1"/>
  <c r="N36" i="1"/>
  <c r="M36" i="1"/>
  <c r="L36" i="1"/>
  <c r="K36" i="1"/>
  <c r="J36" i="1"/>
  <c r="I36" i="1"/>
  <c r="H36" i="1"/>
  <c r="F36" i="1"/>
  <c r="O35" i="1"/>
  <c r="O34" i="1"/>
  <c r="N34" i="1"/>
  <c r="M34" i="1"/>
  <c r="L34" i="1"/>
  <c r="K34" i="1"/>
  <c r="J34" i="1"/>
  <c r="I34" i="1"/>
  <c r="H34" i="1"/>
  <c r="G34" i="1"/>
  <c r="F34" i="1"/>
  <c r="O32" i="1"/>
  <c r="N32" i="1"/>
  <c r="M32" i="1"/>
  <c r="L32" i="1"/>
  <c r="K32" i="1"/>
  <c r="J32" i="1"/>
  <c r="I32" i="1"/>
  <c r="H32" i="1"/>
  <c r="G32" i="1"/>
  <c r="F32" i="1"/>
  <c r="O31" i="1"/>
  <c r="O30" i="1"/>
  <c r="O29" i="1"/>
  <c r="N29" i="1"/>
  <c r="M29" i="1"/>
  <c r="L29" i="1"/>
  <c r="K29" i="1"/>
  <c r="J29" i="1"/>
  <c r="I29" i="1"/>
  <c r="H29" i="1"/>
  <c r="G29" i="1"/>
  <c r="F29" i="1"/>
  <c r="O27" i="1"/>
  <c r="O26" i="1"/>
  <c r="N26" i="1"/>
  <c r="M26" i="1"/>
  <c r="L26" i="1"/>
  <c r="K26" i="1"/>
  <c r="J26" i="1"/>
  <c r="I26" i="1"/>
  <c r="H26" i="1"/>
  <c r="G26" i="1"/>
  <c r="F26" i="1"/>
  <c r="O25" i="1"/>
  <c r="N25" i="1"/>
  <c r="M25" i="1"/>
  <c r="L25" i="1"/>
  <c r="K25" i="1"/>
  <c r="J25" i="1"/>
  <c r="I25" i="1"/>
  <c r="O24" i="1"/>
  <c r="O23" i="1"/>
  <c r="N23" i="1"/>
  <c r="M23" i="1"/>
  <c r="L23" i="1"/>
  <c r="K23" i="1"/>
  <c r="J23" i="1"/>
  <c r="I23" i="1"/>
  <c r="H23" i="1"/>
  <c r="G23" i="1"/>
  <c r="O22" i="1"/>
  <c r="O21" i="1"/>
  <c r="N21" i="1"/>
  <c r="O20" i="1"/>
  <c r="N20" i="1"/>
  <c r="M20" i="1"/>
  <c r="L20" i="1"/>
  <c r="K20" i="1"/>
  <c r="J20" i="1"/>
  <c r="I20" i="1"/>
  <c r="H20" i="1"/>
  <c r="G20" i="1"/>
  <c r="F20" i="1"/>
  <c r="O19" i="1"/>
  <c r="N19" i="1"/>
  <c r="M19" i="1"/>
  <c r="L19" i="1"/>
  <c r="K19" i="1"/>
  <c r="J19" i="1"/>
  <c r="I19" i="1"/>
  <c r="H19" i="1"/>
  <c r="G19" i="1"/>
  <c r="F19" i="1"/>
  <c r="O18" i="1"/>
  <c r="N18" i="1"/>
  <c r="M18" i="1"/>
  <c r="L18" i="1"/>
  <c r="K18" i="1"/>
  <c r="J18" i="1"/>
  <c r="I18" i="1"/>
  <c r="H18" i="1"/>
  <c r="G18" i="1"/>
  <c r="F18" i="1"/>
  <c r="O17" i="1"/>
  <c r="N17" i="1"/>
  <c r="M17" i="1"/>
  <c r="L17" i="1"/>
  <c r="K17" i="1"/>
  <c r="J17" i="1"/>
  <c r="I17" i="1"/>
  <c r="H17" i="1"/>
  <c r="G17" i="1"/>
  <c r="F17" i="1"/>
  <c r="O15" i="1"/>
  <c r="O14" i="1"/>
  <c r="N14" i="1"/>
  <c r="M14" i="1"/>
  <c r="L14" i="1"/>
  <c r="K14" i="1"/>
  <c r="J14" i="1"/>
  <c r="I14" i="1"/>
  <c r="H14" i="1"/>
  <c r="G14" i="1"/>
  <c r="F14" i="1"/>
  <c r="O13" i="1"/>
  <c r="O12" i="1"/>
  <c r="N12" i="1"/>
  <c r="M12" i="1"/>
  <c r="L12" i="1"/>
  <c r="K12" i="1"/>
  <c r="J12" i="1"/>
  <c r="O10" i="1"/>
  <c r="N10" i="1"/>
  <c r="M10" i="1"/>
  <c r="L10" i="1"/>
  <c r="K10" i="1"/>
  <c r="J10" i="1"/>
  <c r="I10" i="1"/>
  <c r="H10" i="1"/>
  <c r="F7" i="4"/>
  <c r="G7" i="4" s="1"/>
  <c r="H7" i="4" s="1"/>
  <c r="I7" i="4" s="1"/>
  <c r="J7" i="4" s="1"/>
  <c r="K7" i="4" s="1"/>
  <c r="L7" i="4" s="1"/>
  <c r="M7" i="4" s="1"/>
  <c r="N7" i="4" s="1"/>
  <c r="S229" i="1" l="1"/>
  <c r="R234" i="1"/>
  <c r="R218" i="1"/>
  <c r="R25" i="1"/>
  <c r="R49" i="1"/>
  <c r="R88" i="1"/>
  <c r="R97" i="1"/>
  <c r="S97" i="1"/>
  <c r="R110" i="1"/>
  <c r="S114" i="1"/>
  <c r="R114" i="1"/>
  <c r="S116" i="1"/>
  <c r="R116" i="1"/>
  <c r="R168" i="1"/>
  <c r="R207" i="1"/>
  <c r="R229" i="1"/>
  <c r="S254" i="1"/>
  <c r="R254" i="1"/>
  <c r="R273" i="1"/>
  <c r="R12" i="1"/>
  <c r="S18" i="1"/>
  <c r="R18" i="1"/>
  <c r="S20" i="1"/>
  <c r="R20" i="1"/>
  <c r="F23" i="1"/>
  <c r="S23" i="1" s="1"/>
  <c r="R34" i="1"/>
  <c r="S34" i="1"/>
  <c r="R39" i="1"/>
  <c r="S57" i="1"/>
  <c r="R57" i="1"/>
  <c r="S59" i="1"/>
  <c r="R59" i="1"/>
  <c r="F62" i="1"/>
  <c r="S68" i="1"/>
  <c r="R68" i="1"/>
  <c r="S75" i="1"/>
  <c r="R75" i="1"/>
  <c r="O158" i="1"/>
  <c r="Q136" i="1" s="1"/>
  <c r="R127" i="1"/>
  <c r="S136" i="1"/>
  <c r="R136" i="1"/>
  <c r="R138" i="1"/>
  <c r="S170" i="1"/>
  <c r="R170" i="1"/>
  <c r="R174" i="1"/>
  <c r="S174" i="1"/>
  <c r="S176" i="1"/>
  <c r="R176" i="1"/>
  <c r="R178" i="1"/>
  <c r="R188" i="1"/>
  <c r="S209" i="1"/>
  <c r="R209" i="1"/>
  <c r="S214" i="1"/>
  <c r="R214" i="1"/>
  <c r="R216" i="1"/>
  <c r="S221" i="1"/>
  <c r="R221" i="1"/>
  <c r="R224" i="1"/>
  <c r="S224" i="1"/>
  <c r="R231" i="1"/>
  <c r="S231" i="1"/>
  <c r="S248" i="1"/>
  <c r="R248" i="1"/>
  <c r="S268" i="1"/>
  <c r="R268" i="1"/>
  <c r="R23" i="1"/>
  <c r="R62" i="1"/>
  <c r="R131" i="1"/>
  <c r="S131" i="1"/>
  <c r="R192" i="1"/>
  <c r="S192" i="1"/>
  <c r="S246" i="1"/>
  <c r="R246" i="1"/>
  <c r="S252" i="1"/>
  <c r="R252" i="1"/>
  <c r="R256" i="1"/>
  <c r="O41" i="1"/>
  <c r="R10" i="1"/>
  <c r="R17" i="1"/>
  <c r="S17" i="1"/>
  <c r="S19" i="1"/>
  <c r="R19" i="1"/>
  <c r="R21" i="1"/>
  <c r="S29" i="1"/>
  <c r="R29" i="1"/>
  <c r="S32" i="1"/>
  <c r="R32" i="1"/>
  <c r="S36" i="1"/>
  <c r="R36" i="1"/>
  <c r="S53" i="1"/>
  <c r="R53" i="1"/>
  <c r="S56" i="1"/>
  <c r="R56" i="1"/>
  <c r="R58" i="1"/>
  <c r="S58" i="1"/>
  <c r="R60" i="1"/>
  <c r="R78" i="1"/>
  <c r="S92" i="1"/>
  <c r="R92" i="1"/>
  <c r="R104" i="1"/>
  <c r="S104" i="1"/>
  <c r="S107" i="1"/>
  <c r="R107" i="1"/>
  <c r="R129" i="1"/>
  <c r="R135" i="1"/>
  <c r="S135" i="1"/>
  <c r="S137" i="1"/>
  <c r="R137" i="1"/>
  <c r="S143" i="1"/>
  <c r="R143" i="1"/>
  <c r="S146" i="1"/>
  <c r="R146" i="1"/>
  <c r="R175" i="1"/>
  <c r="S175" i="1"/>
  <c r="R177" i="1"/>
  <c r="S179" i="1"/>
  <c r="R179" i="1"/>
  <c r="R182" i="1"/>
  <c r="S182" i="1"/>
  <c r="R185" i="1"/>
  <c r="S185" i="1"/>
  <c r="S190" i="1"/>
  <c r="R190" i="1"/>
  <c r="S210" i="1"/>
  <c r="R210" i="1"/>
  <c r="S213" i="1"/>
  <c r="R213" i="1"/>
  <c r="R215" i="1"/>
  <c r="S215" i="1"/>
  <c r="R217" i="1"/>
  <c r="R266" i="1"/>
  <c r="O80" i="1"/>
  <c r="Q48" i="1" s="1"/>
  <c r="S65" i="1"/>
  <c r="R65" i="1"/>
  <c r="S73" i="1"/>
  <c r="R73" i="1"/>
  <c r="O119" i="1"/>
  <c r="R95" i="1"/>
  <c r="R118" i="1"/>
  <c r="S118" i="1"/>
  <c r="R149" i="1"/>
  <c r="R153" i="1"/>
  <c r="S153" i="1"/>
  <c r="S14" i="1"/>
  <c r="R14" i="1"/>
  <c r="S26" i="1"/>
  <c r="R26" i="1"/>
  <c r="R51" i="1"/>
  <c r="R90" i="1"/>
  <c r="S90" i="1"/>
  <c r="S96" i="1"/>
  <c r="R96" i="1"/>
  <c r="R98" i="1"/>
  <c r="S98" i="1"/>
  <c r="R115" i="1"/>
  <c r="S115" i="1"/>
  <c r="R117" i="1"/>
  <c r="S117" i="1"/>
  <c r="R156" i="1"/>
  <c r="O197" i="1"/>
  <c r="Q171" i="1" s="1"/>
  <c r="R166" i="1"/>
  <c r="R195" i="1"/>
  <c r="O236" i="1"/>
  <c r="Q216" i="1" s="1"/>
  <c r="R205" i="1"/>
  <c r="F218" i="1"/>
  <c r="R227" i="1"/>
  <c r="O275" i="1"/>
  <c r="Q253" i="1" s="1"/>
  <c r="R244" i="1"/>
  <c r="R251" i="1"/>
  <c r="S253" i="1"/>
  <c r="R253" i="1"/>
  <c r="R255" i="1"/>
  <c r="S257" i="1"/>
  <c r="R257" i="1"/>
  <c r="S260" i="1"/>
  <c r="R260" i="1"/>
  <c r="R263" i="1"/>
  <c r="S263" i="1"/>
  <c r="S270" i="1"/>
  <c r="R270" i="1"/>
  <c r="F35" i="4"/>
  <c r="G36" i="1" s="1"/>
  <c r="S218" i="1" l="1"/>
  <c r="S62" i="1"/>
  <c r="Q33" i="1"/>
  <c r="Q28" i="1"/>
  <c r="Q16" i="1"/>
  <c r="Q11" i="1"/>
  <c r="Q37" i="1"/>
  <c r="Q14" i="1"/>
  <c r="Q32" i="1"/>
  <c r="Q19" i="1"/>
  <c r="Q34" i="1"/>
  <c r="Q22" i="1"/>
  <c r="Q36" i="1"/>
  <c r="Q21" i="1"/>
  <c r="Q40" i="1"/>
  <c r="Q38" i="1"/>
  <c r="Q20" i="1"/>
  <c r="Q23" i="1"/>
  <c r="Q30" i="1"/>
  <c r="Q35" i="1"/>
  <c r="Q29" i="1"/>
  <c r="Q17" i="1"/>
  <c r="Q13" i="1"/>
  <c r="Q31" i="1"/>
  <c r="Q15" i="1"/>
  <c r="Q18" i="1"/>
  <c r="Q26" i="1"/>
  <c r="Q25" i="1"/>
  <c r="Q24" i="1"/>
  <c r="Q10" i="1"/>
  <c r="Q39" i="1"/>
  <c r="Q27" i="1"/>
  <c r="Q12" i="1"/>
  <c r="Q79" i="1"/>
  <c r="Q143" i="1"/>
  <c r="Q194" i="1"/>
  <c r="Q191" i="1"/>
  <c r="Q211" i="1"/>
  <c r="Q71" i="1"/>
  <c r="Q61" i="1"/>
  <c r="Q51" i="1"/>
  <c r="Q153" i="1"/>
  <c r="Q65" i="1"/>
  <c r="Q270" i="1"/>
  <c r="Q133" i="1"/>
  <c r="Q54" i="1"/>
  <c r="Q151" i="1"/>
  <c r="Q152" i="1"/>
  <c r="Q147" i="1"/>
  <c r="Q144" i="1"/>
  <c r="Q117" i="1"/>
  <c r="Q64" i="1"/>
  <c r="Q127" i="1"/>
  <c r="Q263" i="1"/>
  <c r="Q141" i="1"/>
  <c r="Q130" i="1"/>
  <c r="Q149" i="1"/>
  <c r="Q140" i="1"/>
  <c r="Q137" i="1"/>
  <c r="Q135" i="1"/>
  <c r="Q129" i="1"/>
  <c r="Q98" i="1"/>
  <c r="Q154" i="1"/>
  <c r="Q146" i="1"/>
  <c r="Q134" i="1"/>
  <c r="Q156" i="1"/>
  <c r="Q155" i="1"/>
  <c r="Q132" i="1"/>
  <c r="Q131" i="1"/>
  <c r="Q255" i="1"/>
  <c r="Q244" i="1"/>
  <c r="Q243" i="1"/>
  <c r="Q139" i="1"/>
  <c r="Q145" i="1"/>
  <c r="Q148" i="1"/>
  <c r="Q235" i="1"/>
  <c r="Q195" i="1"/>
  <c r="Q69" i="1"/>
  <c r="Q157" i="1"/>
  <c r="Q142" i="1"/>
  <c r="Q138" i="1"/>
  <c r="Q257" i="1"/>
  <c r="Q73" i="1"/>
  <c r="Q227" i="1"/>
  <c r="Q205" i="1"/>
  <c r="Q204" i="1"/>
  <c r="Q108" i="1"/>
  <c r="Q105" i="1"/>
  <c r="Q96" i="1"/>
  <c r="Q115" i="1"/>
  <c r="Q113" i="1"/>
  <c r="Q90" i="1"/>
  <c r="Q102" i="1"/>
  <c r="Q93" i="1"/>
  <c r="Q256" i="1"/>
  <c r="Q267" i="1"/>
  <c r="Q245" i="1"/>
  <c r="Q275" i="1"/>
  <c r="Q183" i="1"/>
  <c r="Q269" i="1"/>
  <c r="Q80" i="1"/>
  <c r="Q67" i="1"/>
  <c r="Q50" i="1"/>
  <c r="Q72" i="1"/>
  <c r="Q250" i="1"/>
  <c r="Q230" i="1"/>
  <c r="Q217" i="1"/>
  <c r="Q215" i="1"/>
  <c r="Q193" i="1"/>
  <c r="Q185" i="1"/>
  <c r="Q179" i="1"/>
  <c r="Q101" i="1"/>
  <c r="Q74" i="1"/>
  <c r="Q63" i="1"/>
  <c r="Q268" i="1"/>
  <c r="Q248" i="1"/>
  <c r="Q224" i="1"/>
  <c r="Q181" i="1"/>
  <c r="Q176" i="1"/>
  <c r="Q170" i="1"/>
  <c r="Q128" i="1"/>
  <c r="Q150" i="1"/>
  <c r="Q158" i="1"/>
  <c r="Q109" i="1"/>
  <c r="Q75" i="1"/>
  <c r="Q59" i="1"/>
  <c r="Q265" i="1"/>
  <c r="Q249" i="1"/>
  <c r="Q168" i="1"/>
  <c r="Q100" i="1"/>
  <c r="Q97" i="1"/>
  <c r="Q208" i="1"/>
  <c r="Q236" i="1"/>
  <c r="Q228" i="1"/>
  <c r="Q206" i="1"/>
  <c r="Q180" i="1"/>
  <c r="Q166" i="1"/>
  <c r="Q165" i="1"/>
  <c r="Q272" i="1"/>
  <c r="Q104" i="1"/>
  <c r="Q111" i="1"/>
  <c r="Q89" i="1"/>
  <c r="Q119" i="1"/>
  <c r="Q266" i="1"/>
  <c r="Q233" i="1"/>
  <c r="Q210" i="1"/>
  <c r="Q182" i="1"/>
  <c r="Q172" i="1"/>
  <c r="Q169" i="1"/>
  <c r="Q92" i="1"/>
  <c r="Q56" i="1"/>
  <c r="Q41" i="1"/>
  <c r="Q9" i="1"/>
  <c r="Q246" i="1"/>
  <c r="Q225" i="1"/>
  <c r="Q62" i="1"/>
  <c r="Q271" i="1"/>
  <c r="Q258" i="1"/>
  <c r="Q231" i="1"/>
  <c r="Q184" i="1"/>
  <c r="Q174" i="1"/>
  <c r="Q99" i="1"/>
  <c r="Q94" i="1"/>
  <c r="Q91" i="1"/>
  <c r="Q57" i="1"/>
  <c r="Q52" i="1"/>
  <c r="Q273" i="1"/>
  <c r="Q254" i="1"/>
  <c r="Q76" i="1"/>
  <c r="Q189" i="1"/>
  <c r="Q167" i="1"/>
  <c r="Q187" i="1"/>
  <c r="Q173" i="1"/>
  <c r="Q197" i="1"/>
  <c r="Q222" i="1"/>
  <c r="Q118" i="1"/>
  <c r="Q95" i="1"/>
  <c r="Q274" i="1"/>
  <c r="Q223" i="1"/>
  <c r="Q220" i="1"/>
  <c r="Q213" i="1"/>
  <c r="Q112" i="1"/>
  <c r="Q78" i="1"/>
  <c r="Q77" i="1"/>
  <c r="Q66" i="1"/>
  <c r="Q53" i="1"/>
  <c r="Q252" i="1"/>
  <c r="Q261" i="1"/>
  <c r="Q218" i="1"/>
  <c r="Q212" i="1"/>
  <c r="Q209" i="1"/>
  <c r="Q55" i="1"/>
  <c r="Q207" i="1"/>
  <c r="Q114" i="1"/>
  <c r="Q88" i="1"/>
  <c r="Q49" i="1"/>
  <c r="Q260" i="1"/>
  <c r="Q251" i="1"/>
  <c r="Q186" i="1"/>
  <c r="Q232" i="1"/>
  <c r="Q219" i="1"/>
  <c r="Q87" i="1"/>
  <c r="Q247" i="1"/>
  <c r="Q234" i="1"/>
  <c r="Q226" i="1"/>
  <c r="Q190" i="1"/>
  <c r="Q177" i="1"/>
  <c r="Q175" i="1"/>
  <c r="Q107" i="1"/>
  <c r="Q70" i="1"/>
  <c r="Q60" i="1"/>
  <c r="Q58" i="1"/>
  <c r="Q192" i="1"/>
  <c r="Q264" i="1"/>
  <c r="Q221" i="1"/>
  <c r="Q214" i="1"/>
  <c r="Q196" i="1"/>
  <c r="Q188" i="1"/>
  <c r="Q178" i="1"/>
  <c r="Q126" i="1"/>
  <c r="Q106" i="1"/>
  <c r="Q103" i="1"/>
  <c r="Q68" i="1"/>
  <c r="Q262" i="1"/>
  <c r="Q259" i="1"/>
  <c r="Q229" i="1"/>
  <c r="Q116" i="1"/>
  <c r="Q110" i="1"/>
  <c r="F87" i="1" l="1"/>
  <c r="S87" i="1" s="1"/>
  <c r="H25" i="1"/>
  <c r="H21" i="1"/>
  <c r="I63" i="1"/>
  <c r="F54" i="1"/>
  <c r="S54" i="1" s="1"/>
  <c r="J48" i="1"/>
  <c r="F103" i="1"/>
  <c r="S103" i="1" s="1"/>
  <c r="L38" i="1"/>
  <c r="G11" i="1"/>
  <c r="J21" i="1"/>
  <c r="M79" i="1"/>
  <c r="I132" i="1"/>
  <c r="M24" i="1"/>
  <c r="G77" i="1"/>
  <c r="J64" i="1"/>
  <c r="I60" i="1"/>
  <c r="N74" i="1"/>
  <c r="R74" i="1" s="1"/>
  <c r="J128" i="1"/>
  <c r="G108" i="1"/>
  <c r="F108" i="1"/>
  <c r="S108" i="1" s="1"/>
  <c r="M31" i="1"/>
  <c r="K21" i="1"/>
  <c r="J95" i="1"/>
  <c r="G152" i="1"/>
  <c r="H67" i="1"/>
  <c r="N22" i="1"/>
  <c r="R22" i="1" s="1"/>
  <c r="H37" i="1"/>
  <c r="M99" i="1"/>
  <c r="L72" i="1"/>
  <c r="I155" i="1"/>
  <c r="J16" i="1"/>
  <c r="H74" i="1"/>
  <c r="K15" i="1"/>
  <c r="M33" i="1"/>
  <c r="M37" i="1"/>
  <c r="L108" i="1"/>
  <c r="K52" i="1"/>
  <c r="I95" i="1"/>
  <c r="L60" i="1"/>
  <c r="J74" i="1"/>
  <c r="K103" i="1"/>
  <c r="J72" i="1"/>
  <c r="I61" i="1"/>
  <c r="F64" i="1"/>
  <c r="S64" i="1" s="1"/>
  <c r="J15" i="1"/>
  <c r="F223" i="1"/>
  <c r="S223" i="1" s="1"/>
  <c r="J76" i="1"/>
  <c r="G9" i="1"/>
  <c r="M50" i="1"/>
  <c r="I89" i="1"/>
  <c r="H111" i="1"/>
  <c r="F173" i="1"/>
  <c r="S173" i="1" s="1"/>
  <c r="M66" i="1"/>
  <c r="F40" i="1"/>
  <c r="I142" i="1"/>
  <c r="G33" i="1"/>
  <c r="K40" i="1"/>
  <c r="M30" i="1"/>
  <c r="H102" i="1"/>
  <c r="M21" i="1"/>
  <c r="K22" i="1"/>
  <c r="H93" i="1"/>
  <c r="I22" i="1"/>
  <c r="L101" i="1"/>
  <c r="G13" i="1"/>
  <c r="N69" i="1"/>
  <c r="R69" i="1" s="1"/>
  <c r="F102" i="1"/>
  <c r="S102" i="1" s="1"/>
  <c r="H91" i="1"/>
  <c r="J60" i="1"/>
  <c r="G67" i="1"/>
  <c r="J33" i="1"/>
  <c r="M87" i="1"/>
  <c r="K133" i="1"/>
  <c r="K27" i="1"/>
  <c r="F50" i="1"/>
  <c r="S50" i="1" s="1"/>
  <c r="H108" i="1"/>
  <c r="F31" i="1"/>
  <c r="S31" i="1" s="1"/>
  <c r="L24" i="1"/>
  <c r="F30" i="1"/>
  <c r="S30" i="1" s="1"/>
  <c r="M55" i="1"/>
  <c r="L52" i="1"/>
  <c r="N67" i="1"/>
  <c r="R67" i="1" s="1"/>
  <c r="J110" i="1"/>
  <c r="M134" i="1"/>
  <c r="J9" i="1"/>
  <c r="J31" i="1"/>
  <c r="K13" i="1"/>
  <c r="F21" i="1"/>
  <c r="S21" i="1" s="1"/>
  <c r="N52" i="1"/>
  <c r="R52" i="1" s="1"/>
  <c r="J66" i="1"/>
  <c r="G10" i="1"/>
  <c r="G40" i="1"/>
  <c r="H40" i="1"/>
  <c r="L54" i="1"/>
  <c r="H99" i="1"/>
  <c r="I27" i="1"/>
  <c r="J11" i="1"/>
  <c r="F109" i="1"/>
  <c r="S109" i="1" s="1"/>
  <c r="L61" i="1"/>
  <c r="F35" i="1"/>
  <c r="S35" i="1" s="1"/>
  <c r="F11" i="1"/>
  <c r="S11" i="1" s="1"/>
  <c r="K38" i="1"/>
  <c r="J99" i="1"/>
  <c r="G79" i="1"/>
  <c r="J61" i="1"/>
  <c r="I109" i="1"/>
  <c r="H22" i="1"/>
  <c r="M76" i="1"/>
  <c r="K69" i="1"/>
  <c r="L55" i="1"/>
  <c r="F9" i="1"/>
  <c r="S9" i="1" s="1"/>
  <c r="J27" i="1"/>
  <c r="G37" i="1"/>
  <c r="F55" i="1"/>
  <c r="S55" i="1" s="1"/>
  <c r="I70" i="1"/>
  <c r="J91" i="1"/>
  <c r="N11" i="1"/>
  <c r="R11" i="1" s="1"/>
  <c r="G102" i="1"/>
  <c r="I71" i="1"/>
  <c r="N64" i="1"/>
  <c r="R64" i="1" s="1"/>
  <c r="K72" i="1"/>
  <c r="K55" i="1"/>
  <c r="L71" i="1"/>
  <c r="G93" i="1"/>
  <c r="G60" i="1"/>
  <c r="M74" i="1"/>
  <c r="I103" i="1"/>
  <c r="I50" i="1"/>
  <c r="F79" i="1"/>
  <c r="F101" i="1"/>
  <c r="S101" i="1" s="1"/>
  <c r="N28" i="1"/>
  <c r="R28" i="1" s="1"/>
  <c r="L63" i="1"/>
  <c r="M13" i="1"/>
  <c r="H30" i="1"/>
  <c r="L91" i="1"/>
  <c r="I11" i="1"/>
  <c r="G27" i="1"/>
  <c r="F39" i="1"/>
  <c r="S39" i="1" s="1"/>
  <c r="L31" i="1"/>
  <c r="M52" i="1"/>
  <c r="I64" i="1"/>
  <c r="G78" i="1"/>
  <c r="N89" i="1"/>
  <c r="R89" i="1" s="1"/>
  <c r="M40" i="1"/>
  <c r="M67" i="1"/>
  <c r="N71" i="1"/>
  <c r="R71" i="1" s="1"/>
  <c r="K48" i="1"/>
  <c r="I87" i="1"/>
  <c r="L94" i="1"/>
  <c r="L109" i="1"/>
  <c r="K106" i="1"/>
  <c r="F145" i="1"/>
  <c r="S145" i="1" s="1"/>
  <c r="G101" i="1"/>
  <c r="F249" i="1"/>
  <c r="S249" i="1" s="1"/>
  <c r="H15" i="1"/>
  <c r="I33" i="1"/>
  <c r="L9" i="1"/>
  <c r="L40" i="1"/>
  <c r="J38" i="1"/>
  <c r="L69" i="1"/>
  <c r="K35" i="1"/>
  <c r="M103" i="1"/>
  <c r="K132" i="1"/>
  <c r="F37" i="1"/>
  <c r="S37" i="1" s="1"/>
  <c r="L76" i="1"/>
  <c r="H33" i="1"/>
  <c r="N87" i="1"/>
  <c r="M91" i="1"/>
  <c r="N55" i="1"/>
  <c r="R55" i="1" s="1"/>
  <c r="N109" i="1"/>
  <c r="R109" i="1" s="1"/>
  <c r="H147" i="1"/>
  <c r="I21" i="1"/>
  <c r="G31" i="1"/>
  <c r="N15" i="1"/>
  <c r="R15" i="1" s="1"/>
  <c r="N66" i="1"/>
  <c r="R66" i="1" s="1"/>
  <c r="M54" i="1"/>
  <c r="N70" i="1"/>
  <c r="R70" i="1" s="1"/>
  <c r="F48" i="1"/>
  <c r="L103" i="1"/>
  <c r="N134" i="1"/>
  <c r="R134" i="1" s="1"/>
  <c r="I133" i="1"/>
  <c r="M22" i="1"/>
  <c r="N108" i="1"/>
  <c r="R108" i="1" s="1"/>
  <c r="J180" i="1"/>
  <c r="F25" i="1"/>
  <c r="S25" i="1" s="1"/>
  <c r="I99" i="1"/>
  <c r="H12" i="1"/>
  <c r="N79" i="1"/>
  <c r="R79" i="1" s="1"/>
  <c r="J63" i="1"/>
  <c r="J106" i="1"/>
  <c r="G25" i="1"/>
  <c r="G89" i="1"/>
  <c r="H48" i="1"/>
  <c r="M64" i="1"/>
  <c r="H106" i="1"/>
  <c r="K102" i="1"/>
  <c r="F22" i="1"/>
  <c r="S22" i="1" s="1"/>
  <c r="F21" i="4"/>
  <c r="G22" i="1" s="1"/>
  <c r="N94" i="1"/>
  <c r="R94" i="1" s="1"/>
  <c r="I16" i="1"/>
  <c r="J28" i="1"/>
  <c r="N37" i="1"/>
  <c r="R37" i="1" s="1"/>
  <c r="L93" i="1"/>
  <c r="L37" i="1"/>
  <c r="M15" i="1"/>
  <c r="H24" i="1"/>
  <c r="M9" i="1"/>
  <c r="H16" i="1"/>
  <c r="G21" i="1"/>
  <c r="H55" i="1"/>
  <c r="M69" i="1"/>
  <c r="L33" i="1"/>
  <c r="G38" i="1"/>
  <c r="G55" i="1"/>
  <c r="H71" i="1"/>
  <c r="F33" i="1"/>
  <c r="S33" i="1" s="1"/>
  <c r="K54" i="1"/>
  <c r="I74" i="1"/>
  <c r="F51" i="1"/>
  <c r="S51" i="1" s="1"/>
  <c r="F58" i="4"/>
  <c r="G61" i="1" s="1"/>
  <c r="F61" i="1"/>
  <c r="S61" i="1" s="1"/>
  <c r="F106" i="1"/>
  <c r="S106" i="1" s="1"/>
  <c r="H149" i="1"/>
  <c r="M111" i="1"/>
  <c r="I139" i="1"/>
  <c r="L167" i="1"/>
  <c r="L134" i="1"/>
  <c r="K208" i="1"/>
  <c r="G24" i="1"/>
  <c r="L27" i="1"/>
  <c r="N35" i="1"/>
  <c r="R35" i="1" s="1"/>
  <c r="K61" i="1"/>
  <c r="G76" i="1"/>
  <c r="K79" i="1"/>
  <c r="N61" i="1"/>
  <c r="R61" i="1" s="1"/>
  <c r="F166" i="1"/>
  <c r="S166" i="1" s="1"/>
  <c r="M256" i="1"/>
  <c r="K24" i="1"/>
  <c r="L11" i="1"/>
  <c r="L74" i="1"/>
  <c r="L50" i="1"/>
  <c r="G54" i="1"/>
  <c r="L66" i="1"/>
  <c r="F189" i="1"/>
  <c r="S189" i="1" s="1"/>
  <c r="F266" i="1"/>
  <c r="S266" i="1" s="1"/>
  <c r="F52" i="1"/>
  <c r="S52" i="1" s="1"/>
  <c r="F27" i="1"/>
  <c r="S27" i="1" s="1"/>
  <c r="I24" i="1"/>
  <c r="I79" i="1"/>
  <c r="L89" i="1"/>
  <c r="F95" i="1"/>
  <c r="S95" i="1" s="1"/>
  <c r="F110" i="1"/>
  <c r="S110" i="1" s="1"/>
  <c r="I134" i="1"/>
  <c r="L147" i="1"/>
  <c r="I94" i="1"/>
  <c r="M140" i="1"/>
  <c r="K226" i="1"/>
  <c r="I12" i="1"/>
  <c r="M130" i="1"/>
  <c r="H211" i="1"/>
  <c r="M11" i="1"/>
  <c r="H9" i="1"/>
  <c r="H69" i="1"/>
  <c r="G35" i="1"/>
  <c r="I28" i="1"/>
  <c r="F13" i="1"/>
  <c r="S13" i="1" s="1"/>
  <c r="F72" i="1"/>
  <c r="S72" i="1" s="1"/>
  <c r="F93" i="1"/>
  <c r="S93" i="1" s="1"/>
  <c r="G141" i="1"/>
  <c r="G30" i="1"/>
  <c r="F28" i="1"/>
  <c r="S28" i="1" s="1"/>
  <c r="H70" i="1"/>
  <c r="F66" i="1"/>
  <c r="S66" i="1" s="1"/>
  <c r="H148" i="1"/>
  <c r="G88" i="1"/>
  <c r="F111" i="1"/>
  <c r="S111" i="1" s="1"/>
  <c r="J77" i="1"/>
  <c r="H76" i="1"/>
  <c r="G16" i="1"/>
  <c r="K89" i="1"/>
  <c r="K63" i="1"/>
  <c r="M77" i="1"/>
  <c r="I55" i="1"/>
  <c r="N99" i="1"/>
  <c r="R99" i="1" s="1"/>
  <c r="H52" i="1"/>
  <c r="F63" i="1"/>
  <c r="S63" i="1" s="1"/>
  <c r="J67" i="1"/>
  <c r="N100" i="1"/>
  <c r="R100" i="1" s="1"/>
  <c r="L112" i="1"/>
  <c r="J130" i="1"/>
  <c r="F140" i="1"/>
  <c r="S140" i="1" s="1"/>
  <c r="F126" i="1"/>
  <c r="S126" i="1" s="1"/>
  <c r="I178" i="1"/>
  <c r="N150" i="1"/>
  <c r="R150" i="1" s="1"/>
  <c r="K11" i="1"/>
  <c r="G28" i="1"/>
  <c r="N77" i="1"/>
  <c r="R77" i="1" s="1"/>
  <c r="I31" i="1"/>
  <c r="J94" i="1"/>
  <c r="F49" i="1"/>
  <c r="S49" i="1" s="1"/>
  <c r="H110" i="1"/>
  <c r="F127" i="1"/>
  <c r="S127" i="1" s="1"/>
  <c r="M102" i="1"/>
  <c r="L230" i="1"/>
  <c r="M147" i="1"/>
  <c r="K76" i="1"/>
  <c r="H144" i="1"/>
  <c r="N152" i="1"/>
  <c r="R152" i="1" s="1"/>
  <c r="M35" i="1"/>
  <c r="I66" i="1"/>
  <c r="K100" i="1"/>
  <c r="J69" i="1"/>
  <c r="H72" i="1"/>
  <c r="I76" i="1"/>
  <c r="K94" i="1"/>
  <c r="K50" i="1"/>
  <c r="H54" i="1"/>
  <c r="G69" i="1"/>
  <c r="M72" i="1"/>
  <c r="F76" i="1"/>
  <c r="S76" i="1" s="1"/>
  <c r="L79" i="1"/>
  <c r="L105" i="1"/>
  <c r="I183" i="1"/>
  <c r="M105" i="1"/>
  <c r="N132" i="1"/>
  <c r="R132" i="1" s="1"/>
  <c r="N144" i="1"/>
  <c r="R144" i="1" s="1"/>
  <c r="G99" i="1"/>
  <c r="N112" i="1"/>
  <c r="R112" i="1" s="1"/>
  <c r="H168" i="1"/>
  <c r="N220" i="1"/>
  <c r="R220" i="1" s="1"/>
  <c r="G227" i="1"/>
  <c r="F150" i="1"/>
  <c r="S150" i="1" s="1"/>
  <c r="N126" i="1"/>
  <c r="R126" i="1" s="1"/>
  <c r="J149" i="1"/>
  <c r="H151" i="1"/>
  <c r="G72" i="1"/>
  <c r="M27" i="1"/>
  <c r="K31" i="1"/>
  <c r="F38" i="1"/>
  <c r="S38" i="1" s="1"/>
  <c r="H95" i="1"/>
  <c r="J24" i="1"/>
  <c r="H28" i="1"/>
  <c r="K33" i="1"/>
  <c r="H51" i="1"/>
  <c r="J79" i="1"/>
  <c r="J35" i="1"/>
  <c r="J13" i="1"/>
  <c r="J30" i="1"/>
  <c r="L48" i="1"/>
  <c r="M60" i="1"/>
  <c r="F89" i="1"/>
  <c r="S89" i="1" s="1"/>
  <c r="K93" i="1"/>
  <c r="I38" i="1"/>
  <c r="N48" i="1"/>
  <c r="K60" i="1"/>
  <c r="G64" i="1"/>
  <c r="F71" i="1"/>
  <c r="S71" i="1" s="1"/>
  <c r="I93" i="1"/>
  <c r="J109" i="1"/>
  <c r="H64" i="1"/>
  <c r="G71" i="1"/>
  <c r="N91" i="1"/>
  <c r="R91" i="1" s="1"/>
  <c r="N105" i="1"/>
  <c r="R105" i="1" s="1"/>
  <c r="F100" i="1"/>
  <c r="S100" i="1" s="1"/>
  <c r="F94" i="4"/>
  <c r="G100" i="1" s="1"/>
  <c r="J108" i="1"/>
  <c r="H126" i="1"/>
  <c r="J145" i="1"/>
  <c r="G235" i="1"/>
  <c r="K108" i="1"/>
  <c r="J142" i="1"/>
  <c r="N111" i="1"/>
  <c r="R111" i="1" s="1"/>
  <c r="G150" i="1"/>
  <c r="G271" i="1"/>
  <c r="L154" i="1"/>
  <c r="I141" i="1"/>
  <c r="J245" i="1"/>
  <c r="F267" i="1"/>
  <c r="S267" i="1" s="1"/>
  <c r="F16" i="1"/>
  <c r="S16" i="1" s="1"/>
  <c r="K28" i="1"/>
  <c r="L35" i="1"/>
  <c r="J22" i="1"/>
  <c r="H61" i="1"/>
  <c r="I15" i="1"/>
  <c r="N54" i="1"/>
  <c r="R54" i="1" s="1"/>
  <c r="N101" i="1"/>
  <c r="R101" i="1" s="1"/>
  <c r="F24" i="1"/>
  <c r="S24" i="1" s="1"/>
  <c r="I9" i="1"/>
  <c r="N31" i="1"/>
  <c r="R31" i="1" s="1"/>
  <c r="I37" i="1"/>
  <c r="I54" i="1"/>
  <c r="J70" i="1"/>
  <c r="K74" i="1"/>
  <c r="F69" i="1"/>
  <c r="S69" i="1" s="1"/>
  <c r="G50" i="1"/>
  <c r="H60" i="1"/>
  <c r="F74" i="1"/>
  <c r="S74" i="1" s="1"/>
  <c r="H79" i="1"/>
  <c r="H105" i="1"/>
  <c r="I264" i="1"/>
  <c r="N181" i="1"/>
  <c r="R181" i="1" s="1"/>
  <c r="I108" i="1"/>
  <c r="G212" i="1"/>
  <c r="H140" i="1"/>
  <c r="K247" i="1"/>
  <c r="F262" i="1"/>
  <c r="S262" i="1" s="1"/>
  <c r="N167" i="1"/>
  <c r="R167" i="1" s="1"/>
  <c r="N259" i="1"/>
  <c r="R259" i="1" s="1"/>
  <c r="H188" i="1"/>
  <c r="G189" i="1"/>
  <c r="F172" i="1"/>
  <c r="S172" i="1" s="1"/>
  <c r="J172" i="1"/>
  <c r="N184" i="1"/>
  <c r="R184" i="1" s="1"/>
  <c r="I271" i="1"/>
  <c r="N140" i="1"/>
  <c r="R140" i="1" s="1"/>
  <c r="N183" i="1"/>
  <c r="R183" i="1" s="1"/>
  <c r="H180" i="1"/>
  <c r="N24" i="1"/>
  <c r="R24" i="1" s="1"/>
  <c r="F12" i="1"/>
  <c r="S12" i="1" s="1"/>
  <c r="K30" i="1"/>
  <c r="G70" i="1"/>
  <c r="F10" i="1"/>
  <c r="S10" i="1" s="1"/>
  <c r="L22" i="1"/>
  <c r="F105" i="1"/>
  <c r="S105" i="1" s="1"/>
  <c r="F15" i="1"/>
  <c r="S15" i="1" s="1"/>
  <c r="I48" i="1"/>
  <c r="F77" i="1"/>
  <c r="S77" i="1" s="1"/>
  <c r="L106" i="1"/>
  <c r="H50" i="1"/>
  <c r="F70" i="1"/>
  <c r="S70" i="1" s="1"/>
  <c r="J87" i="1"/>
  <c r="K91" i="1"/>
  <c r="J50" i="1"/>
  <c r="G66" i="1"/>
  <c r="H87" i="1"/>
  <c r="I91" i="1"/>
  <c r="J40" i="1"/>
  <c r="H66" i="1"/>
  <c r="H77" i="1"/>
  <c r="J93" i="1"/>
  <c r="J101" i="1"/>
  <c r="N106" i="1"/>
  <c r="R106" i="1" s="1"/>
  <c r="K141" i="1"/>
  <c r="I169" i="1"/>
  <c r="I126" i="1"/>
  <c r="F132" i="1"/>
  <c r="S132" i="1" s="1"/>
  <c r="L139" i="1"/>
  <c r="J148" i="1"/>
  <c r="L173" i="1"/>
  <c r="K105" i="1"/>
  <c r="N154" i="1"/>
  <c r="R154" i="1" s="1"/>
  <c r="L177" i="1"/>
  <c r="L204" i="1"/>
  <c r="L13" i="1"/>
  <c r="G49" i="1"/>
  <c r="L67" i="1"/>
  <c r="I13" i="1"/>
  <c r="H38" i="1"/>
  <c r="H35" i="1"/>
  <c r="H63" i="1"/>
  <c r="I35" i="1"/>
  <c r="G51" i="1"/>
  <c r="G63" i="1"/>
  <c r="N72" i="1"/>
  <c r="R72" i="1" s="1"/>
  <c r="I77" i="1"/>
  <c r="M94" i="1"/>
  <c r="M101" i="1"/>
  <c r="G39" i="1"/>
  <c r="N50" i="1"/>
  <c r="R50" i="1" s="1"/>
  <c r="M61" i="1"/>
  <c r="K66" i="1"/>
  <c r="L87" i="1"/>
  <c r="I101" i="1"/>
  <c r="N40" i="1"/>
  <c r="R40" i="1" s="1"/>
  <c r="F67" i="1"/>
  <c r="S67" i="1" s="1"/>
  <c r="I72" i="1"/>
  <c r="N93" i="1"/>
  <c r="R93" i="1" s="1"/>
  <c r="H100" i="1"/>
  <c r="F151" i="1"/>
  <c r="S151" i="1" s="1"/>
  <c r="K111" i="1"/>
  <c r="F130" i="1"/>
  <c r="S130" i="1" s="1"/>
  <c r="M154" i="1"/>
  <c r="M206" i="1"/>
  <c r="K245" i="1"/>
  <c r="L220" i="1"/>
  <c r="L145" i="1"/>
  <c r="H101" i="1"/>
  <c r="I152" i="1"/>
  <c r="N113" i="1"/>
  <c r="R113" i="1" s="1"/>
  <c r="M169" i="1"/>
  <c r="I112" i="1"/>
  <c r="K142" i="1"/>
  <c r="M151" i="1"/>
  <c r="I207" i="1"/>
  <c r="I128" i="1"/>
  <c r="G15" i="1"/>
  <c r="H27" i="1"/>
  <c r="K9" i="1"/>
  <c r="H13" i="1"/>
  <c r="L30" i="1"/>
  <c r="J54" i="1"/>
  <c r="K70" i="1"/>
  <c r="H11" i="1"/>
  <c r="N27" i="1"/>
  <c r="R27" i="1" s="1"/>
  <c r="L100" i="1"/>
  <c r="M28" i="1"/>
  <c r="K67" i="1"/>
  <c r="G74" i="1"/>
  <c r="L102" i="1"/>
  <c r="N33" i="1"/>
  <c r="R33" i="1" s="1"/>
  <c r="K37" i="1"/>
  <c r="M63" i="1"/>
  <c r="L70" i="1"/>
  <c r="K77" i="1"/>
  <c r="J105" i="1"/>
  <c r="J55" i="1"/>
  <c r="N63" i="1"/>
  <c r="R63" i="1" s="1"/>
  <c r="M70" i="1"/>
  <c r="M89" i="1"/>
  <c r="L111" i="1"/>
  <c r="F144" i="1"/>
  <c r="S144" i="1" s="1"/>
  <c r="J151" i="1"/>
  <c r="G127" i="1"/>
  <c r="G208" i="1"/>
  <c r="I186" i="1"/>
  <c r="F244" i="1"/>
  <c r="S244" i="1" s="1"/>
  <c r="L15" i="1"/>
  <c r="J52" i="1"/>
  <c r="I69" i="1"/>
  <c r="F94" i="1"/>
  <c r="S94" i="1" s="1"/>
  <c r="M48" i="1"/>
  <c r="K87" i="1"/>
  <c r="H31" i="1"/>
  <c r="G95" i="1"/>
  <c r="I40" i="1"/>
  <c r="I51" i="1"/>
  <c r="I67" i="1"/>
  <c r="F88" i="1"/>
  <c r="S88" i="1" s="1"/>
  <c r="G94" i="1"/>
  <c r="J103" i="1"/>
  <c r="G48" i="1"/>
  <c r="L77" i="1"/>
  <c r="H94" i="1"/>
  <c r="I105" i="1"/>
  <c r="J132" i="1"/>
  <c r="M138" i="1"/>
  <c r="J155" i="1"/>
  <c r="I111" i="1"/>
  <c r="L133" i="1"/>
  <c r="K151" i="1"/>
  <c r="I129" i="1"/>
  <c r="J157" i="1"/>
  <c r="I194" i="1"/>
  <c r="N76" i="1"/>
  <c r="R76" i="1" s="1"/>
  <c r="L99" i="1"/>
  <c r="J102" i="1"/>
  <c r="G112" i="1"/>
  <c r="H128" i="1"/>
  <c r="M142" i="1"/>
  <c r="F138" i="1"/>
  <c r="S138" i="1" s="1"/>
  <c r="G144" i="1"/>
  <c r="K130" i="1"/>
  <c r="K138" i="1"/>
  <c r="M145" i="1"/>
  <c r="I100" i="1"/>
  <c r="K177" i="1"/>
  <c r="H227" i="1"/>
  <c r="N130" i="1"/>
  <c r="R130" i="1" s="1"/>
  <c r="M155" i="1"/>
  <c r="H172" i="1"/>
  <c r="N38" i="1"/>
  <c r="R38" i="1" s="1"/>
  <c r="F60" i="1"/>
  <c r="S60" i="1" s="1"/>
  <c r="G12" i="1"/>
  <c r="L28" i="1"/>
  <c r="G87" i="1"/>
  <c r="N9" i="1"/>
  <c r="L21" i="1"/>
  <c r="N13" i="1"/>
  <c r="R13" i="1" s="1"/>
  <c r="I30" i="1"/>
  <c r="J37" i="1"/>
  <c r="M71" i="1"/>
  <c r="N30" i="1"/>
  <c r="R30" i="1" s="1"/>
  <c r="I52" i="1"/>
  <c r="J89" i="1"/>
  <c r="M38" i="1"/>
  <c r="G52" i="1"/>
  <c r="K64" i="1"/>
  <c r="J71" i="1"/>
  <c r="H89" i="1"/>
  <c r="M93" i="1"/>
  <c r="F99" i="1"/>
  <c r="S99" i="1" s="1"/>
  <c r="L64" i="1"/>
  <c r="K71" i="1"/>
  <c r="F78" i="1"/>
  <c r="S78" i="1" s="1"/>
  <c r="N103" i="1"/>
  <c r="R103" i="1" s="1"/>
  <c r="L126" i="1"/>
  <c r="I130" i="1"/>
  <c r="F113" i="1"/>
  <c r="S113" i="1" s="1"/>
  <c r="F107" i="4"/>
  <c r="G113" i="1" s="1"/>
  <c r="M126" i="1"/>
  <c r="H141" i="1"/>
  <c r="K134" i="1"/>
  <c r="M106" i="1"/>
  <c r="I144" i="1"/>
  <c r="G133" i="1"/>
  <c r="K154" i="1"/>
  <c r="L172" i="1"/>
  <c r="G110" i="1"/>
  <c r="H129" i="1"/>
  <c r="I149" i="1"/>
  <c r="H184" i="1"/>
  <c r="G142" i="1"/>
  <c r="G151" i="1"/>
  <c r="N204" i="1"/>
  <c r="R204" i="1" s="1"/>
  <c r="K128" i="1"/>
  <c r="I181" i="1"/>
  <c r="K178" i="1"/>
  <c r="H186" i="1"/>
  <c r="F196" i="1"/>
  <c r="F205" i="1"/>
  <c r="S205" i="1" s="1"/>
  <c r="F228" i="1"/>
  <c r="S228" i="1" s="1"/>
  <c r="I272" i="1"/>
  <c r="G193" i="1"/>
  <c r="J247" i="1"/>
  <c r="I250" i="1"/>
  <c r="I259" i="1"/>
  <c r="F128" i="1"/>
  <c r="S128" i="1" s="1"/>
  <c r="H130" i="1"/>
  <c r="G244" i="1"/>
  <c r="H251" i="1"/>
  <c r="H152" i="1"/>
  <c r="G149" i="1"/>
  <c r="F181" i="1"/>
  <c r="S181" i="1" s="1"/>
  <c r="G171" i="1"/>
  <c r="J211" i="1"/>
  <c r="K196" i="1"/>
  <c r="L217" i="1"/>
  <c r="N102" i="1"/>
  <c r="R102" i="1" s="1"/>
  <c r="H109" i="1"/>
  <c r="K112" i="1"/>
  <c r="L128" i="1"/>
  <c r="I138" i="1"/>
  <c r="G106" i="1"/>
  <c r="H133" i="1"/>
  <c r="I187" i="1"/>
  <c r="I245" i="1"/>
  <c r="K139" i="1"/>
  <c r="J147" i="1"/>
  <c r="F134" i="1"/>
  <c r="S134" i="1" s="1"/>
  <c r="J138" i="1"/>
  <c r="L141" i="1"/>
  <c r="F147" i="1"/>
  <c r="S147" i="1" s="1"/>
  <c r="K152" i="1"/>
  <c r="L142" i="1"/>
  <c r="H155" i="1"/>
  <c r="F178" i="1"/>
  <c r="S178" i="1" s="1"/>
  <c r="F166" i="4"/>
  <c r="G178" i="1" s="1"/>
  <c r="G216" i="1"/>
  <c r="K261" i="1"/>
  <c r="N269" i="1"/>
  <c r="R269" i="1" s="1"/>
  <c r="G148" i="1"/>
  <c r="M112" i="1"/>
  <c r="I106" i="1"/>
  <c r="H194" i="1"/>
  <c r="F233" i="1"/>
  <c r="S233" i="1" s="1"/>
  <c r="M183" i="1"/>
  <c r="F194" i="1"/>
  <c r="S194" i="1" s="1"/>
  <c r="M230" i="1"/>
  <c r="J100" i="1"/>
  <c r="H103" i="1"/>
  <c r="M113" i="1"/>
  <c r="G129" i="1"/>
  <c r="K144" i="1"/>
  <c r="J150" i="1"/>
  <c r="L165" i="1"/>
  <c r="H112" i="1"/>
  <c r="J134" i="1"/>
  <c r="K155" i="1"/>
  <c r="I247" i="1"/>
  <c r="K140" i="1"/>
  <c r="K148" i="1"/>
  <c r="I168" i="1"/>
  <c r="I219" i="1"/>
  <c r="M132" i="1"/>
  <c r="I140" i="1"/>
  <c r="N148" i="1"/>
  <c r="R148" i="1" s="1"/>
  <c r="M109" i="1"/>
  <c r="M128" i="1"/>
  <c r="H139" i="1"/>
  <c r="J111" i="1"/>
  <c r="G103" i="1"/>
  <c r="N151" i="1"/>
  <c r="R151" i="1" s="1"/>
  <c r="F169" i="1"/>
  <c r="S169" i="1" s="1"/>
  <c r="N173" i="1"/>
  <c r="R173" i="1" s="1"/>
  <c r="I228" i="1"/>
  <c r="L180" i="1"/>
  <c r="G228" i="1"/>
  <c r="K250" i="1"/>
  <c r="J140" i="1"/>
  <c r="G154" i="1"/>
  <c r="M139" i="1"/>
  <c r="G168" i="1"/>
  <c r="J253" i="4"/>
  <c r="K271" i="1" s="1"/>
  <c r="J271" i="1"/>
  <c r="G166" i="1"/>
  <c r="M196" i="1"/>
  <c r="F186" i="1"/>
  <c r="S186" i="1" s="1"/>
  <c r="K206" i="1"/>
  <c r="M232" i="1"/>
  <c r="M216" i="1"/>
  <c r="G250" i="1"/>
  <c r="H219" i="1"/>
  <c r="M255" i="1"/>
  <c r="F142" i="1"/>
  <c r="S142" i="1" s="1"/>
  <c r="K150" i="1"/>
  <c r="F206" i="1"/>
  <c r="S206" i="1" s="1"/>
  <c r="N128" i="1"/>
  <c r="R128" i="1" s="1"/>
  <c r="G132" i="1"/>
  <c r="L152" i="1"/>
  <c r="H132" i="1"/>
  <c r="I147" i="1"/>
  <c r="G169" i="1"/>
  <c r="G187" i="1"/>
  <c r="G232" i="1"/>
  <c r="J261" i="1"/>
  <c r="K249" i="1"/>
  <c r="K258" i="1"/>
  <c r="M108" i="1"/>
  <c r="L113" i="1"/>
  <c r="M152" i="1"/>
  <c r="M194" i="1"/>
  <c r="I177" i="1"/>
  <c r="K171" i="1"/>
  <c r="J186" i="1"/>
  <c r="H207" i="1"/>
  <c r="K189" i="1"/>
  <c r="N211" i="1"/>
  <c r="R211" i="1" s="1"/>
  <c r="H216" i="1"/>
  <c r="J222" i="1"/>
  <c r="N243" i="1"/>
  <c r="R243" i="1" s="1"/>
  <c r="N265" i="1"/>
  <c r="R265" i="1" s="1"/>
  <c r="N142" i="1"/>
  <c r="R142" i="1" s="1"/>
  <c r="F155" i="1"/>
  <c r="S155" i="1" s="1"/>
  <c r="J177" i="1"/>
  <c r="I211" i="1"/>
  <c r="K113" i="1"/>
  <c r="G140" i="1"/>
  <c r="F148" i="1"/>
  <c r="S148" i="1" s="1"/>
  <c r="J112" i="1"/>
  <c r="F149" i="1"/>
  <c r="S149" i="1" s="1"/>
  <c r="M167" i="1"/>
  <c r="K186" i="1"/>
  <c r="L171" i="1"/>
  <c r="F204" i="1"/>
  <c r="S204" i="1" s="1"/>
  <c r="G233" i="1"/>
  <c r="L208" i="1"/>
  <c r="G211" i="1"/>
  <c r="K243" i="1"/>
  <c r="M226" i="1"/>
  <c r="I261" i="1"/>
  <c r="G126" i="1"/>
  <c r="N133" i="1"/>
  <c r="R133" i="1" s="1"/>
  <c r="J144" i="1"/>
  <c r="I150" i="1"/>
  <c r="I167" i="1"/>
  <c r="N165" i="1"/>
  <c r="K183" i="1"/>
  <c r="L222" i="1"/>
  <c r="H178" i="1"/>
  <c r="F207" i="1"/>
  <c r="S207" i="1" s="1"/>
  <c r="J226" i="1"/>
  <c r="G243" i="1"/>
  <c r="I226" i="1"/>
  <c r="L235" i="1"/>
  <c r="F133" i="1"/>
  <c r="S133" i="1" s="1"/>
  <c r="I233" i="1"/>
  <c r="N247" i="1"/>
  <c r="R247" i="1" s="1"/>
  <c r="J126" i="1"/>
  <c r="M133" i="1"/>
  <c r="K99" i="1"/>
  <c r="M150" i="1"/>
  <c r="H226" i="1"/>
  <c r="M178" i="1"/>
  <c r="I172" i="1"/>
  <c r="F208" i="1"/>
  <c r="S208" i="1" s="1"/>
  <c r="H212" i="1"/>
  <c r="F230" i="1"/>
  <c r="S230" i="1" s="1"/>
  <c r="F215" i="4"/>
  <c r="G215" i="4" s="1"/>
  <c r="J251" i="1"/>
  <c r="H266" i="1"/>
  <c r="L259" i="1"/>
  <c r="H134" i="1"/>
  <c r="N141" i="1"/>
  <c r="R141" i="1" s="1"/>
  <c r="N145" i="1"/>
  <c r="R145" i="1" s="1"/>
  <c r="H150" i="1"/>
  <c r="J154" i="1"/>
  <c r="F177" i="1"/>
  <c r="S177" i="1" s="1"/>
  <c r="J187" i="1"/>
  <c r="F171" i="1"/>
  <c r="S171" i="1" s="1"/>
  <c r="K184" i="1"/>
  <c r="I196" i="1"/>
  <c r="F187" i="1"/>
  <c r="S187" i="1" s="1"/>
  <c r="J193" i="1"/>
  <c r="M204" i="1"/>
  <c r="L216" i="1"/>
  <c r="H208" i="1"/>
  <c r="K194" i="1"/>
  <c r="M223" i="1"/>
  <c r="G245" i="1"/>
  <c r="I110" i="1"/>
  <c r="L140" i="1"/>
  <c r="H183" i="1"/>
  <c r="F188" i="1"/>
  <c r="S188" i="1" s="1"/>
  <c r="H262" i="1"/>
  <c r="G130" i="1"/>
  <c r="G138" i="1"/>
  <c r="M141" i="1"/>
  <c r="H145" i="1"/>
  <c r="G109" i="1"/>
  <c r="N139" i="1"/>
  <c r="R139" i="1" s="1"/>
  <c r="H173" i="1"/>
  <c r="M211" i="1"/>
  <c r="G181" i="1"/>
  <c r="F202" i="4"/>
  <c r="G217" i="1" s="1"/>
  <c r="F217" i="1"/>
  <c r="S217" i="1" s="1"/>
  <c r="J225" i="1"/>
  <c r="I227" i="1"/>
  <c r="F232" i="1"/>
  <c r="S232" i="1" s="1"/>
  <c r="N272" i="1"/>
  <c r="R272" i="1" s="1"/>
  <c r="L261" i="1"/>
  <c r="F129" i="1"/>
  <c r="S129" i="1" s="1"/>
  <c r="N187" i="1"/>
  <c r="R187" i="1" s="1"/>
  <c r="N193" i="1"/>
  <c r="R193" i="1" s="1"/>
  <c r="K235" i="1"/>
  <c r="H206" i="1"/>
  <c r="L232" i="1"/>
  <c r="M243" i="1"/>
  <c r="I262" i="1"/>
  <c r="N250" i="1"/>
  <c r="R250" i="1" s="1"/>
  <c r="L265" i="1"/>
  <c r="L144" i="1"/>
  <c r="H167" i="1"/>
  <c r="G134" i="1"/>
  <c r="L150" i="1"/>
  <c r="G157" i="1"/>
  <c r="M100" i="1"/>
  <c r="G105" i="1"/>
  <c r="K126" i="1"/>
  <c r="N171" i="1"/>
  <c r="R171" i="1" s="1"/>
  <c r="I157" i="1"/>
  <c r="K181" i="1"/>
  <c r="J194" i="1"/>
  <c r="N226" i="1"/>
  <c r="R226" i="1" s="1"/>
  <c r="G219" i="1"/>
  <c r="K259" i="1"/>
  <c r="J274" i="1"/>
  <c r="I251" i="1"/>
  <c r="M267" i="1"/>
  <c r="G128" i="1"/>
  <c r="J139" i="1"/>
  <c r="H142" i="1"/>
  <c r="I151" i="1"/>
  <c r="G156" i="1"/>
  <c r="I180" i="1"/>
  <c r="M148" i="1"/>
  <c r="M165" i="1"/>
  <c r="J183" i="1"/>
  <c r="J189" i="1"/>
  <c r="J167" i="1"/>
  <c r="I173" i="1"/>
  <c r="G180" i="1"/>
  <c r="F157" i="1"/>
  <c r="F180" i="1"/>
  <c r="S180" i="1" s="1"/>
  <c r="M189" i="1"/>
  <c r="I206" i="1"/>
  <c r="L193" i="1"/>
  <c r="K204" i="1"/>
  <c r="M225" i="1"/>
  <c r="L247" i="1"/>
  <c r="M258" i="1"/>
  <c r="G266" i="1"/>
  <c r="K191" i="1"/>
  <c r="L148" i="1"/>
  <c r="M250" i="1"/>
  <c r="M177" i="1"/>
  <c r="N206" i="1"/>
  <c r="R206" i="1" s="1"/>
  <c r="L169" i="1"/>
  <c r="L184" i="1"/>
  <c r="K193" i="1"/>
  <c r="H177" i="1"/>
  <c r="J184" i="1"/>
  <c r="N191" i="1"/>
  <c r="R191" i="1" s="1"/>
  <c r="G205" i="1"/>
  <c r="N223" i="1"/>
  <c r="R223" i="1" s="1"/>
  <c r="L191" i="1"/>
  <c r="L226" i="1"/>
  <c r="M247" i="1"/>
  <c r="L189" i="1"/>
  <c r="H204" i="1"/>
  <c r="J220" i="1"/>
  <c r="F245" i="1"/>
  <c r="S245" i="1" s="1"/>
  <c r="G226" i="1"/>
  <c r="K223" i="1"/>
  <c r="I243" i="1"/>
  <c r="K267" i="1"/>
  <c r="J272" i="1"/>
  <c r="J250" i="1"/>
  <c r="J256" i="1"/>
  <c r="H261" i="1"/>
  <c r="H265" i="1"/>
  <c r="M249" i="1"/>
  <c r="M265" i="1"/>
  <c r="G155" i="1"/>
  <c r="N155" i="1"/>
  <c r="R155" i="1" s="1"/>
  <c r="M144" i="1"/>
  <c r="L151" i="1"/>
  <c r="N172" i="1"/>
  <c r="R172" i="1" s="1"/>
  <c r="L206" i="1"/>
  <c r="I217" i="1"/>
  <c r="I222" i="1"/>
  <c r="G273" i="1"/>
  <c r="M262" i="1"/>
  <c r="F167" i="1"/>
  <c r="S167" i="1" s="1"/>
  <c r="L243" i="1"/>
  <c r="M217" i="1"/>
  <c r="F259" i="1"/>
  <c r="S259" i="1" s="1"/>
  <c r="F222" i="1"/>
  <c r="S222" i="1" s="1"/>
  <c r="J243" i="1"/>
  <c r="H232" i="1"/>
  <c r="N235" i="1"/>
  <c r="R235" i="1" s="1"/>
  <c r="K217" i="1"/>
  <c r="K225" i="1"/>
  <c r="F234" i="1"/>
  <c r="S234" i="1" s="1"/>
  <c r="L250" i="1"/>
  <c r="L256" i="1"/>
  <c r="F261" i="1"/>
  <c r="S261" i="1" s="1"/>
  <c r="J265" i="1"/>
  <c r="G249" i="1"/>
  <c r="N258" i="1"/>
  <c r="R258" i="1" s="1"/>
  <c r="G258" i="1"/>
  <c r="I171" i="1"/>
  <c r="H220" i="1"/>
  <c r="K101" i="1"/>
  <c r="G111" i="1"/>
  <c r="N186" i="1"/>
  <c r="R186" i="1" s="1"/>
  <c r="N222" i="1"/>
  <c r="R222" i="1" s="1"/>
  <c r="F168" i="1"/>
  <c r="S168" i="1" s="1"/>
  <c r="N219" i="1"/>
  <c r="R219" i="1" s="1"/>
  <c r="M222" i="1"/>
  <c r="I256" i="1"/>
  <c r="G261" i="1"/>
  <c r="N264" i="1"/>
  <c r="R264" i="1" s="1"/>
  <c r="F269" i="1"/>
  <c r="S269" i="1" s="1"/>
  <c r="F251" i="4"/>
  <c r="G251" i="4" s="1"/>
  <c r="H154" i="1"/>
  <c r="L130" i="1"/>
  <c r="F156" i="1"/>
  <c r="S156" i="1" s="1"/>
  <c r="K180" i="1"/>
  <c r="K233" i="1"/>
  <c r="N157" i="1"/>
  <c r="R157" i="1" s="1"/>
  <c r="L211" i="1"/>
  <c r="K228" i="1"/>
  <c r="F255" i="1"/>
  <c r="S255" i="1" s="1"/>
  <c r="K269" i="1"/>
  <c r="I188" i="1"/>
  <c r="G204" i="1"/>
  <c r="H138" i="1"/>
  <c r="F141" i="1"/>
  <c r="S141" i="1" s="1"/>
  <c r="I154" i="1"/>
  <c r="G172" i="1"/>
  <c r="G147" i="1"/>
  <c r="H157" i="1"/>
  <c r="J171" i="1"/>
  <c r="J181" i="1"/>
  <c r="J206" i="1"/>
  <c r="M157" i="1"/>
  <c r="G186" i="1"/>
  <c r="H228" i="1"/>
  <c r="G165" i="1"/>
  <c r="K212" i="1"/>
  <c r="M172" i="1"/>
  <c r="N180" i="1"/>
  <c r="R180" i="1" s="1"/>
  <c r="H187" i="1"/>
  <c r="L194" i="1"/>
  <c r="J208" i="1"/>
  <c r="F212" i="1"/>
  <c r="S212" i="1" s="1"/>
  <c r="H222" i="1"/>
  <c r="N194" i="1"/>
  <c r="R194" i="1" s="1"/>
  <c r="L212" i="1"/>
  <c r="F225" i="1"/>
  <c r="S225" i="1" s="1"/>
  <c r="I193" i="1"/>
  <c r="G207" i="1"/>
  <c r="K211" i="1"/>
  <c r="J219" i="1"/>
  <c r="F216" i="1"/>
  <c r="S216" i="1" s="1"/>
  <c r="H223" i="1"/>
  <c r="K230" i="1"/>
  <c r="G222" i="1"/>
  <c r="J233" i="1"/>
  <c r="K219" i="1"/>
  <c r="N230" i="1"/>
  <c r="R230" i="1" s="1"/>
  <c r="I274" i="1"/>
  <c r="G251" i="1"/>
  <c r="H271" i="1"/>
  <c r="J133" i="1"/>
  <c r="G195" i="1"/>
  <c r="K172" i="1"/>
  <c r="L183" i="1"/>
  <c r="I204" i="1"/>
  <c r="J188" i="1"/>
  <c r="L219" i="1"/>
  <c r="M233" i="1"/>
  <c r="L262" i="1"/>
  <c r="I266" i="1"/>
  <c r="L255" i="1"/>
  <c r="H274" i="1"/>
  <c r="F165" i="1"/>
  <c r="S165" i="1" s="1"/>
  <c r="M187" i="1"/>
  <c r="M180" i="1"/>
  <c r="G173" i="1"/>
  <c r="H181" i="1"/>
  <c r="F195" i="1"/>
  <c r="S195" i="1" s="1"/>
  <c r="I208" i="1"/>
  <c r="I197" i="4"/>
  <c r="J212" i="1" s="1"/>
  <c r="I212" i="1"/>
  <c r="J223" i="1"/>
  <c r="H245" i="1"/>
  <c r="I235" i="1"/>
  <c r="N245" i="1"/>
  <c r="R245" i="1" s="1"/>
  <c r="M219" i="1"/>
  <c r="I220" i="1"/>
  <c r="M245" i="1"/>
  <c r="J249" i="1"/>
  <c r="H264" i="1"/>
  <c r="J267" i="1"/>
  <c r="M264" i="1"/>
  <c r="F258" i="1"/>
  <c r="S258" i="1" s="1"/>
  <c r="G272" i="1"/>
  <c r="G262" i="1"/>
  <c r="J217" i="1"/>
  <c r="I225" i="1"/>
  <c r="H247" i="1"/>
  <c r="G255" i="1"/>
  <c r="L233" i="1"/>
  <c r="F251" i="1"/>
  <c r="S251" i="1" s="1"/>
  <c r="J259" i="1"/>
  <c r="K255" i="1"/>
  <c r="G259" i="1"/>
  <c r="F274" i="1"/>
  <c r="H259" i="1"/>
  <c r="I267" i="1"/>
  <c r="F271" i="1"/>
  <c r="S271" i="1" s="1"/>
  <c r="L274" i="1"/>
  <c r="M184" i="1"/>
  <c r="I102" i="1"/>
  <c r="K109" i="1"/>
  <c r="L132" i="1"/>
  <c r="N147" i="1"/>
  <c r="R147" i="1" s="1"/>
  <c r="K157" i="1"/>
  <c r="G145" i="1"/>
  <c r="F152" i="1"/>
  <c r="S152" i="1" s="1"/>
  <c r="L155" i="1"/>
  <c r="J169" i="1"/>
  <c r="M173" i="1"/>
  <c r="K169" i="1"/>
  <c r="N189" i="1"/>
  <c r="R189" i="1" s="1"/>
  <c r="G167" i="1"/>
  <c r="H171" i="1"/>
  <c r="M181" i="1"/>
  <c r="M186" i="1"/>
  <c r="J204" i="1"/>
  <c r="J178" i="1"/>
  <c r="H196" i="1"/>
  <c r="J227" i="1"/>
  <c r="J196" i="1"/>
  <c r="I232" i="1"/>
  <c r="K187" i="1"/>
  <c r="H225" i="1"/>
  <c r="J228" i="1"/>
  <c r="K232" i="1"/>
  <c r="K216" i="1"/>
  <c r="G220" i="1"/>
  <c r="F235" i="1"/>
  <c r="M228" i="1"/>
  <c r="J232" i="1"/>
  <c r="H258" i="1"/>
  <c r="N261" i="1"/>
  <c r="R261" i="1" s="1"/>
  <c r="M272" i="1"/>
  <c r="G265" i="1"/>
  <c r="H243" i="1"/>
  <c r="G183" i="1"/>
  <c r="G196" i="1"/>
  <c r="F226" i="1"/>
  <c r="S226" i="1" s="1"/>
  <c r="H233" i="1"/>
  <c r="J255" i="1"/>
  <c r="N262" i="1"/>
  <c r="R262" i="1" s="1"/>
  <c r="H255" i="1"/>
  <c r="J262" i="1"/>
  <c r="M269" i="1"/>
  <c r="I255" i="1"/>
  <c r="M259" i="1"/>
  <c r="L138" i="1"/>
  <c r="J141" i="1"/>
  <c r="I145" i="1"/>
  <c r="K147" i="1"/>
  <c r="F154" i="1"/>
  <c r="S154" i="1" s="1"/>
  <c r="L157" i="1"/>
  <c r="G177" i="1"/>
  <c r="L186" i="1"/>
  <c r="K165" i="1"/>
  <c r="H169" i="1"/>
  <c r="J173" i="1"/>
  <c r="G184" i="1"/>
  <c r="F184" i="1"/>
  <c r="S184" i="1" s="1"/>
  <c r="L187" i="1"/>
  <c r="F191" i="1"/>
  <c r="S191" i="1" s="1"/>
  <c r="N208" i="1"/>
  <c r="R208" i="1" s="1"/>
  <c r="N212" i="1"/>
  <c r="R212" i="1" s="1"/>
  <c r="H189" i="1"/>
  <c r="M193" i="1"/>
  <c r="J216" i="1"/>
  <c r="F220" i="1"/>
  <c r="S220" i="1" s="1"/>
  <c r="L223" i="1"/>
  <c r="G234" i="1"/>
  <c r="K222" i="1"/>
  <c r="N233" i="1"/>
  <c r="R233" i="1" s="1"/>
  <c r="G223" i="1"/>
  <c r="H256" i="1"/>
  <c r="M274" i="1"/>
  <c r="G267" i="1"/>
  <c r="L271" i="1"/>
  <c r="F256" i="1"/>
  <c r="S256" i="1" s="1"/>
  <c r="F238" i="4"/>
  <c r="G256" i="1" s="1"/>
  <c r="K274" i="1"/>
  <c r="K256" i="1"/>
  <c r="K264" i="1"/>
  <c r="N274" i="1"/>
  <c r="R274" i="1" s="1"/>
  <c r="J266" i="1"/>
  <c r="G274" i="1"/>
  <c r="G264" i="1"/>
  <c r="N271" i="1"/>
  <c r="R271" i="1" s="1"/>
  <c r="F112" i="1"/>
  <c r="S112" i="1" s="1"/>
  <c r="F130" i="4"/>
  <c r="G139" i="1" s="1"/>
  <c r="F139" i="1"/>
  <c r="S139" i="1" s="1"/>
  <c r="I148" i="1"/>
  <c r="I165" i="1"/>
  <c r="J165" i="1"/>
  <c r="L178" i="1"/>
  <c r="F183" i="1"/>
  <c r="S183" i="1" s="1"/>
  <c r="K173" i="1"/>
  <c r="L181" i="1"/>
  <c r="G188" i="1"/>
  <c r="N225" i="1"/>
  <c r="R225" i="1" s="1"/>
  <c r="L245" i="1"/>
  <c r="G206" i="1"/>
  <c r="L228" i="1"/>
  <c r="G194" i="1"/>
  <c r="M208" i="1"/>
  <c r="M212" i="1"/>
  <c r="H217" i="1"/>
  <c r="M235" i="1"/>
  <c r="I223" i="1"/>
  <c r="I216" i="1"/>
  <c r="M220" i="1"/>
  <c r="H235" i="1"/>
  <c r="N249" i="1"/>
  <c r="R249" i="1" s="1"/>
  <c r="L264" i="1"/>
  <c r="N267" i="1"/>
  <c r="R267" i="1" s="1"/>
  <c r="F272" i="1"/>
  <c r="S272" i="1" s="1"/>
  <c r="L249" i="1"/>
  <c r="J264" i="1"/>
  <c r="L267" i="1"/>
  <c r="I249" i="1"/>
  <c r="I265" i="1"/>
  <c r="L272" i="1"/>
  <c r="H249" i="1"/>
  <c r="F264" i="1"/>
  <c r="S264" i="1" s="1"/>
  <c r="H267" i="1"/>
  <c r="M271" i="1"/>
  <c r="M261" i="1"/>
  <c r="H272" i="1"/>
  <c r="H165" i="1"/>
  <c r="K145" i="1"/>
  <c r="J152" i="1"/>
  <c r="N169" i="1"/>
  <c r="R169" i="1" s="1"/>
  <c r="I184" i="1"/>
  <c r="K167" i="1"/>
  <c r="M171" i="1"/>
  <c r="I189" i="1"/>
  <c r="F193" i="1"/>
  <c r="S193" i="1" s="1"/>
  <c r="L196" i="1"/>
  <c r="H193" i="1"/>
  <c r="N196" i="1"/>
  <c r="R196" i="1" s="1"/>
  <c r="F211" i="1"/>
  <c r="S211" i="1" s="1"/>
  <c r="F219" i="1"/>
  <c r="S219" i="1" s="1"/>
  <c r="M191" i="1"/>
  <c r="F227" i="1"/>
  <c r="S227" i="1" s="1"/>
  <c r="L225" i="1"/>
  <c r="N228" i="1"/>
  <c r="R228" i="1" s="1"/>
  <c r="F243" i="1"/>
  <c r="S243" i="1" s="1"/>
  <c r="K220" i="1"/>
  <c r="J235" i="1"/>
  <c r="G225" i="1"/>
  <c r="N232" i="1"/>
  <c r="R232" i="1" s="1"/>
  <c r="H250" i="1"/>
  <c r="L258" i="1"/>
  <c r="F265" i="1"/>
  <c r="S265" i="1" s="1"/>
  <c r="I258" i="1"/>
  <c r="K265" i="1"/>
  <c r="L269" i="1"/>
  <c r="F250" i="1"/>
  <c r="S250" i="1" s="1"/>
  <c r="J258" i="1"/>
  <c r="K272" i="1"/>
  <c r="K262" i="1"/>
  <c r="F273" i="1"/>
  <c r="S273" i="1" s="1"/>
  <c r="G269" i="1"/>
  <c r="G107" i="4"/>
  <c r="S157" i="1" l="1"/>
  <c r="S235" i="1"/>
  <c r="S40" i="1"/>
  <c r="S196" i="1"/>
  <c r="S274" i="1"/>
  <c r="S79" i="1"/>
  <c r="L41" i="1"/>
  <c r="H41" i="1"/>
  <c r="G230" i="1"/>
  <c r="L119" i="1"/>
  <c r="R159" i="1"/>
  <c r="S159" i="1"/>
  <c r="M119" i="1"/>
  <c r="J80" i="1"/>
  <c r="G80" i="1"/>
  <c r="M80" i="1"/>
  <c r="K41" i="1"/>
  <c r="H80" i="1"/>
  <c r="I41" i="1"/>
  <c r="R81" i="1"/>
  <c r="S81" i="1"/>
  <c r="Q81" i="1"/>
  <c r="K158" i="1"/>
  <c r="J158" i="1"/>
  <c r="M158" i="1"/>
  <c r="K275" i="1"/>
  <c r="L197" i="1"/>
  <c r="K236" i="1"/>
  <c r="F236" i="1"/>
  <c r="L275" i="1"/>
  <c r="N275" i="1"/>
  <c r="N158" i="1"/>
  <c r="F158" i="1"/>
  <c r="M43" i="1"/>
  <c r="K43" i="1"/>
  <c r="J43" i="1"/>
  <c r="I43" i="1"/>
  <c r="N43" i="1"/>
  <c r="S42" i="1"/>
  <c r="Q42" i="1"/>
  <c r="O43" i="1"/>
  <c r="R42" i="1"/>
  <c r="L43" i="1"/>
  <c r="G43" i="1"/>
  <c r="H43" i="1"/>
  <c r="H160" i="1"/>
  <c r="L160" i="1"/>
  <c r="O160" i="1"/>
  <c r="Q159" i="1"/>
  <c r="G160" i="1"/>
  <c r="I160" i="1"/>
  <c r="M160" i="1"/>
  <c r="J160" i="1"/>
  <c r="N160" i="1"/>
  <c r="K160" i="1"/>
  <c r="L82" i="1"/>
  <c r="M82" i="1"/>
  <c r="H82" i="1"/>
  <c r="K82" i="1"/>
  <c r="O82" i="1"/>
  <c r="J82" i="1"/>
  <c r="N82" i="1"/>
  <c r="I82" i="1"/>
  <c r="G82" i="1"/>
  <c r="L158" i="1"/>
  <c r="M197" i="1"/>
  <c r="K119" i="1"/>
  <c r="N236" i="1"/>
  <c r="N197" i="1"/>
  <c r="G158" i="1"/>
  <c r="I80" i="1"/>
  <c r="H158" i="1"/>
  <c r="K80" i="1"/>
  <c r="G41" i="1"/>
  <c r="K197" i="1"/>
  <c r="F197" i="1"/>
  <c r="L236" i="1"/>
  <c r="I158" i="1"/>
  <c r="L80" i="1"/>
  <c r="M41" i="1"/>
  <c r="J41" i="1"/>
  <c r="G191" i="1"/>
  <c r="M236" i="1"/>
  <c r="R165" i="1"/>
  <c r="F41" i="1"/>
  <c r="N80" i="1"/>
  <c r="R48" i="1"/>
  <c r="F80" i="1"/>
  <c r="S48" i="1"/>
  <c r="M275" i="1"/>
  <c r="R9" i="1"/>
  <c r="N41" i="1"/>
  <c r="R87" i="1"/>
  <c r="N119" i="1"/>
  <c r="H107" i="4"/>
  <c r="H113" i="1"/>
  <c r="H215" i="4"/>
  <c r="H230" i="1"/>
  <c r="H236" i="1" s="1"/>
  <c r="H251" i="4"/>
  <c r="H269" i="1"/>
  <c r="H191" i="1"/>
  <c r="H197" i="1" s="1"/>
  <c r="G242" i="1"/>
  <c r="H242" i="1" s="1"/>
  <c r="I242" i="1" s="1"/>
  <c r="J242" i="1" s="1"/>
  <c r="K242" i="1" s="1"/>
  <c r="L242" i="1" s="1"/>
  <c r="M242" i="1" s="1"/>
  <c r="N242" i="1" s="1"/>
  <c r="O242" i="1" s="1"/>
  <c r="P242" i="1" s="1"/>
  <c r="G203" i="1"/>
  <c r="H203" i="1" s="1"/>
  <c r="I203" i="1" s="1"/>
  <c r="J203" i="1" s="1"/>
  <c r="K203" i="1" s="1"/>
  <c r="L203" i="1" s="1"/>
  <c r="M203" i="1" s="1"/>
  <c r="N203" i="1" s="1"/>
  <c r="O203" i="1" s="1"/>
  <c r="P203" i="1" s="1"/>
  <c r="G164" i="1"/>
  <c r="H164" i="1" s="1"/>
  <c r="I164" i="1" s="1"/>
  <c r="J164" i="1" s="1"/>
  <c r="K164" i="1" s="1"/>
  <c r="L164" i="1" s="1"/>
  <c r="M164" i="1" s="1"/>
  <c r="N164" i="1" s="1"/>
  <c r="O164" i="1" s="1"/>
  <c r="P164" i="1" s="1"/>
  <c r="G125" i="1"/>
  <c r="H125" i="1" s="1"/>
  <c r="I125" i="1" s="1"/>
  <c r="J125" i="1" s="1"/>
  <c r="K125" i="1" s="1"/>
  <c r="L125" i="1" s="1"/>
  <c r="M125" i="1" s="1"/>
  <c r="N125" i="1" s="1"/>
  <c r="O125" i="1" s="1"/>
  <c r="P125" i="1" s="1"/>
  <c r="G86" i="1"/>
  <c r="H86" i="1" s="1"/>
  <c r="I86" i="1" s="1"/>
  <c r="J86" i="1" s="1"/>
  <c r="K86" i="1" s="1"/>
  <c r="L86" i="1" s="1"/>
  <c r="M86" i="1" s="1"/>
  <c r="N86" i="1" s="1"/>
  <c r="O86" i="1" s="1"/>
  <c r="P86" i="1" s="1"/>
  <c r="G47" i="1"/>
  <c r="H47" i="1" s="1"/>
  <c r="I47" i="1" s="1"/>
  <c r="J47" i="1" s="1"/>
  <c r="K47" i="1" s="1"/>
  <c r="L47" i="1" s="1"/>
  <c r="M47" i="1" s="1"/>
  <c r="N47" i="1" s="1"/>
  <c r="O47" i="1" s="1"/>
  <c r="P47" i="1" s="1"/>
  <c r="G8" i="1"/>
  <c r="H8" i="1" s="1"/>
  <c r="I8" i="1" s="1"/>
  <c r="J8" i="1" s="1"/>
  <c r="K8" i="1" s="1"/>
  <c r="L8" i="1" s="1"/>
  <c r="M8" i="1" s="1"/>
  <c r="N8" i="1" s="1"/>
  <c r="O8" i="1" s="1"/>
  <c r="H275" i="1" l="1"/>
  <c r="H119" i="1"/>
  <c r="G197" i="1"/>
  <c r="G236" i="1"/>
  <c r="J191" i="1"/>
  <c r="J197" i="1" s="1"/>
  <c r="I191" i="1"/>
  <c r="I251" i="4"/>
  <c r="J269" i="1" s="1"/>
  <c r="J275" i="1" s="1"/>
  <c r="I269" i="1"/>
  <c r="F247" i="1"/>
  <c r="G247" i="1"/>
  <c r="G275" i="1" s="1"/>
  <c r="I215" i="4"/>
  <c r="J230" i="1" s="1"/>
  <c r="J236" i="1" s="1"/>
  <c r="I230" i="1"/>
  <c r="I107" i="4"/>
  <c r="J113" i="1" s="1"/>
  <c r="J119" i="1" s="1"/>
  <c r="I113" i="1"/>
  <c r="K277" i="1" l="1"/>
  <c r="I238" i="1"/>
  <c r="K238" i="1"/>
  <c r="G238" i="1"/>
  <c r="J238" i="1"/>
  <c r="O238" i="1"/>
  <c r="R237" i="1"/>
  <c r="Q237" i="1"/>
  <c r="S237" i="1"/>
  <c r="M238" i="1"/>
  <c r="N238" i="1"/>
  <c r="L238" i="1"/>
  <c r="H238" i="1"/>
  <c r="K199" i="1"/>
  <c r="L199" i="1"/>
  <c r="M199" i="1"/>
  <c r="N199" i="1"/>
  <c r="G199" i="1"/>
  <c r="J199" i="1"/>
  <c r="I199" i="1"/>
  <c r="Q198" i="1"/>
  <c r="O199" i="1"/>
  <c r="R198" i="1"/>
  <c r="S198" i="1"/>
  <c r="H199" i="1"/>
  <c r="I236" i="1"/>
  <c r="I275" i="1"/>
  <c r="I119" i="1"/>
  <c r="I197" i="1"/>
  <c r="G277" i="1"/>
  <c r="S276" i="1"/>
  <c r="R276" i="1"/>
  <c r="O277" i="1"/>
  <c r="Q276" i="1"/>
  <c r="J277" i="1"/>
  <c r="H277" i="1"/>
  <c r="L277" i="1"/>
  <c r="I277" i="1"/>
  <c r="M277" i="1"/>
  <c r="N277" i="1"/>
  <c r="S247" i="1"/>
  <c r="F275" i="1"/>
  <c r="G91" i="1"/>
  <c r="G119" i="1" s="1"/>
  <c r="F91" i="1"/>
  <c r="Q120" i="1" l="1"/>
  <c r="N121" i="1"/>
  <c r="J121" i="1"/>
  <c r="M121" i="1"/>
  <c r="I121" i="1"/>
  <c r="L121" i="1"/>
  <c r="H121" i="1"/>
  <c r="R120" i="1"/>
  <c r="S120" i="1"/>
  <c r="O121" i="1"/>
  <c r="K121" i="1"/>
  <c r="G121" i="1"/>
  <c r="S91" i="1"/>
  <c r="F119" i="1"/>
</calcChain>
</file>

<file path=xl/comments1.xml><?xml version="1.0" encoding="utf-8"?>
<comments xmlns="http://schemas.openxmlformats.org/spreadsheetml/2006/main">
  <authors>
    <author>Juuko Alozious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4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4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6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0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1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4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5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6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5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7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191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13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27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  <comment ref="N249" authorId="0" shapeId="0">
      <text>
        <r>
          <rPr>
            <b/>
            <sz val="9"/>
            <color indexed="81"/>
            <rFont val="Tahoma"/>
            <family val="2"/>
          </rPr>
          <t>Juuko Alozious:</t>
        </r>
        <r>
          <rPr>
            <sz val="9"/>
            <color indexed="81"/>
            <rFont val="Tahoma"/>
            <family val="2"/>
          </rPr>
          <t xml:space="preserve">
2012 FIGURE</t>
        </r>
      </text>
    </comment>
  </commentList>
</comments>
</file>

<file path=xl/sharedStrings.xml><?xml version="1.0" encoding="utf-8"?>
<sst xmlns="http://schemas.openxmlformats.org/spreadsheetml/2006/main" count="730" uniqueCount="126">
  <si>
    <t>NON-TECHNICAL ACCOUNT</t>
  </si>
  <si>
    <t>National currency, million</t>
  </si>
  <si>
    <t>AT</t>
  </si>
  <si>
    <t>BE</t>
  </si>
  <si>
    <t>BG</t>
  </si>
  <si>
    <t>CH</t>
  </si>
  <si>
    <t>CY</t>
  </si>
  <si>
    <t xml:space="preserve">CZ 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</si>
  <si>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</si>
  <si>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</si>
  <si>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</si>
  <si>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</si>
  <si>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</si>
  <si>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</si>
  <si>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</si>
  <si>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</si>
  <si>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</si>
  <si>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</si>
  <si>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</si>
  <si>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</si>
  <si>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</si>
  <si>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</si>
  <si>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</si>
  <si>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</si>
  <si>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</si>
  <si>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</si>
  <si>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</si>
  <si>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</si>
  <si>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</si>
  <si>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</si>
  <si>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</si>
  <si>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 xml:space="preserve">SK </t>
  </si>
  <si>
    <t>TR</t>
  </si>
  <si>
    <t>GB</t>
  </si>
  <si>
    <t>A.1. BALANCE ON THE LIFE TECHNICAL ACCOUNT</t>
  </si>
  <si>
    <t>A.2. BALANCE ON THE NON-LIFE TECHNICAL ACCOUNT</t>
  </si>
  <si>
    <t>A.3. INVESTMENT INCOME</t>
  </si>
  <si>
    <t>A.4. INVESTMENT CHARGES</t>
  </si>
  <si>
    <t>A.5. PROFIT ON ORDINARY ACTIVITIES BEFORE TAX</t>
  </si>
  <si>
    <t>A.6. TAXES ON ORDINARY AND EXTRAORDINARY RESULTS</t>
  </si>
  <si>
    <t>A.7. PROFIT OR LOSS FOR THE FINANCIAL YEAR</t>
  </si>
  <si>
    <t>DATA REPRESENTATIVENESS (7.A.)</t>
  </si>
  <si>
    <t>UK</t>
  </si>
  <si>
    <t>Exchange rates</t>
  </si>
  <si>
    <t>Info on the entry to the euro area</t>
  </si>
  <si>
    <t xml:space="preserve">Historical data for euro area countries' pre-euro exchange rates: </t>
  </si>
  <si>
    <t>ert_h_eur_a</t>
  </si>
  <si>
    <t>Euro/ECU exchange rates - annual data [ert_bil_eur_a]</t>
  </si>
  <si>
    <t>Source</t>
  </si>
  <si>
    <t>Value at the end of the period</t>
  </si>
  <si>
    <t>National currency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</si>
  <si>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</si>
  <si>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</si>
  <si>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</si>
  <si>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</si>
  <si>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</si>
  <si>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</si>
  <si>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</si>
  <si>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</si>
  <si>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</si>
  <si>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</si>
  <si>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</si>
  <si>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</si>
  <si>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</si>
  <si>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</si>
  <si>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</si>
  <si>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</si>
  <si>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</si>
  <si>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</si>
  <si>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</si>
  <si>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</si>
  <si>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</si>
  <si>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</si>
  <si>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</si>
  <si>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CZ</t>
  </si>
  <si>
    <t>:</t>
  </si>
  <si>
    <t>SK</t>
  </si>
  <si>
    <t>Please Choose</t>
  </si>
  <si>
    <t>National Currency</t>
  </si>
  <si>
    <t>Current Exchange rate</t>
  </si>
  <si>
    <t>Constant Exchange rate</t>
  </si>
  <si>
    <t>Ins. Europe</t>
  </si>
  <si>
    <t>Sample</t>
  </si>
  <si>
    <t>% Growth</t>
  </si>
  <si>
    <t>Market Share</t>
  </si>
  <si>
    <t xml:space="preserve"> PROFIT OR LOSS FOR THE FINANCIAL YEAR</t>
  </si>
  <si>
    <t xml:space="preserve"> BALANCE ON THE LIFE TECHNICAL ACCOUNT</t>
  </si>
  <si>
    <t xml:space="preserve"> BALANCE ON THE NON-LIFE TECHNICAL ACCOUNT</t>
  </si>
  <si>
    <t xml:space="preserve"> INVESTMENT INCOME</t>
  </si>
  <si>
    <t xml:space="preserve"> INVESTMENT CHARGES</t>
  </si>
  <si>
    <t xml:space="preserve"> PROFIT ON ORDINARY ACTIVITIES BEFORE TAX</t>
  </si>
  <si>
    <t>TAXES ON ORDINARY AND EXTRAORDINARY RESULTS</t>
  </si>
  <si>
    <t>Trend</t>
  </si>
  <si>
    <t>% 2012/2013</t>
  </si>
  <si>
    <t>% 2004/2013</t>
  </si>
  <si>
    <t>Taxes on ordinary and extraordinary results</t>
  </si>
  <si>
    <t>Table 6.</t>
  </si>
  <si>
    <t>General comments</t>
  </si>
  <si>
    <t>For HU, figures are for profit after taxes.</t>
  </si>
  <si>
    <t>Table 7.</t>
  </si>
  <si>
    <t>Profit or loss for the financial year.</t>
  </si>
  <si>
    <t xml:space="preserve">For HU, figures refer to retained profit of the year.  </t>
  </si>
  <si>
    <t>Explanatory notes and comments</t>
  </si>
  <si>
    <t>Table 1</t>
  </si>
  <si>
    <t>Table 2</t>
  </si>
  <si>
    <t>Table 3</t>
  </si>
  <si>
    <t>Table 4</t>
  </si>
  <si>
    <t>Table 5</t>
  </si>
  <si>
    <t>Table 6</t>
  </si>
  <si>
    <t>Table 7</t>
  </si>
  <si>
    <t>Link to AEIM Questionnaire</t>
  </si>
  <si>
    <t>Put link</t>
  </si>
  <si>
    <t xml:space="preserve">    NON-TECHNICAL ACCOUNT</t>
  </si>
  <si>
    <t>-</t>
  </si>
  <si>
    <t>For CZ, figures are from the Czech National Bank (the national regulator).</t>
  </si>
  <si>
    <t>For EE, figures are available for companies which are licensed in Estonia. These figures also include data for branches (i.e. Latvia and Lithuania).</t>
  </si>
  <si>
    <t>Table 4.</t>
  </si>
  <si>
    <t>Investment charges.</t>
  </si>
  <si>
    <t>For GR, figures are a sum of Investment management costs and  Operating  Expenses (except commissions).</t>
  </si>
  <si>
    <t xml:space="preserve">For HU, 2010 - 2013 figures are provisional. </t>
  </si>
  <si>
    <t>For NO, figures are for only Life Insurance.</t>
  </si>
  <si>
    <t>For DE, figures include "Pensionskassen", pension funds and reinsurance.</t>
  </si>
  <si>
    <t>For CH, 2004 - 2007 figures are unavailable.</t>
  </si>
  <si>
    <t>Unless otherwise stated, figures refer to Domestic market, ie domestic companies (including subsidiaries) and branches of non EU/EEA countries companies.</t>
  </si>
  <si>
    <t>Insurance Europe totals include all the figures reported in that year. Sample totals include only countries reporting figures for the entire series (2004-2014, 2007-2014 for claims).</t>
  </si>
  <si>
    <t xml:space="preserve">Figures in grey are estimates based on Insurance Europe's calculations.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</si>
</sst>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</numFmts>
  <fonts count="32" x14ac:knownFonts="1">
    <font>
      <sz val="8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5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Verdana"/>
      <family val="2"/>
    </font>
    <font>
      <b/>
      <sz val="9"/>
      <color theme="1" tint="0.499984740745262"/>
      <name val="Verdana"/>
      <family val="2"/>
    </font>
    <font>
      <sz val="8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Bookman Old Style"/>
      <family val="1"/>
    </font>
    <font>
      <u/>
      <sz val="10"/>
      <color indexed="1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name val="Calibri"/>
      <family val="2"/>
      <scheme val="minor"/>
    </font>
    <font>
      <sz val="8"/>
      <color theme="0"/>
      <name val="Verdana"/>
      <family val="2"/>
    </font>
    <font>
      <b/>
      <u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0" tint="-0.499984740745262"/>
      <name val="Calibri"/>
      <family val="2"/>
      <scheme val="minor"/>
    </font>
    <font>
      <b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9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9" fontId="3" fillId="0" borderId="4" xfId="1" applyFont="1" applyFill="1" applyBorder="1" applyAlignment="1">
      <alignment vertical="center"/>
    </xf>
    <xf numFmtId="9" fontId="3" fillId="0" borderId="0" xfId="1" applyFont="1" applyFill="1" applyBorder="1" applyAlignment="1">
      <alignment vertical="center"/>
    </xf>
    <xf numFmtId="9" fontId="3" fillId="0" borderId="7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6" fillId="0" borderId="0" xfId="4" applyFont="1" applyAlignment="1" applyProtection="1"/>
    <xf numFmtId="0" fontId="14" fillId="0" borderId="10" xfId="0" applyFont="1" applyBorder="1"/>
    <xf numFmtId="0" fontId="14" fillId="0" borderId="2" xfId="0" applyFont="1" applyBorder="1"/>
    <xf numFmtId="0" fontId="14" fillId="0" borderId="11" xfId="0" applyFont="1" applyBorder="1"/>
    <xf numFmtId="0" fontId="3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7" fillId="0" borderId="0" xfId="0" applyFont="1" applyFill="1"/>
    <xf numFmtId="0" fontId="14" fillId="0" borderId="0" xfId="0" applyNumberFormat="1" applyFont="1" applyFill="1" applyBorder="1" applyAlignment="1"/>
    <xf numFmtId="0" fontId="17" fillId="4" borderId="0" xfId="0" applyFont="1" applyFill="1"/>
    <xf numFmtId="0" fontId="18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/>
    <xf numFmtId="0" fontId="21" fillId="3" borderId="12" xfId="3" applyFont="1" applyFill="1" applyBorder="1" applyAlignment="1">
      <alignment horizontal="center" vertical="center"/>
    </xf>
    <xf numFmtId="0" fontId="9" fillId="3" borderId="13" xfId="3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4" borderId="15" xfId="3" applyFont="1" applyFill="1" applyBorder="1" applyAlignment="1">
      <alignment horizontal="center" vertical="center"/>
    </xf>
    <xf numFmtId="165" fontId="3" fillId="0" borderId="16" xfId="2" applyNumberFormat="1" applyFont="1" applyFill="1" applyBorder="1" applyAlignment="1">
      <alignment horizontal="center" vertical="top" wrapText="1"/>
    </xf>
    <xf numFmtId="166" fontId="3" fillId="0" borderId="15" xfId="1" applyNumberFormat="1" applyFont="1" applyBorder="1" applyAlignment="1">
      <alignment horizontal="center"/>
    </xf>
    <xf numFmtId="165" fontId="3" fillId="0" borderId="18" xfId="2" applyNumberFormat="1" applyFont="1" applyFill="1" applyBorder="1" applyAlignment="1">
      <alignment horizontal="center" vertical="top" wrapText="1"/>
    </xf>
    <xf numFmtId="165" fontId="3" fillId="0" borderId="20" xfId="2" applyNumberFormat="1" applyFont="1" applyFill="1" applyBorder="1" applyAlignment="1">
      <alignment horizontal="center" vertical="top" wrapText="1"/>
    </xf>
    <xf numFmtId="0" fontId="9" fillId="4" borderId="21" xfId="3" applyFont="1" applyFill="1" applyBorder="1" applyAlignment="1">
      <alignment horizontal="center"/>
    </xf>
    <xf numFmtId="0" fontId="21" fillId="3" borderId="19" xfId="3" applyFont="1" applyFill="1" applyBorder="1" applyAlignment="1">
      <alignment horizontal="center" vertical="center"/>
    </xf>
    <xf numFmtId="0" fontId="9" fillId="3" borderId="23" xfId="3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165" fontId="9" fillId="4" borderId="21" xfId="2" applyNumberFormat="1" applyFont="1" applyFill="1" applyBorder="1" applyAlignment="1">
      <alignment horizontal="center"/>
    </xf>
    <xf numFmtId="0" fontId="9" fillId="4" borderId="17" xfId="3" applyFont="1" applyFill="1" applyBorder="1" applyAlignment="1">
      <alignment horizontal="center"/>
    </xf>
    <xf numFmtId="165" fontId="9" fillId="4" borderId="28" xfId="2" applyNumberFormat="1" applyFont="1" applyFill="1" applyBorder="1" applyAlignment="1">
      <alignment horizontal="center"/>
    </xf>
    <xf numFmtId="165" fontId="3" fillId="0" borderId="16" xfId="2" applyNumberFormat="1" applyFont="1" applyFill="1" applyBorder="1" applyAlignment="1">
      <alignment horizontal="left" vertical="top" wrapText="1" indent="1"/>
    </xf>
    <xf numFmtId="165" fontId="3" fillId="0" borderId="18" xfId="2" applyNumberFormat="1" applyFont="1" applyFill="1" applyBorder="1" applyAlignment="1">
      <alignment horizontal="left" vertical="top" wrapText="1" indent="1"/>
    </xf>
    <xf numFmtId="165" fontId="3" fillId="0" borderId="18" xfId="2" applyNumberFormat="1" applyFont="1" applyFill="1" applyBorder="1" applyAlignment="1">
      <alignment horizontal="left" vertical="top" wrapText="1" indent="2"/>
    </xf>
    <xf numFmtId="165" fontId="3" fillId="0" borderId="18" xfId="2" applyNumberFormat="1" applyFont="1" applyFill="1" applyBorder="1" applyAlignment="1">
      <alignment horizontal="left" vertical="top" wrapText="1" indent="3"/>
    </xf>
    <xf numFmtId="165" fontId="3" fillId="0" borderId="16" xfId="2" applyNumberFormat="1" applyFont="1" applyFill="1" applyBorder="1" applyAlignment="1">
      <alignment horizontal="left" vertical="top" wrapText="1" indent="2"/>
    </xf>
    <xf numFmtId="0" fontId="0" fillId="0" borderId="0" xfId="0" applyAlignment="1">
      <alignment horizontal="center"/>
    </xf>
    <xf numFmtId="165" fontId="3" fillId="0" borderId="16" xfId="2" applyNumberFormat="1" applyFont="1" applyFill="1" applyBorder="1" applyAlignment="1">
      <alignment horizontal="left" vertical="top" wrapText="1" indent="3"/>
    </xf>
    <xf numFmtId="0" fontId="20" fillId="0" borderId="0" xfId="0" applyFont="1" applyBorder="1" applyAlignment="1">
      <alignment horizontal="left" vertical="center"/>
    </xf>
    <xf numFmtId="0" fontId="9" fillId="4" borderId="12" xfId="3" applyFont="1" applyFill="1" applyBorder="1" applyAlignment="1">
      <alignment horizontal="center"/>
    </xf>
    <xf numFmtId="166" fontId="22" fillId="0" borderId="13" xfId="3" applyNumberFormat="1" applyFont="1" applyBorder="1" applyAlignment="1">
      <alignment horizontal="right"/>
    </xf>
    <xf numFmtId="166" fontId="22" fillId="0" borderId="14" xfId="3" applyNumberFormat="1" applyFont="1" applyBorder="1" applyAlignment="1">
      <alignment horizontal="right"/>
    </xf>
    <xf numFmtId="0" fontId="23" fillId="7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6" fillId="0" borderId="0" xfId="0" applyFont="1" applyAlignment="1"/>
    <xf numFmtId="0" fontId="28" fillId="0" borderId="0" xfId="0" applyFont="1"/>
    <xf numFmtId="3" fontId="3" fillId="8" borderId="0" xfId="0" applyNumberFormat="1" applyFont="1" applyFill="1" applyBorder="1" applyAlignment="1">
      <alignment vertical="center"/>
    </xf>
    <xf numFmtId="3" fontId="11" fillId="8" borderId="0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11" fillId="8" borderId="5" xfId="0" applyNumberFormat="1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9" fontId="3" fillId="0" borderId="29" xfId="1" applyFont="1" applyFill="1" applyBorder="1" applyAlignment="1">
      <alignment vertical="center"/>
    </xf>
    <xf numFmtId="9" fontId="3" fillId="0" borderId="5" xfId="1" applyFont="1" applyFill="1" applyBorder="1" applyAlignment="1">
      <alignment vertical="center"/>
    </xf>
    <xf numFmtId="9" fontId="3" fillId="0" borderId="8" xfId="1" applyFont="1" applyFill="1" applyBorder="1" applyAlignment="1">
      <alignment vertical="center"/>
    </xf>
    <xf numFmtId="0" fontId="29" fillId="0" borderId="0" xfId="0" applyFont="1"/>
    <xf numFmtId="165" fontId="30" fillId="0" borderId="18" xfId="2" applyNumberFormat="1" applyFont="1" applyFill="1" applyBorder="1" applyAlignment="1">
      <alignment horizontal="center" vertical="top" wrapText="1"/>
    </xf>
    <xf numFmtId="0" fontId="31" fillId="0" borderId="0" xfId="0" applyFont="1"/>
    <xf numFmtId="165" fontId="3" fillId="4" borderId="16" xfId="2" applyNumberFormat="1" applyFont="1" applyFill="1" applyBorder="1" applyAlignment="1">
      <alignment horizontal="center" vertical="top" wrapText="1"/>
    </xf>
    <xf numFmtId="165" fontId="3" fillId="4" borderId="18" xfId="2" applyNumberFormat="1" applyFont="1" applyFill="1" applyBorder="1" applyAlignment="1">
      <alignment horizontal="center" vertical="top" wrapText="1"/>
    </xf>
    <xf numFmtId="165" fontId="3" fillId="4" borderId="20" xfId="2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3" fillId="0" borderId="12" xfId="2" applyNumberFormat="1" applyFont="1" applyFill="1" applyBorder="1" applyAlignment="1">
      <alignment horizontal="center"/>
    </xf>
    <xf numFmtId="165" fontId="3" fillId="0" borderId="14" xfId="2" applyNumberFormat="1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 vertical="center"/>
    </xf>
    <xf numFmtId="0" fontId="9" fillId="4" borderId="22" xfId="3" applyFont="1" applyFill="1" applyBorder="1" applyAlignment="1">
      <alignment horizontal="center"/>
    </xf>
    <xf numFmtId="0" fontId="9" fillId="4" borderId="25" xfId="3" applyFont="1" applyFill="1" applyBorder="1" applyAlignment="1">
      <alignment horizontal="center"/>
    </xf>
    <xf numFmtId="0" fontId="9" fillId="4" borderId="26" xfId="3" applyFont="1" applyFill="1" applyBorder="1" applyAlignment="1">
      <alignment horizontal="center"/>
    </xf>
    <xf numFmtId="0" fontId="9" fillId="4" borderId="27" xfId="3" applyFont="1" applyFill="1" applyBorder="1" applyAlignment="1">
      <alignment horizontal="center"/>
    </xf>
    <xf numFmtId="0" fontId="20" fillId="0" borderId="12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14" xfId="3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</cellXfs>
  <cellStyles count="5">
    <cellStyle name="Comma" xfId="2" builtinId="3"/>
    <cellStyle name="Hyperlink" xfId="4" builtinId="8"/>
    <cellStyle name="Normal" xfId="0" builtinId="0"/>
    <cellStyle name="Percent" xfId="1" builtinId="5"/>
    <cellStyle name="Total" xfId="3" builtinId="25"/>
  </cellStyles>
  <dxfs count="128"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D3:P292"/>
  <sheetViews>
    <sheetView topLeftCell="A253" zoomScale="80" zoomScaleNormal="80" workbookViewId="0">
      <selection activeCell="E292" sqref="E292"/>
    </sheetView>
  </sheetViews>
  <sheetFormatPr defaultRowHeight="10.5" x14ac:dyDescent="0.15"/>
  <cols>
    <col min="4" max="14" width="15.42578125" customWidth="1"/>
  </cols>
  <sheetData>
    <row r="3" spans="4:15" ht="15" x14ac:dyDescent="0.2">
      <c r="D3" s="1" t="s">
        <v>0</v>
      </c>
    </row>
    <row r="4" spans="4:15" ht="11.25" x14ac:dyDescent="0.15">
      <c r="D4" s="9" t="s">
        <v>1</v>
      </c>
    </row>
    <row r="6" spans="4:15" ht="18.75" x14ac:dyDescent="0.2">
      <c r="D6" s="80" t="s">
        <v>34</v>
      </c>
      <c r="E6" s="81"/>
      <c r="F6" s="81"/>
      <c r="G6" s="81"/>
      <c r="H6" s="81"/>
      <c r="I6" s="81"/>
      <c r="J6" s="81"/>
      <c r="K6" s="81"/>
      <c r="L6" s="81"/>
      <c r="M6" s="81"/>
      <c r="N6" s="82"/>
      <c r="O6" s="74" t="s">
        <v>110</v>
      </c>
    </row>
    <row r="7" spans="4:15" ht="15" x14ac:dyDescent="0.15">
      <c r="D7" s="2">
        <v>282</v>
      </c>
      <c r="E7" s="3">
        <v>2004</v>
      </c>
      <c r="F7" s="3">
        <f t="shared" ref="F7:O7" si="0">E7+1</f>
        <v>2005</v>
      </c>
      <c r="G7" s="3">
        <f t="shared" si="0"/>
        <v>2006</v>
      </c>
      <c r="H7" s="3">
        <f t="shared" si="0"/>
        <v>2007</v>
      </c>
      <c r="I7" s="3">
        <f t="shared" si="0"/>
        <v>2008</v>
      </c>
      <c r="J7" s="3">
        <f t="shared" si="0"/>
        <v>2009</v>
      </c>
      <c r="K7" s="3">
        <f t="shared" si="0"/>
        <v>2010</v>
      </c>
      <c r="L7" s="3">
        <f t="shared" si="0"/>
        <v>2011</v>
      </c>
      <c r="M7" s="3">
        <f t="shared" si="0"/>
        <v>2012</v>
      </c>
      <c r="N7" s="67">
        <f t="shared" si="0"/>
        <v>2013</v>
      </c>
      <c r="O7" s="67">
        <f t="shared" si="0"/>
        <v>2014</v>
      </c>
    </row>
    <row r="8" spans="4:15" ht="15" x14ac:dyDescent="0.15">
      <c r="D8" s="4" t="s">
        <v>2</v>
      </c>
      <c r="E8" s="65">
        <v>317</v>
      </c>
      <c r="F8" s="65">
        <v>272</v>
      </c>
      <c r="G8" s="65">
        <v>308</v>
      </c>
      <c r="H8" s="65">
        <v>227</v>
      </c>
      <c r="I8" s="65">
        <v>-145</v>
      </c>
      <c r="J8" s="65">
        <v>157</v>
      </c>
      <c r="K8" s="65">
        <v>294</v>
      </c>
      <c r="L8" s="65">
        <v>63</v>
      </c>
      <c r="M8" s="65">
        <v>357</v>
      </c>
      <c r="N8" s="68">
        <v>366</v>
      </c>
      <c r="O8" s="68">
        <v>0</v>
      </c>
    </row>
    <row r="9" spans="4:15" ht="15" x14ac:dyDescent="0.15">
      <c r="D9" s="4" t="s">
        <v>3</v>
      </c>
      <c r="E9" s="5">
        <v>794.98753799999997</v>
      </c>
      <c r="F9" s="5">
        <v>1187.1458709999999</v>
      </c>
      <c r="G9" s="5">
        <v>998.64625899999999</v>
      </c>
      <c r="H9" s="5">
        <v>953.58429100000001</v>
      </c>
      <c r="I9" s="5">
        <v>-3673.8519649999998</v>
      </c>
      <c r="J9" s="5">
        <v>739.41454099999999</v>
      </c>
      <c r="K9" s="5">
        <v>773.55634499999996</v>
      </c>
      <c r="L9" s="5">
        <v>-735.38283000000001</v>
      </c>
      <c r="M9" s="5">
        <v>1248.220382</v>
      </c>
      <c r="N9" s="68">
        <v>641.35702500000002</v>
      </c>
      <c r="O9" s="68">
        <v>679.79997300000002</v>
      </c>
    </row>
    <row r="10" spans="4:15" ht="15" x14ac:dyDescent="0.15">
      <c r="D10" s="4" t="s">
        <v>4</v>
      </c>
      <c r="E10" s="65">
        <v>0</v>
      </c>
      <c r="F10" s="65">
        <v>0</v>
      </c>
      <c r="G10" s="65">
        <v>0</v>
      </c>
      <c r="H10" s="65">
        <v>11.358823290849999</v>
      </c>
      <c r="I10" s="65">
        <v>-1.6420468043900001</v>
      </c>
      <c r="J10" s="65">
        <v>11.920999999999999</v>
      </c>
      <c r="K10" s="65">
        <v>14.757999999999999</v>
      </c>
      <c r="L10" s="65">
        <v>5.5911503199999952</v>
      </c>
      <c r="M10" s="65">
        <v>10</v>
      </c>
      <c r="N10" s="69">
        <v>10</v>
      </c>
      <c r="O10" s="68">
        <v>0</v>
      </c>
    </row>
    <row r="11" spans="4:15" ht="15" x14ac:dyDescent="0.15">
      <c r="D11" s="4" t="s">
        <v>5</v>
      </c>
      <c r="E11" s="5">
        <v>0</v>
      </c>
      <c r="F11" s="5">
        <v>0</v>
      </c>
      <c r="G11" s="5">
        <v>0</v>
      </c>
      <c r="H11" s="5">
        <v>0</v>
      </c>
      <c r="I11" s="5">
        <v>31.013688999999431</v>
      </c>
      <c r="J11" s="5">
        <v>1598.594681999999</v>
      </c>
      <c r="K11" s="5">
        <v>1073.9054769999966</v>
      </c>
      <c r="L11" s="5">
        <v>2487.1819190000024</v>
      </c>
      <c r="M11" s="5">
        <v>2963.4010490000055</v>
      </c>
      <c r="N11" s="68">
        <v>2018.5408719999978</v>
      </c>
      <c r="O11" s="68">
        <v>1285.0217339999999</v>
      </c>
    </row>
    <row r="12" spans="4:15" ht="15" x14ac:dyDescent="0.15">
      <c r="D12" s="4" t="s">
        <v>6</v>
      </c>
      <c r="E12" s="65">
        <v>11.2</v>
      </c>
      <c r="F12" s="65">
        <v>1.7</v>
      </c>
      <c r="G12" s="65">
        <v>13.4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68">
        <v>0</v>
      </c>
      <c r="O12" s="68">
        <v>0</v>
      </c>
    </row>
    <row r="13" spans="4:15" ht="15" x14ac:dyDescent="0.15">
      <c r="D13" s="4" t="s">
        <v>7</v>
      </c>
      <c r="E13" s="5">
        <v>5638</v>
      </c>
      <c r="F13" s="5">
        <v>4578</v>
      </c>
      <c r="G13" s="5">
        <v>8035</v>
      </c>
      <c r="H13" s="5">
        <v>5258</v>
      </c>
      <c r="I13" s="5">
        <v>-44</v>
      </c>
      <c r="J13" s="5">
        <v>11444</v>
      </c>
      <c r="K13" s="5">
        <v>16446</v>
      </c>
      <c r="L13" s="5">
        <v>5505</v>
      </c>
      <c r="M13" s="5">
        <v>6689</v>
      </c>
      <c r="N13" s="68">
        <v>6574</v>
      </c>
      <c r="O13" s="68">
        <v>5691</v>
      </c>
    </row>
    <row r="14" spans="4:15" ht="15" x14ac:dyDescent="0.15">
      <c r="D14" s="4" t="s">
        <v>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68">
        <v>0</v>
      </c>
      <c r="O14" s="68">
        <v>0</v>
      </c>
    </row>
    <row r="15" spans="4:15" ht="15" x14ac:dyDescent="0.15">
      <c r="D15" s="4" t="s">
        <v>9</v>
      </c>
      <c r="E15" s="65">
        <v>10035</v>
      </c>
      <c r="F15" s="65">
        <v>5209</v>
      </c>
      <c r="G15" s="65">
        <v>9152</v>
      </c>
      <c r="H15" s="65">
        <v>-460</v>
      </c>
      <c r="I15" s="65">
        <v>-17851</v>
      </c>
      <c r="J15" s="5">
        <v>0</v>
      </c>
      <c r="K15" s="5">
        <v>0</v>
      </c>
      <c r="L15" s="5">
        <v>0</v>
      </c>
      <c r="M15" s="5">
        <v>0</v>
      </c>
      <c r="N15" s="68">
        <v>0</v>
      </c>
      <c r="O15" s="68">
        <v>0</v>
      </c>
    </row>
    <row r="16" spans="4:15" ht="15" x14ac:dyDescent="0.15">
      <c r="D16" s="4" t="s">
        <v>10</v>
      </c>
      <c r="E16" s="5">
        <v>113.9</v>
      </c>
      <c r="F16" s="5">
        <v>153.19999999999999</v>
      </c>
      <c r="G16" s="5">
        <v>147.80000000000001</v>
      </c>
      <c r="H16" s="5">
        <v>101.9</v>
      </c>
      <c r="I16" s="5">
        <v>-310.62099999999998</v>
      </c>
      <c r="J16" s="5">
        <v>443.19200000000001</v>
      </c>
      <c r="K16" s="5">
        <v>378.92700000000002</v>
      </c>
      <c r="L16" s="5">
        <v>10.51</v>
      </c>
      <c r="M16" s="5">
        <v>23.7</v>
      </c>
      <c r="N16" s="68">
        <v>15.582000000000001</v>
      </c>
      <c r="O16" s="68">
        <v>0</v>
      </c>
    </row>
    <row r="17" spans="4:16" ht="15" x14ac:dyDescent="0.15">
      <c r="D17" s="4" t="s">
        <v>11</v>
      </c>
      <c r="E17" s="5">
        <v>771.04336759000046</v>
      </c>
      <c r="F17" s="5">
        <v>826.60825691000002</v>
      </c>
      <c r="G17" s="5">
        <v>600.84728400999995</v>
      </c>
      <c r="H17" s="5">
        <v>2503.2760203100001</v>
      </c>
      <c r="I17" s="5">
        <v>1273.33653108</v>
      </c>
      <c r="J17" s="5">
        <v>1622.1859102581996</v>
      </c>
      <c r="K17" s="5">
        <v>1742.5737398683998</v>
      </c>
      <c r="L17" s="5">
        <v>1950.7307332155003</v>
      </c>
      <c r="M17" s="5">
        <v>3252.4253227231984</v>
      </c>
      <c r="N17" s="68">
        <v>2604.3643745343979</v>
      </c>
      <c r="O17" s="68">
        <v>2225.7294214764997</v>
      </c>
    </row>
    <row r="18" spans="4:16" ht="15" x14ac:dyDescent="0.15">
      <c r="D18" s="4" t="s">
        <v>12</v>
      </c>
      <c r="E18" s="5">
        <v>637</v>
      </c>
      <c r="F18" s="5">
        <v>366</v>
      </c>
      <c r="G18" s="5">
        <v>639</v>
      </c>
      <c r="H18" s="5">
        <v>645</v>
      </c>
      <c r="I18" s="5">
        <v>-1331</v>
      </c>
      <c r="J18" s="5">
        <v>440</v>
      </c>
      <c r="K18" s="5">
        <v>234</v>
      </c>
      <c r="L18" s="5">
        <v>-77</v>
      </c>
      <c r="M18" s="5">
        <v>659</v>
      </c>
      <c r="N18" s="68">
        <v>659</v>
      </c>
      <c r="O18" s="68">
        <v>581</v>
      </c>
    </row>
    <row r="19" spans="4:16" ht="15" x14ac:dyDescent="0.2">
      <c r="D19" s="4" t="s">
        <v>13</v>
      </c>
      <c r="E19" s="5">
        <v>3359</v>
      </c>
      <c r="F19" s="5">
        <v>3881</v>
      </c>
      <c r="G19" s="5">
        <v>5037</v>
      </c>
      <c r="H19" s="5">
        <v>5823</v>
      </c>
      <c r="I19" s="5">
        <v>1746</v>
      </c>
      <c r="J19" s="5">
        <v>4030</v>
      </c>
      <c r="K19" s="5">
        <v>4218</v>
      </c>
      <c r="L19" s="5">
        <v>1382</v>
      </c>
      <c r="M19" s="5">
        <v>5622</v>
      </c>
      <c r="N19" s="68">
        <v>6342</v>
      </c>
      <c r="O19" s="68"/>
      <c r="P19" s="76" t="s">
        <v>111</v>
      </c>
    </row>
    <row r="20" spans="4:16" ht="15" x14ac:dyDescent="0.15">
      <c r="D20" s="4" t="s">
        <v>14</v>
      </c>
      <c r="E20" s="65">
        <v>79</v>
      </c>
      <c r="F20" s="65">
        <v>465</v>
      </c>
      <c r="G20" s="65">
        <v>452</v>
      </c>
      <c r="H20" s="65">
        <v>672</v>
      </c>
      <c r="I20" s="65">
        <v>510</v>
      </c>
      <c r="J20" s="65">
        <v>808</v>
      </c>
      <c r="K20" s="65">
        <v>775</v>
      </c>
      <c r="L20" s="65">
        <v>851</v>
      </c>
      <c r="M20" s="5">
        <v>1042</v>
      </c>
      <c r="N20" s="68">
        <v>1120</v>
      </c>
      <c r="O20" s="68">
        <v>0</v>
      </c>
    </row>
    <row r="21" spans="4:16" ht="15" x14ac:dyDescent="0.15">
      <c r="D21" s="4" t="s">
        <v>15</v>
      </c>
      <c r="E21" s="65">
        <v>53.061999999999998</v>
      </c>
      <c r="F21" s="66">
        <f>AVERAGE(E21,G21)</f>
        <v>62.503</v>
      </c>
      <c r="G21" s="65">
        <v>71.944000000000003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68">
        <v>0</v>
      </c>
      <c r="O21" s="68">
        <v>0</v>
      </c>
    </row>
    <row r="22" spans="4:16" ht="15" x14ac:dyDescent="0.15">
      <c r="D22" s="4" t="s">
        <v>16</v>
      </c>
      <c r="E22" s="5">
        <v>16625</v>
      </c>
      <c r="F22" s="5">
        <v>17648</v>
      </c>
      <c r="G22" s="5">
        <v>19585</v>
      </c>
      <c r="H22" s="5">
        <v>19376</v>
      </c>
      <c r="I22" s="5">
        <v>16978</v>
      </c>
      <c r="J22" s="5">
        <v>16383</v>
      </c>
      <c r="K22" s="5">
        <v>13232</v>
      </c>
      <c r="L22" s="5">
        <v>9522</v>
      </c>
      <c r="M22" s="5">
        <v>16784</v>
      </c>
      <c r="N22" s="68">
        <v>15092</v>
      </c>
      <c r="O22" s="68">
        <v>0</v>
      </c>
    </row>
    <row r="23" spans="4:16" ht="15" x14ac:dyDescent="0.15">
      <c r="D23" s="4" t="s">
        <v>17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</row>
    <row r="24" spans="4:16" ht="15" x14ac:dyDescent="0.15">
      <c r="D24" s="4" t="s">
        <v>18</v>
      </c>
      <c r="E24" s="5">
        <v>0</v>
      </c>
      <c r="F24" s="5">
        <v>0</v>
      </c>
      <c r="G24" s="5">
        <v>0</v>
      </c>
      <c r="H24" s="5">
        <v>1437</v>
      </c>
      <c r="I24" s="5">
        <v>1341</v>
      </c>
      <c r="J24" s="5">
        <v>1546</v>
      </c>
      <c r="K24" s="5">
        <v>1498</v>
      </c>
      <c r="L24" s="5">
        <v>1417</v>
      </c>
      <c r="M24" s="5">
        <v>1307</v>
      </c>
      <c r="N24" s="68">
        <v>1242</v>
      </c>
      <c r="O24" s="68">
        <v>0</v>
      </c>
    </row>
    <row r="25" spans="4:16" ht="15" x14ac:dyDescent="0.15">
      <c r="D25" s="4" t="s">
        <v>19</v>
      </c>
      <c r="E25" s="5">
        <v>2069</v>
      </c>
      <c r="F25" s="5">
        <v>2490</v>
      </c>
      <c r="G25" s="5">
        <v>1994</v>
      </c>
      <c r="H25" s="5">
        <v>1672</v>
      </c>
      <c r="I25" s="5">
        <v>-2948</v>
      </c>
      <c r="J25" s="5">
        <v>3242</v>
      </c>
      <c r="K25" s="5">
        <v>-266</v>
      </c>
      <c r="L25" s="5">
        <v>-3316</v>
      </c>
      <c r="M25" s="5">
        <v>6931</v>
      </c>
      <c r="N25" s="68">
        <v>3344</v>
      </c>
      <c r="O25" s="68">
        <v>2864</v>
      </c>
    </row>
    <row r="26" spans="4:16" ht="15" x14ac:dyDescent="0.15">
      <c r="D26" s="4" t="s">
        <v>20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68">
        <v>0</v>
      </c>
      <c r="O26" s="68">
        <v>0</v>
      </c>
    </row>
    <row r="27" spans="4:16" ht="15" x14ac:dyDescent="0.15">
      <c r="D27" s="4" t="s">
        <v>21</v>
      </c>
      <c r="E27" s="65">
        <v>57.151000000000003</v>
      </c>
      <c r="F27" s="65">
        <v>125.634</v>
      </c>
      <c r="G27" s="65">
        <v>155.05000000000001</v>
      </c>
      <c r="H27" s="65">
        <v>201.03899999999999</v>
      </c>
      <c r="I27" s="65">
        <v>51.301000000000002</v>
      </c>
      <c r="J27" s="65">
        <v>133.392</v>
      </c>
      <c r="K27" s="65">
        <v>157.74</v>
      </c>
      <c r="L27" s="65">
        <v>75</v>
      </c>
      <c r="M27" s="65">
        <v>176</v>
      </c>
      <c r="N27" s="69">
        <v>176</v>
      </c>
      <c r="O27" s="68">
        <v>0</v>
      </c>
    </row>
    <row r="28" spans="4:16" ht="15" x14ac:dyDescent="0.15">
      <c r="D28" s="4" t="s">
        <v>22</v>
      </c>
      <c r="E28" s="5">
        <v>-1.07</v>
      </c>
      <c r="F28" s="5">
        <v>-2.11</v>
      </c>
      <c r="G28" s="5">
        <v>0.05</v>
      </c>
      <c r="H28" s="5">
        <v>-0.28999999999999998</v>
      </c>
      <c r="I28" s="5">
        <v>-1.92</v>
      </c>
      <c r="J28" s="5">
        <v>-0.56999999999999995</v>
      </c>
      <c r="K28" s="5">
        <v>1.8460000000000001</v>
      </c>
      <c r="L28" s="5">
        <v>-2.4900000000000002</v>
      </c>
      <c r="M28" s="5">
        <v>2.23</v>
      </c>
      <c r="N28" s="68">
        <v>-0.51</v>
      </c>
      <c r="O28" s="68">
        <v>0</v>
      </c>
    </row>
    <row r="29" spans="4:16" ht="15" x14ac:dyDescent="0.15">
      <c r="D29" s="4" t="s">
        <v>23</v>
      </c>
      <c r="E29" s="65">
        <v>0</v>
      </c>
      <c r="F29" s="65">
        <v>0</v>
      </c>
      <c r="G29" s="65">
        <v>0</v>
      </c>
      <c r="H29" s="65">
        <v>0</v>
      </c>
      <c r="I29" s="65">
        <v>14</v>
      </c>
      <c r="J29" s="65">
        <v>30</v>
      </c>
      <c r="K29" s="65">
        <v>26.7</v>
      </c>
      <c r="L29" s="65">
        <v>33.9</v>
      </c>
      <c r="M29" s="65">
        <v>57.152919207082462</v>
      </c>
      <c r="N29" s="68">
        <v>20.132549000000001</v>
      </c>
      <c r="O29" s="68">
        <v>0</v>
      </c>
    </row>
    <row r="30" spans="4:16" ht="15" x14ac:dyDescent="0.15">
      <c r="D30" s="4" t="s">
        <v>24</v>
      </c>
      <c r="E30" s="65">
        <v>1874</v>
      </c>
      <c r="F30" s="65">
        <v>2711</v>
      </c>
      <c r="G30" s="65">
        <v>2863</v>
      </c>
      <c r="H30" s="65">
        <v>4263</v>
      </c>
      <c r="I30" s="65">
        <v>-6098</v>
      </c>
      <c r="J30" s="65">
        <v>1904</v>
      </c>
      <c r="K30" s="65">
        <v>-1069</v>
      </c>
      <c r="L30" s="65">
        <v>-2209</v>
      </c>
      <c r="M30" s="65">
        <v>-1084</v>
      </c>
      <c r="N30" s="68">
        <v>2108</v>
      </c>
      <c r="O30" s="68">
        <v>-6230</v>
      </c>
    </row>
    <row r="31" spans="4:16" ht="15" x14ac:dyDescent="0.15">
      <c r="D31" s="4" t="s">
        <v>25</v>
      </c>
      <c r="E31" s="5">
        <v>3081</v>
      </c>
      <c r="F31" s="5">
        <v>3205</v>
      </c>
      <c r="G31" s="5">
        <v>3763</v>
      </c>
      <c r="H31" s="5">
        <v>4833</v>
      </c>
      <c r="I31" s="5">
        <v>49</v>
      </c>
      <c r="J31" s="5">
        <v>1896</v>
      </c>
      <c r="K31" s="5">
        <v>3032</v>
      </c>
      <c r="L31" s="5">
        <v>2275</v>
      </c>
      <c r="M31" s="5">
        <v>2902</v>
      </c>
      <c r="N31" s="68">
        <v>4530</v>
      </c>
      <c r="O31" s="68">
        <v>3068</v>
      </c>
    </row>
    <row r="32" spans="4:16" ht="15" x14ac:dyDescent="0.15">
      <c r="D32" s="4" t="s">
        <v>26</v>
      </c>
      <c r="E32" s="65">
        <v>1456</v>
      </c>
      <c r="F32" s="65">
        <v>2433</v>
      </c>
      <c r="G32" s="65">
        <v>3226</v>
      </c>
      <c r="H32" s="65">
        <v>3453</v>
      </c>
      <c r="I32" s="65">
        <v>3448</v>
      </c>
      <c r="J32" s="65">
        <v>4239</v>
      </c>
      <c r="K32" s="65">
        <v>3568</v>
      </c>
      <c r="L32" s="65">
        <v>3350</v>
      </c>
      <c r="M32" s="65">
        <v>3493</v>
      </c>
      <c r="N32" s="69">
        <v>3493</v>
      </c>
      <c r="O32" s="68">
        <v>0</v>
      </c>
    </row>
    <row r="33" spans="4:16" ht="15" x14ac:dyDescent="0.15">
      <c r="D33" s="4" t="s">
        <v>27</v>
      </c>
      <c r="E33" s="5">
        <v>289.79199999999997</v>
      </c>
      <c r="F33" s="5">
        <v>280.62700000000001</v>
      </c>
      <c r="G33" s="5">
        <v>323.26</v>
      </c>
      <c r="H33" s="5">
        <v>388.15800000000002</v>
      </c>
      <c r="I33" s="5">
        <v>-28.257000000000001</v>
      </c>
      <c r="J33" s="5">
        <v>227.60499999999999</v>
      </c>
      <c r="K33" s="5">
        <v>401.72800000000001</v>
      </c>
      <c r="L33" s="5">
        <v>-65.03</v>
      </c>
      <c r="M33" s="5">
        <v>740.79100000000005</v>
      </c>
      <c r="N33" s="68">
        <v>842.04182068491775</v>
      </c>
      <c r="O33" s="68">
        <v>404.340810031768</v>
      </c>
      <c r="P33" s="8"/>
    </row>
    <row r="34" spans="4:16" ht="15" x14ac:dyDescent="0.15">
      <c r="D34" s="4" t="s">
        <v>28</v>
      </c>
      <c r="E34" s="65">
        <v>49.057118700000004</v>
      </c>
      <c r="F34" s="65">
        <v>0</v>
      </c>
      <c r="G34" s="65">
        <v>0</v>
      </c>
      <c r="H34" s="65">
        <v>0</v>
      </c>
      <c r="I34" s="65">
        <v>0</v>
      </c>
      <c r="J34" s="65">
        <v>-4</v>
      </c>
      <c r="K34" s="5">
        <v>0</v>
      </c>
      <c r="L34" s="5">
        <v>0</v>
      </c>
      <c r="M34" s="5">
        <v>0</v>
      </c>
      <c r="N34" s="68">
        <v>0</v>
      </c>
      <c r="O34" s="68">
        <v>0</v>
      </c>
    </row>
    <row r="35" spans="4:16" ht="15" x14ac:dyDescent="0.15">
      <c r="D35" s="4" t="s">
        <v>29</v>
      </c>
      <c r="E35" s="5">
        <v>100819</v>
      </c>
      <c r="F35" s="65">
        <f>AVERAGE(E35,G35)</f>
        <v>116236</v>
      </c>
      <c r="G35" s="5">
        <v>131653</v>
      </c>
      <c r="H35" s="5">
        <v>109821</v>
      </c>
      <c r="I35" s="5">
        <v>-313350</v>
      </c>
      <c r="J35" s="5">
        <v>295198</v>
      </c>
      <c r="K35" s="5">
        <v>130344</v>
      </c>
      <c r="L35" s="5">
        <v>-193223</v>
      </c>
      <c r="M35" s="5">
        <v>159053</v>
      </c>
      <c r="N35" s="68">
        <v>234387</v>
      </c>
      <c r="O35" s="68">
        <v>0</v>
      </c>
    </row>
    <row r="36" spans="4:16" ht="15" x14ac:dyDescent="0.15">
      <c r="D36" s="4" t="s">
        <v>30</v>
      </c>
      <c r="E36" s="65">
        <v>26890</v>
      </c>
      <c r="F36" s="65">
        <v>20065</v>
      </c>
      <c r="G36" s="65">
        <v>17105</v>
      </c>
      <c r="H36" s="65">
        <v>18</v>
      </c>
      <c r="I36" s="65">
        <v>-61</v>
      </c>
      <c r="J36" s="65">
        <v>42</v>
      </c>
      <c r="K36" s="65">
        <v>33</v>
      </c>
      <c r="L36" s="65">
        <v>11.135999999999999</v>
      </c>
      <c r="M36" s="65">
        <v>32</v>
      </c>
      <c r="N36" s="68">
        <v>49.6</v>
      </c>
      <c r="O36" s="68">
        <v>0</v>
      </c>
    </row>
    <row r="37" spans="4:16" ht="15" x14ac:dyDescent="0.15">
      <c r="D37" s="4" t="s">
        <v>31</v>
      </c>
      <c r="E37" s="65">
        <v>1407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68">
        <v>0</v>
      </c>
      <c r="O37" s="68">
        <v>0</v>
      </c>
    </row>
    <row r="38" spans="4:16" ht="15" x14ac:dyDescent="0.15">
      <c r="D38" s="4" t="s">
        <v>32</v>
      </c>
      <c r="E38" s="5">
        <v>0</v>
      </c>
      <c r="F38" s="5">
        <v>0</v>
      </c>
      <c r="G38" s="5">
        <v>152</v>
      </c>
      <c r="H38" s="5">
        <v>221</v>
      </c>
      <c r="I38" s="5">
        <v>78</v>
      </c>
      <c r="J38" s="5">
        <v>108</v>
      </c>
      <c r="K38" s="5">
        <v>144</v>
      </c>
      <c r="L38" s="5">
        <v>198</v>
      </c>
      <c r="M38" s="5">
        <v>247</v>
      </c>
      <c r="N38" s="68">
        <v>428</v>
      </c>
      <c r="O38" s="68">
        <v>0</v>
      </c>
    </row>
    <row r="39" spans="4:16" ht="15" x14ac:dyDescent="0.15">
      <c r="D39" s="6" t="s">
        <v>33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0">
        <v>0</v>
      </c>
      <c r="O39" s="70">
        <v>0</v>
      </c>
    </row>
    <row r="43" spans="4:16" ht="18.75" x14ac:dyDescent="0.2">
      <c r="D43" s="80" t="s">
        <v>35</v>
      </c>
      <c r="E43" s="81"/>
      <c r="F43" s="81"/>
      <c r="G43" s="81"/>
      <c r="H43" s="81"/>
      <c r="I43" s="81"/>
      <c r="J43" s="81"/>
      <c r="K43" s="81"/>
      <c r="L43" s="81"/>
      <c r="M43" s="81"/>
      <c r="N43" s="82"/>
      <c r="O43" s="74" t="s">
        <v>110</v>
      </c>
    </row>
    <row r="44" spans="4:16" ht="15" x14ac:dyDescent="0.15">
      <c r="D44" s="2">
        <v>278</v>
      </c>
      <c r="E44" s="3">
        <v>2004</v>
      </c>
      <c r="F44" s="3">
        <f t="shared" ref="F44:O44" si="1">E44+1</f>
        <v>2005</v>
      </c>
      <c r="G44" s="3">
        <f t="shared" si="1"/>
        <v>2006</v>
      </c>
      <c r="H44" s="3">
        <f t="shared" si="1"/>
        <v>2007</v>
      </c>
      <c r="I44" s="3">
        <f t="shared" si="1"/>
        <v>2008</v>
      </c>
      <c r="J44" s="3">
        <f t="shared" si="1"/>
        <v>2009</v>
      </c>
      <c r="K44" s="3">
        <f t="shared" si="1"/>
        <v>2010</v>
      </c>
      <c r="L44" s="3">
        <f t="shared" si="1"/>
        <v>2011</v>
      </c>
      <c r="M44" s="3">
        <f t="shared" si="1"/>
        <v>2012</v>
      </c>
      <c r="N44" s="67">
        <f t="shared" si="1"/>
        <v>2013</v>
      </c>
      <c r="O44" s="67">
        <f t="shared" si="1"/>
        <v>2014</v>
      </c>
    </row>
    <row r="45" spans="4:16" ht="15" x14ac:dyDescent="0.15">
      <c r="D45" s="4" t="s">
        <v>2</v>
      </c>
      <c r="E45" s="5">
        <v>-203</v>
      </c>
      <c r="F45" s="5">
        <v>-103</v>
      </c>
      <c r="G45" s="5">
        <v>-112</v>
      </c>
      <c r="H45" s="5">
        <v>16</v>
      </c>
      <c r="I45" s="5">
        <v>27</v>
      </c>
      <c r="J45" s="5">
        <v>-35</v>
      </c>
      <c r="K45" s="5">
        <v>79</v>
      </c>
      <c r="L45" s="5">
        <v>194</v>
      </c>
      <c r="M45" s="5">
        <v>100</v>
      </c>
      <c r="N45" s="68">
        <v>257</v>
      </c>
      <c r="O45" s="68">
        <v>0</v>
      </c>
    </row>
    <row r="46" spans="4:16" ht="15" x14ac:dyDescent="0.15">
      <c r="D46" s="4" t="s">
        <v>3</v>
      </c>
      <c r="E46" s="5">
        <v>1224.56339</v>
      </c>
      <c r="F46" s="5">
        <v>1058.318546</v>
      </c>
      <c r="G46" s="5">
        <v>1184.0087349999999</v>
      </c>
      <c r="H46" s="5">
        <v>1285.0831049999999</v>
      </c>
      <c r="I46" s="5">
        <v>172.032489</v>
      </c>
      <c r="J46" s="5">
        <v>655.30497200000002</v>
      </c>
      <c r="K46" s="5">
        <v>729.99754199999995</v>
      </c>
      <c r="L46" s="5">
        <v>905.69590100000005</v>
      </c>
      <c r="M46" s="5">
        <v>1046.747699</v>
      </c>
      <c r="N46" s="68">
        <v>1154.389488</v>
      </c>
      <c r="O46" s="68">
        <v>1461.791264</v>
      </c>
    </row>
    <row r="47" spans="4:16" ht="15" x14ac:dyDescent="0.15">
      <c r="D47" s="4" t="s">
        <v>4</v>
      </c>
      <c r="E47" s="65">
        <v>0</v>
      </c>
      <c r="F47" s="65">
        <v>0</v>
      </c>
      <c r="G47" s="65">
        <v>0</v>
      </c>
      <c r="H47" s="65">
        <v>34.328462700495713</v>
      </c>
      <c r="I47" s="65">
        <v>-4.6941779761489322</v>
      </c>
      <c r="J47" s="65">
        <v>-7.7356950800000197</v>
      </c>
      <c r="K47" s="65">
        <v>-43.27937841</v>
      </c>
      <c r="L47" s="65">
        <v>22.99538281694732</v>
      </c>
      <c r="M47" s="65">
        <v>38</v>
      </c>
      <c r="N47" s="69">
        <v>38</v>
      </c>
      <c r="O47" s="68">
        <v>0</v>
      </c>
    </row>
    <row r="48" spans="4:16" ht="15" x14ac:dyDescent="0.15">
      <c r="D48" s="4" t="s">
        <v>5</v>
      </c>
      <c r="E48" s="5">
        <v>0</v>
      </c>
      <c r="F48" s="5">
        <v>0</v>
      </c>
      <c r="G48" s="5">
        <v>0</v>
      </c>
      <c r="H48" s="5">
        <v>0</v>
      </c>
      <c r="I48" s="5">
        <v>702.06669699999838</v>
      </c>
      <c r="J48" s="5">
        <v>201.80192199999874</v>
      </c>
      <c r="K48" s="5">
        <v>1201.4570119999989</v>
      </c>
      <c r="L48" s="5">
        <v>446.3281990000014</v>
      </c>
      <c r="M48" s="5">
        <v>1217.7669060000007</v>
      </c>
      <c r="N48" s="68">
        <v>2856.8467119999987</v>
      </c>
      <c r="O48" s="68">
        <v>1046.0277329999972</v>
      </c>
    </row>
    <row r="49" spans="4:16" ht="15" x14ac:dyDescent="0.15">
      <c r="D49" s="4" t="s">
        <v>6</v>
      </c>
      <c r="E49" s="65">
        <v>5.9</v>
      </c>
      <c r="F49" s="65">
        <v>11.6</v>
      </c>
      <c r="G49" s="65">
        <v>12.9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8">
        <v>0</v>
      </c>
      <c r="O49" s="68">
        <v>0</v>
      </c>
    </row>
    <row r="50" spans="4:16" ht="15" x14ac:dyDescent="0.15">
      <c r="D50" s="4" t="s">
        <v>7</v>
      </c>
      <c r="E50" s="5">
        <v>2342</v>
      </c>
      <c r="F50" s="5">
        <v>3612</v>
      </c>
      <c r="G50" s="5">
        <v>5121</v>
      </c>
      <c r="H50" s="5">
        <v>5238</v>
      </c>
      <c r="I50" s="5">
        <v>4653</v>
      </c>
      <c r="J50" s="5">
        <v>6867</v>
      </c>
      <c r="K50" s="5">
        <v>7293</v>
      </c>
      <c r="L50" s="5">
        <v>4628</v>
      </c>
      <c r="M50" s="5">
        <v>6600</v>
      </c>
      <c r="N50" s="68">
        <v>5128</v>
      </c>
      <c r="O50" s="68">
        <v>1813</v>
      </c>
    </row>
    <row r="51" spans="4:16" ht="15" x14ac:dyDescent="0.15">
      <c r="D51" s="4" t="s">
        <v>8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68">
        <v>0</v>
      </c>
      <c r="O51" s="68">
        <v>0</v>
      </c>
    </row>
    <row r="52" spans="4:16" ht="15" x14ac:dyDescent="0.15">
      <c r="D52" s="4" t="s">
        <v>9</v>
      </c>
      <c r="E52" s="65">
        <v>2792</v>
      </c>
      <c r="F52" s="65">
        <v>3259</v>
      </c>
      <c r="G52" s="65">
        <v>6940</v>
      </c>
      <c r="H52" s="65">
        <v>6728</v>
      </c>
      <c r="I52" s="65">
        <v>5485</v>
      </c>
      <c r="J52" s="5">
        <v>0</v>
      </c>
      <c r="K52" s="5">
        <v>0</v>
      </c>
      <c r="L52" s="5">
        <v>0</v>
      </c>
      <c r="M52" s="5">
        <v>0</v>
      </c>
      <c r="N52" s="68">
        <v>0</v>
      </c>
      <c r="O52" s="68">
        <v>0</v>
      </c>
    </row>
    <row r="53" spans="4:16" ht="15" x14ac:dyDescent="0.15">
      <c r="D53" s="4" t="s">
        <v>10</v>
      </c>
      <c r="E53" s="5">
        <v>276.89999999999998</v>
      </c>
      <c r="F53" s="5">
        <v>274.60000000000002</v>
      </c>
      <c r="G53" s="5">
        <v>362.8</v>
      </c>
      <c r="H53" s="5">
        <v>300</v>
      </c>
      <c r="I53" s="5">
        <v>534.6</v>
      </c>
      <c r="J53" s="5">
        <v>695.08199999999999</v>
      </c>
      <c r="K53" s="5">
        <v>430.69099999999997</v>
      </c>
      <c r="L53" s="5">
        <v>31.13</v>
      </c>
      <c r="M53" s="5">
        <v>49.5</v>
      </c>
      <c r="N53" s="68">
        <v>14.125999999999999</v>
      </c>
      <c r="O53" s="68">
        <v>0</v>
      </c>
    </row>
    <row r="54" spans="4:16" ht="15" x14ac:dyDescent="0.15">
      <c r="D54" s="4" t="s">
        <v>11</v>
      </c>
      <c r="E54" s="5">
        <v>2788.1569155400002</v>
      </c>
      <c r="F54" s="5">
        <v>3240.6416891000003</v>
      </c>
      <c r="G54" s="5">
        <v>3517.0404625599999</v>
      </c>
      <c r="H54" s="5">
        <v>3338.7749185600001</v>
      </c>
      <c r="I54" s="5">
        <v>3077.5395285599998</v>
      </c>
      <c r="J54" s="5">
        <v>2788.1569155400002</v>
      </c>
      <c r="K54" s="5">
        <v>2788.1569155400002</v>
      </c>
      <c r="L54" s="5">
        <v>2788.1569155400002</v>
      </c>
      <c r="M54" s="5">
        <v>2788.1569155400002</v>
      </c>
      <c r="N54" s="68">
        <v>2788.1569155400002</v>
      </c>
      <c r="O54" s="68">
        <v>2931.3805256427004</v>
      </c>
    </row>
    <row r="55" spans="4:16" ht="15" x14ac:dyDescent="0.15">
      <c r="D55" s="4" t="s">
        <v>12</v>
      </c>
      <c r="E55" s="5">
        <v>-213</v>
      </c>
      <c r="F55" s="5">
        <v>-216</v>
      </c>
      <c r="G55" s="5">
        <v>-183</v>
      </c>
      <c r="H55" s="5">
        <v>-143</v>
      </c>
      <c r="I55" s="5">
        <v>-76</v>
      </c>
      <c r="J55" s="5">
        <v>-60</v>
      </c>
      <c r="K55" s="5">
        <v>-90</v>
      </c>
      <c r="L55" s="5">
        <v>18</v>
      </c>
      <c r="M55" s="5">
        <v>12</v>
      </c>
      <c r="N55" s="68">
        <v>25</v>
      </c>
      <c r="O55" s="68">
        <v>318</v>
      </c>
    </row>
    <row r="56" spans="4:16" ht="15" x14ac:dyDescent="0.2">
      <c r="D56" s="4" t="s">
        <v>13</v>
      </c>
      <c r="E56" s="5">
        <v>3552</v>
      </c>
      <c r="F56" s="5">
        <v>4915</v>
      </c>
      <c r="G56" s="5">
        <v>6743</v>
      </c>
      <c r="H56" s="5">
        <v>6125</v>
      </c>
      <c r="I56" s="5">
        <v>5734</v>
      </c>
      <c r="J56" s="5">
        <v>2476</v>
      </c>
      <c r="K56" s="5">
        <v>3097</v>
      </c>
      <c r="L56" s="5">
        <v>4136</v>
      </c>
      <c r="M56" s="5">
        <v>3106</v>
      </c>
      <c r="N56" s="68">
        <v>3823</v>
      </c>
      <c r="O56" s="68"/>
      <c r="P56" s="1" t="s">
        <v>111</v>
      </c>
    </row>
    <row r="57" spans="4:16" ht="15" x14ac:dyDescent="0.15">
      <c r="D57" s="4" t="s">
        <v>14</v>
      </c>
      <c r="E57" s="65">
        <v>249</v>
      </c>
      <c r="F57" s="65">
        <v>442</v>
      </c>
      <c r="G57" s="65">
        <v>476</v>
      </c>
      <c r="H57" s="65">
        <v>462</v>
      </c>
      <c r="I57" s="65">
        <v>260</v>
      </c>
      <c r="J57" s="65">
        <v>538</v>
      </c>
      <c r="K57" s="65">
        <v>631</v>
      </c>
      <c r="L57" s="65">
        <v>601</v>
      </c>
      <c r="M57" s="5">
        <v>895</v>
      </c>
      <c r="N57" s="68">
        <v>821</v>
      </c>
      <c r="O57" s="68">
        <v>0</v>
      </c>
    </row>
    <row r="58" spans="4:16" ht="15" x14ac:dyDescent="0.15">
      <c r="D58" s="4" t="s">
        <v>15</v>
      </c>
      <c r="E58" s="65">
        <v>119.66</v>
      </c>
      <c r="F58" s="66">
        <f>AVERAGE(E58,G58)</f>
        <v>137.75700000000001</v>
      </c>
      <c r="G58" s="65">
        <v>155.85400000000001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68">
        <v>0</v>
      </c>
      <c r="O58" s="68">
        <v>0</v>
      </c>
    </row>
    <row r="59" spans="4:16" ht="15" x14ac:dyDescent="0.15">
      <c r="D59" s="4" t="s">
        <v>16</v>
      </c>
      <c r="E59" s="5">
        <v>-3055</v>
      </c>
      <c r="F59" s="5">
        <v>6484</v>
      </c>
      <c r="G59" s="5">
        <v>15798</v>
      </c>
      <c r="H59" s="5">
        <v>12624</v>
      </c>
      <c r="I59" s="5">
        <v>5904</v>
      </c>
      <c r="J59" s="5">
        <v>29311</v>
      </c>
      <c r="K59" s="5">
        <v>11670</v>
      </c>
      <c r="L59" s="5">
        <v>28118</v>
      </c>
      <c r="M59" s="5">
        <v>18590</v>
      </c>
      <c r="N59" s="68">
        <v>-7611</v>
      </c>
      <c r="O59" s="68">
        <v>0</v>
      </c>
    </row>
    <row r="60" spans="4:16" ht="15" x14ac:dyDescent="0.15">
      <c r="D60" s="4" t="s">
        <v>17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8">
        <v>0</v>
      </c>
      <c r="O60" s="68">
        <v>0</v>
      </c>
    </row>
    <row r="61" spans="4:16" ht="15" x14ac:dyDescent="0.15">
      <c r="D61" s="4" t="s">
        <v>18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8">
        <v>0</v>
      </c>
      <c r="O61" s="68">
        <v>0</v>
      </c>
    </row>
    <row r="62" spans="4:16" ht="15" x14ac:dyDescent="0.15">
      <c r="D62" s="4" t="s">
        <v>19</v>
      </c>
      <c r="E62" s="5">
        <v>2950</v>
      </c>
      <c r="F62" s="5">
        <v>3301</v>
      </c>
      <c r="G62" s="5">
        <v>2808</v>
      </c>
      <c r="H62" s="5">
        <v>2825</v>
      </c>
      <c r="I62" s="5">
        <v>365</v>
      </c>
      <c r="J62" s="5">
        <v>228</v>
      </c>
      <c r="K62" s="5">
        <v>-375</v>
      </c>
      <c r="L62" s="5">
        <v>106</v>
      </c>
      <c r="M62" s="5">
        <v>2765</v>
      </c>
      <c r="N62" s="68">
        <v>3546</v>
      </c>
      <c r="O62" s="68">
        <v>3749</v>
      </c>
    </row>
    <row r="63" spans="4:16" ht="15" x14ac:dyDescent="0.15">
      <c r="D63" s="4" t="s">
        <v>20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68">
        <v>0</v>
      </c>
      <c r="O63" s="68">
        <v>0</v>
      </c>
    </row>
    <row r="64" spans="4:16" ht="15" x14ac:dyDescent="0.15">
      <c r="D64" s="4" t="s">
        <v>21</v>
      </c>
      <c r="E64" s="65">
        <v>87.497</v>
      </c>
      <c r="F64" s="65">
        <v>109.065</v>
      </c>
      <c r="G64" s="65">
        <v>174.16900000000001</v>
      </c>
      <c r="H64" s="65">
        <v>144.958</v>
      </c>
      <c r="I64" s="65">
        <v>143.392</v>
      </c>
      <c r="J64" s="65">
        <v>197</v>
      </c>
      <c r="K64" s="65">
        <v>229</v>
      </c>
      <c r="L64" s="65">
        <v>130</v>
      </c>
      <c r="M64" s="65">
        <v>271</v>
      </c>
      <c r="N64" s="69">
        <v>271</v>
      </c>
      <c r="O64" s="68">
        <v>0</v>
      </c>
    </row>
    <row r="65" spans="4:16" ht="15" x14ac:dyDescent="0.15">
      <c r="D65" s="4" t="s">
        <v>22</v>
      </c>
      <c r="E65" s="5">
        <v>5.24</v>
      </c>
      <c r="F65" s="5">
        <v>5.65</v>
      </c>
      <c r="G65" s="5">
        <v>-0.63</v>
      </c>
      <c r="H65" s="5">
        <v>13.89</v>
      </c>
      <c r="I65" s="5">
        <v>20.86</v>
      </c>
      <c r="J65" s="5">
        <v>12.38</v>
      </c>
      <c r="K65" s="5">
        <v>9.75</v>
      </c>
      <c r="L65" s="5">
        <v>3.12</v>
      </c>
      <c r="M65" s="5">
        <v>5.3540000000000001</v>
      </c>
      <c r="N65" s="68">
        <v>7.06</v>
      </c>
      <c r="O65" s="68">
        <v>0</v>
      </c>
    </row>
    <row r="66" spans="4:16" ht="15" x14ac:dyDescent="0.15">
      <c r="D66" s="4" t="s">
        <v>23</v>
      </c>
      <c r="E66" s="65">
        <v>0</v>
      </c>
      <c r="F66" s="65">
        <v>0</v>
      </c>
      <c r="G66" s="65">
        <v>0</v>
      </c>
      <c r="H66" s="65">
        <v>0</v>
      </c>
      <c r="I66" s="65">
        <v>70</v>
      </c>
      <c r="J66" s="65">
        <v>47</v>
      </c>
      <c r="K66" s="65">
        <v>153.80000000000001</v>
      </c>
      <c r="L66" s="65">
        <v>184.8</v>
      </c>
      <c r="M66" s="65">
        <v>215.30092564965253</v>
      </c>
      <c r="N66" s="68">
        <v>12.957231999999999</v>
      </c>
      <c r="O66" s="68">
        <v>0</v>
      </c>
    </row>
    <row r="67" spans="4:16" ht="15" x14ac:dyDescent="0.15">
      <c r="D67" s="4" t="s">
        <v>24</v>
      </c>
      <c r="E67" s="65">
        <v>1925</v>
      </c>
      <c r="F67" s="65">
        <v>2463</v>
      </c>
      <c r="G67" s="65">
        <v>2002</v>
      </c>
      <c r="H67" s="65">
        <v>2347</v>
      </c>
      <c r="I67" s="65">
        <v>1157</v>
      </c>
      <c r="J67" s="65">
        <v>1965</v>
      </c>
      <c r="K67" s="65">
        <v>1496</v>
      </c>
      <c r="L67" s="65">
        <v>1469</v>
      </c>
      <c r="M67" s="65">
        <v>1536</v>
      </c>
      <c r="N67" s="68">
        <v>2017</v>
      </c>
      <c r="O67" s="68">
        <v>1482</v>
      </c>
    </row>
    <row r="68" spans="4:16" ht="15" x14ac:dyDescent="0.15">
      <c r="D68" s="4" t="s">
        <v>25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68">
        <v>0</v>
      </c>
      <c r="O68" s="68">
        <v>0</v>
      </c>
    </row>
    <row r="69" spans="4:16" ht="15" x14ac:dyDescent="0.15">
      <c r="D69" s="4" t="s">
        <v>26</v>
      </c>
      <c r="E69" s="65">
        <v>403</v>
      </c>
      <c r="F69" s="65">
        <v>909</v>
      </c>
      <c r="G69" s="65">
        <v>1574</v>
      </c>
      <c r="H69" s="65">
        <v>1235</v>
      </c>
      <c r="I69" s="65">
        <v>722</v>
      </c>
      <c r="J69" s="65">
        <v>-281</v>
      </c>
      <c r="K69" s="65">
        <v>-1263</v>
      </c>
      <c r="L69" s="65">
        <v>429</v>
      </c>
      <c r="M69" s="65">
        <v>719</v>
      </c>
      <c r="N69" s="69">
        <v>719</v>
      </c>
      <c r="O69" s="68">
        <v>0</v>
      </c>
    </row>
    <row r="70" spans="4:16" ht="15" x14ac:dyDescent="0.15">
      <c r="D70" s="4" t="s">
        <v>27</v>
      </c>
      <c r="E70" s="5">
        <v>344.53699999999998</v>
      </c>
      <c r="F70" s="5">
        <v>389.76400000000001</v>
      </c>
      <c r="G70" s="5">
        <v>533.61699999999996</v>
      </c>
      <c r="H70" s="5">
        <v>336.834</v>
      </c>
      <c r="I70" s="5">
        <v>154.82300000000001</v>
      </c>
      <c r="J70" s="5">
        <v>81.712000000000003</v>
      </c>
      <c r="K70" s="5">
        <v>57.90034388449245</v>
      </c>
      <c r="L70" s="5">
        <v>67.375497167653236</v>
      </c>
      <c r="M70" s="5">
        <v>99.784664435630106</v>
      </c>
      <c r="N70" s="68">
        <v>24.86436478196698</v>
      </c>
      <c r="O70" s="68">
        <v>10.707482561319509</v>
      </c>
      <c r="P70" s="8"/>
    </row>
    <row r="71" spans="4:16" ht="15" x14ac:dyDescent="0.15">
      <c r="D71" s="4" t="s">
        <v>28</v>
      </c>
      <c r="E71" s="65">
        <v>47.549358700000049</v>
      </c>
      <c r="F71" s="65">
        <v>0</v>
      </c>
      <c r="G71" s="65">
        <v>0</v>
      </c>
      <c r="H71" s="65">
        <v>0</v>
      </c>
      <c r="I71" s="65">
        <v>0</v>
      </c>
      <c r="J71" s="65">
        <v>-165</v>
      </c>
      <c r="K71" s="5">
        <v>0</v>
      </c>
      <c r="L71" s="5">
        <v>0</v>
      </c>
      <c r="M71" s="5">
        <v>0</v>
      </c>
      <c r="N71" s="68">
        <v>0</v>
      </c>
      <c r="O71" s="68">
        <v>0</v>
      </c>
    </row>
    <row r="72" spans="4:16" ht="15" x14ac:dyDescent="0.15">
      <c r="D72" s="4" t="s">
        <v>29</v>
      </c>
      <c r="E72" s="5">
        <v>2343</v>
      </c>
      <c r="F72" s="5">
        <v>815</v>
      </c>
      <c r="G72" s="5">
        <v>8525</v>
      </c>
      <c r="H72" s="5">
        <v>8079</v>
      </c>
      <c r="I72" s="5">
        <v>25959</v>
      </c>
      <c r="J72" s="5">
        <v>9605</v>
      </c>
      <c r="K72" s="5">
        <v>8950</v>
      </c>
      <c r="L72" s="5">
        <v>4977</v>
      </c>
      <c r="M72" s="5">
        <v>-945</v>
      </c>
      <c r="N72" s="68">
        <v>-2486</v>
      </c>
      <c r="O72" s="68">
        <v>0</v>
      </c>
    </row>
    <row r="73" spans="4:16" ht="15" x14ac:dyDescent="0.15">
      <c r="D73" s="4" t="s">
        <v>30</v>
      </c>
      <c r="E73" s="65">
        <v>3673</v>
      </c>
      <c r="F73" s="65">
        <v>9232</v>
      </c>
      <c r="G73" s="65">
        <v>15017</v>
      </c>
      <c r="H73" s="65">
        <v>81</v>
      </c>
      <c r="I73" s="65">
        <v>26</v>
      </c>
      <c r="J73" s="65">
        <v>33</v>
      </c>
      <c r="K73" s="65">
        <v>97</v>
      </c>
      <c r="L73" s="65">
        <v>127</v>
      </c>
      <c r="M73" s="65">
        <v>160</v>
      </c>
      <c r="N73" s="68">
        <v>121.5</v>
      </c>
      <c r="O73" s="68">
        <v>0</v>
      </c>
    </row>
    <row r="74" spans="4:16" ht="15" x14ac:dyDescent="0.15">
      <c r="D74" s="4" t="s">
        <v>31</v>
      </c>
      <c r="E74" s="65">
        <v>1251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68">
        <v>0</v>
      </c>
      <c r="O74" s="68">
        <v>0</v>
      </c>
    </row>
    <row r="75" spans="4:16" ht="15" x14ac:dyDescent="0.15">
      <c r="D75" s="4" t="s">
        <v>32</v>
      </c>
      <c r="E75" s="5">
        <v>0</v>
      </c>
      <c r="F75" s="5">
        <v>0</v>
      </c>
      <c r="G75" s="5">
        <v>20</v>
      </c>
      <c r="H75" s="5">
        <v>227</v>
      </c>
      <c r="I75" s="5">
        <v>404</v>
      </c>
      <c r="J75" s="5">
        <v>109</v>
      </c>
      <c r="K75" s="5">
        <v>-5</v>
      </c>
      <c r="L75" s="5">
        <v>60</v>
      </c>
      <c r="M75" s="5">
        <v>-567</v>
      </c>
      <c r="N75" s="68">
        <v>879</v>
      </c>
      <c r="O75" s="68">
        <v>0</v>
      </c>
    </row>
    <row r="76" spans="4:16" ht="15" x14ac:dyDescent="0.15">
      <c r="D76" s="6" t="s">
        <v>33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0">
        <v>0</v>
      </c>
      <c r="O76" s="70">
        <v>0</v>
      </c>
    </row>
    <row r="79" spans="4:16" ht="18.75" x14ac:dyDescent="0.2">
      <c r="D79" s="80" t="s">
        <v>36</v>
      </c>
      <c r="E79" s="81"/>
      <c r="F79" s="81"/>
      <c r="G79" s="81"/>
      <c r="H79" s="81"/>
      <c r="I79" s="81"/>
      <c r="J79" s="81"/>
      <c r="K79" s="81"/>
      <c r="L79" s="81"/>
      <c r="M79" s="81"/>
      <c r="N79" s="82"/>
      <c r="O79" s="74" t="s">
        <v>110</v>
      </c>
    </row>
    <row r="80" spans="4:16" ht="15" x14ac:dyDescent="0.15">
      <c r="D80" s="2">
        <v>286</v>
      </c>
      <c r="E80" s="3">
        <v>2004</v>
      </c>
      <c r="F80" s="3">
        <f t="shared" ref="F80:O80" si="2">E80+1</f>
        <v>2005</v>
      </c>
      <c r="G80" s="3">
        <f t="shared" si="2"/>
        <v>2006</v>
      </c>
      <c r="H80" s="3">
        <f t="shared" si="2"/>
        <v>2007</v>
      </c>
      <c r="I80" s="3">
        <f t="shared" si="2"/>
        <v>2008</v>
      </c>
      <c r="J80" s="3">
        <f t="shared" si="2"/>
        <v>2009</v>
      </c>
      <c r="K80" s="3">
        <f t="shared" si="2"/>
        <v>2010</v>
      </c>
      <c r="L80" s="3">
        <f t="shared" si="2"/>
        <v>2011</v>
      </c>
      <c r="M80" s="3">
        <f t="shared" si="2"/>
        <v>2012</v>
      </c>
      <c r="N80" s="67">
        <f t="shared" si="2"/>
        <v>2013</v>
      </c>
      <c r="O80" s="67">
        <f t="shared" si="2"/>
        <v>2014</v>
      </c>
    </row>
    <row r="81" spans="4:16" ht="15" x14ac:dyDescent="0.15">
      <c r="D81" s="4" t="s">
        <v>2</v>
      </c>
      <c r="E81" s="5">
        <v>3826</v>
      </c>
      <c r="F81" s="5">
        <v>4284</v>
      </c>
      <c r="G81" s="5">
        <v>4752</v>
      </c>
      <c r="H81" s="5">
        <v>5008</v>
      </c>
      <c r="I81" s="5">
        <v>5465</v>
      </c>
      <c r="J81" s="5">
        <v>4626</v>
      </c>
      <c r="K81" s="5">
        <v>4543</v>
      </c>
      <c r="L81" s="5">
        <v>4757</v>
      </c>
      <c r="M81" s="5">
        <v>4428</v>
      </c>
      <c r="N81" s="68">
        <v>4666</v>
      </c>
      <c r="O81" s="68">
        <v>0</v>
      </c>
    </row>
    <row r="82" spans="4:16" ht="15" x14ac:dyDescent="0.15">
      <c r="D82" s="4" t="s">
        <v>3</v>
      </c>
      <c r="E82" s="5">
        <v>1183.9724739999999</v>
      </c>
      <c r="F82" s="5">
        <v>1290.616086</v>
      </c>
      <c r="G82" s="5">
        <v>1223.4898479999999</v>
      </c>
      <c r="H82" s="5">
        <v>2788.2919440000001</v>
      </c>
      <c r="I82" s="5">
        <v>1387.510106</v>
      </c>
      <c r="J82" s="5">
        <v>515.79387099999997</v>
      </c>
      <c r="K82" s="5">
        <v>1152.921967</v>
      </c>
      <c r="L82" s="5">
        <v>840.05376699999999</v>
      </c>
      <c r="M82" s="5">
        <v>1738.201245</v>
      </c>
      <c r="N82" s="68">
        <v>968.04482499999995</v>
      </c>
      <c r="O82" s="68">
        <v>920.58346100000006</v>
      </c>
    </row>
    <row r="83" spans="4:16" ht="15" x14ac:dyDescent="0.15">
      <c r="D83" s="4" t="s">
        <v>4</v>
      </c>
      <c r="E83" s="65">
        <v>0</v>
      </c>
      <c r="F83" s="65">
        <v>0</v>
      </c>
      <c r="G83" s="65">
        <v>0</v>
      </c>
      <c r="H83" s="65">
        <v>161.24321583915</v>
      </c>
      <c r="I83" s="65">
        <v>141.29049678999999</v>
      </c>
      <c r="J83" s="65">
        <v>107.02229312</v>
      </c>
      <c r="K83" s="65">
        <v>91.540999999999997</v>
      </c>
      <c r="L83" s="65">
        <v>95.548199270000012</v>
      </c>
      <c r="M83" s="65">
        <v>113</v>
      </c>
      <c r="N83" s="69">
        <v>113</v>
      </c>
      <c r="O83" s="68">
        <v>0</v>
      </c>
    </row>
    <row r="84" spans="4:16" ht="15" x14ac:dyDescent="0.15">
      <c r="D84" s="4" t="s">
        <v>5</v>
      </c>
      <c r="E84" s="5">
        <v>0</v>
      </c>
      <c r="F84" s="5">
        <v>0</v>
      </c>
      <c r="G84" s="5">
        <v>0</v>
      </c>
      <c r="H84" s="5">
        <v>0</v>
      </c>
      <c r="I84" s="5">
        <v>8771.0606189999999</v>
      </c>
      <c r="J84" s="5">
        <v>8518.3538329999992</v>
      </c>
      <c r="K84" s="5">
        <v>11303.694023</v>
      </c>
      <c r="L84" s="5">
        <v>10596.517948000001</v>
      </c>
      <c r="M84" s="5">
        <v>8499.7611519999991</v>
      </c>
      <c r="N84" s="68">
        <v>8988.4242720000002</v>
      </c>
      <c r="O84" s="68">
        <v>10044.600281999999</v>
      </c>
    </row>
    <row r="85" spans="4:16" ht="15" x14ac:dyDescent="0.15">
      <c r="D85" s="4" t="s">
        <v>6</v>
      </c>
      <c r="E85" s="14"/>
      <c r="F85" s="14"/>
      <c r="G85" s="65">
        <v>21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68">
        <v>0</v>
      </c>
      <c r="O85" s="68">
        <v>0</v>
      </c>
    </row>
    <row r="86" spans="4:16" ht="15" x14ac:dyDescent="0.15">
      <c r="D86" s="4" t="s">
        <v>7</v>
      </c>
      <c r="E86" s="5">
        <v>11657</v>
      </c>
      <c r="F86" s="5">
        <v>9276</v>
      </c>
      <c r="G86" s="5">
        <v>11477</v>
      </c>
      <c r="H86" s="5">
        <v>14180</v>
      </c>
      <c r="I86" s="5">
        <v>15681</v>
      </c>
      <c r="J86" s="5">
        <v>8017</v>
      </c>
      <c r="K86" s="5">
        <v>9506</v>
      </c>
      <c r="L86" s="5">
        <v>9468</v>
      </c>
      <c r="M86" s="5">
        <v>10020</v>
      </c>
      <c r="N86" s="68">
        <v>9012</v>
      </c>
      <c r="O86" s="68">
        <v>9755</v>
      </c>
    </row>
    <row r="87" spans="4:16" ht="15" x14ac:dyDescent="0.15">
      <c r="D87" s="4" t="s">
        <v>8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68">
        <v>71687</v>
      </c>
      <c r="O87" s="68">
        <v>74764</v>
      </c>
    </row>
    <row r="88" spans="4:16" ht="15" x14ac:dyDescent="0.15">
      <c r="D88" s="4" t="s">
        <v>9</v>
      </c>
      <c r="E88" s="65">
        <v>8047</v>
      </c>
      <c r="F88" s="65">
        <v>8365</v>
      </c>
      <c r="G88" s="65">
        <v>10034</v>
      </c>
      <c r="H88" s="65">
        <v>7207</v>
      </c>
      <c r="I88" s="65">
        <v>-72573.293999999994</v>
      </c>
      <c r="J88" s="5">
        <v>0</v>
      </c>
      <c r="K88" s="5">
        <v>0</v>
      </c>
      <c r="L88" s="5">
        <v>0</v>
      </c>
      <c r="M88" s="5">
        <v>0</v>
      </c>
      <c r="N88" s="68">
        <v>0</v>
      </c>
      <c r="O88" s="68">
        <v>0</v>
      </c>
    </row>
    <row r="89" spans="4:16" ht="15" x14ac:dyDescent="0.15">
      <c r="D89" s="4" t="s">
        <v>10</v>
      </c>
      <c r="E89" s="65">
        <v>103.5</v>
      </c>
      <c r="F89" s="65">
        <v>183.6</v>
      </c>
      <c r="G89" s="65">
        <v>101.5</v>
      </c>
      <c r="H89" s="65">
        <v>158.30000000000001</v>
      </c>
      <c r="I89" s="65">
        <v>40</v>
      </c>
      <c r="J89" s="5">
        <v>1286.6570000000002</v>
      </c>
      <c r="K89" s="5">
        <v>850.20999999999992</v>
      </c>
      <c r="L89" s="5">
        <v>43.4</v>
      </c>
      <c r="M89" s="5">
        <v>42.5</v>
      </c>
      <c r="N89" s="68">
        <v>13.318999999999999</v>
      </c>
      <c r="O89" s="68">
        <v>0</v>
      </c>
    </row>
    <row r="90" spans="4:16" ht="15" x14ac:dyDescent="0.15">
      <c r="D90" s="4" t="s">
        <v>11</v>
      </c>
      <c r="E90" s="5">
        <v>801.09331291000001</v>
      </c>
      <c r="F90" s="5">
        <v>1094.3970812500002</v>
      </c>
      <c r="G90" s="5">
        <v>1753.96500919</v>
      </c>
      <c r="H90" s="5">
        <v>1843.3496420699998</v>
      </c>
      <c r="I90" s="5">
        <v>1739.7022923</v>
      </c>
      <c r="J90" s="5">
        <v>1031.0305325734003</v>
      </c>
      <c r="K90" s="5">
        <v>1423.4981704017009</v>
      </c>
      <c r="L90" s="5">
        <v>1492.9055334083007</v>
      </c>
      <c r="M90" s="5">
        <v>1506.4659406701003</v>
      </c>
      <c r="N90" s="68">
        <v>1998.0246984785995</v>
      </c>
      <c r="O90" s="68">
        <v>1609.9034956055998</v>
      </c>
    </row>
    <row r="91" spans="4:16" ht="15" x14ac:dyDescent="0.15">
      <c r="D91" s="4" t="s">
        <v>12</v>
      </c>
      <c r="E91" s="5">
        <v>779</v>
      </c>
      <c r="F91" s="5">
        <v>792</v>
      </c>
      <c r="G91" s="5">
        <v>808</v>
      </c>
      <c r="H91" s="5">
        <v>939</v>
      </c>
      <c r="I91" s="5">
        <v>1020</v>
      </c>
      <c r="J91" s="5">
        <v>1204</v>
      </c>
      <c r="K91" s="5">
        <v>964</v>
      </c>
      <c r="L91" s="5">
        <v>845</v>
      </c>
      <c r="M91" s="5">
        <v>958</v>
      </c>
      <c r="N91" s="68">
        <v>1084</v>
      </c>
      <c r="O91" s="68">
        <v>883</v>
      </c>
    </row>
    <row r="92" spans="4:16" ht="15" x14ac:dyDescent="0.2">
      <c r="D92" s="4" t="s">
        <v>13</v>
      </c>
      <c r="E92" s="5">
        <v>10403</v>
      </c>
      <c r="F92" s="5">
        <v>10922</v>
      </c>
      <c r="G92" s="5">
        <v>12160</v>
      </c>
      <c r="H92" s="5">
        <v>12751</v>
      </c>
      <c r="I92" s="5">
        <v>13322</v>
      </c>
      <c r="J92" s="5">
        <v>11864</v>
      </c>
      <c r="K92" s="5">
        <v>11584</v>
      </c>
      <c r="L92" s="5">
        <v>13641</v>
      </c>
      <c r="M92" s="5">
        <v>13526</v>
      </c>
      <c r="N92" s="68">
        <v>11261</v>
      </c>
      <c r="O92" s="68"/>
      <c r="P92" s="74" t="s">
        <v>111</v>
      </c>
    </row>
    <row r="93" spans="4:16" ht="15" x14ac:dyDescent="0.15">
      <c r="D93" s="4" t="s">
        <v>14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68">
        <v>0</v>
      </c>
      <c r="O93" s="68">
        <v>0</v>
      </c>
    </row>
    <row r="94" spans="4:16" ht="15" x14ac:dyDescent="0.15">
      <c r="D94" s="4" t="s">
        <v>15</v>
      </c>
      <c r="E94" s="65">
        <v>520.51199999999994</v>
      </c>
      <c r="F94" s="66">
        <f>AVERAGE(E94,G94)</f>
        <v>535.16549999999995</v>
      </c>
      <c r="G94" s="65">
        <v>549.81899999999996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68">
        <v>0</v>
      </c>
      <c r="O94" s="68">
        <v>0</v>
      </c>
    </row>
    <row r="95" spans="4:16" ht="15" x14ac:dyDescent="0.15">
      <c r="D95" s="4" t="s">
        <v>16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68">
        <v>0</v>
      </c>
      <c r="O95" s="68">
        <v>0</v>
      </c>
    </row>
    <row r="96" spans="4:16" ht="15" x14ac:dyDescent="0.15">
      <c r="D96" s="4" t="s">
        <v>17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68">
        <v>0</v>
      </c>
      <c r="O96" s="68">
        <v>0</v>
      </c>
    </row>
    <row r="97" spans="4:16" ht="15" x14ac:dyDescent="0.15">
      <c r="D97" s="4" t="s">
        <v>18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68">
        <v>0</v>
      </c>
      <c r="O97" s="68">
        <v>0</v>
      </c>
    </row>
    <row r="98" spans="4:16" ht="15" x14ac:dyDescent="0.15">
      <c r="D98" s="4" t="s">
        <v>19</v>
      </c>
      <c r="E98" s="5">
        <v>4440</v>
      </c>
      <c r="F98" s="5">
        <v>5013</v>
      </c>
      <c r="G98" s="5">
        <v>4390</v>
      </c>
      <c r="H98" s="5">
        <v>5089</v>
      </c>
      <c r="I98" s="5">
        <v>5469</v>
      </c>
      <c r="J98" s="5">
        <v>5106</v>
      </c>
      <c r="K98" s="5">
        <v>3363</v>
      </c>
      <c r="L98" s="5">
        <v>3207</v>
      </c>
      <c r="M98" s="5">
        <v>4011</v>
      </c>
      <c r="N98" s="68">
        <v>3596</v>
      </c>
      <c r="O98" s="68">
        <v>3822</v>
      </c>
    </row>
    <row r="99" spans="4:16" ht="15" x14ac:dyDescent="0.15">
      <c r="D99" s="4" t="s">
        <v>20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68">
        <v>0</v>
      </c>
      <c r="O99" s="68">
        <v>0</v>
      </c>
    </row>
    <row r="100" spans="4:16" ht="15" x14ac:dyDescent="0.15">
      <c r="D100" s="4" t="s">
        <v>21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68">
        <v>0</v>
      </c>
      <c r="O100" s="68">
        <v>0</v>
      </c>
    </row>
    <row r="101" spans="4:16" ht="15" x14ac:dyDescent="0.15">
      <c r="D101" s="4" t="s">
        <v>22</v>
      </c>
      <c r="E101" s="5">
        <v>7.9</v>
      </c>
      <c r="F101" s="5">
        <v>13.15</v>
      </c>
      <c r="G101" s="5">
        <v>11.92</v>
      </c>
      <c r="H101" s="5">
        <v>18.28</v>
      </c>
      <c r="I101" s="5">
        <v>14.71</v>
      </c>
      <c r="J101" s="5">
        <v>18.690000000000001</v>
      </c>
      <c r="K101" s="5">
        <v>17.95</v>
      </c>
      <c r="L101" s="5">
        <v>14.19</v>
      </c>
      <c r="M101" s="5">
        <v>16.53</v>
      </c>
      <c r="N101" s="68">
        <v>10.5</v>
      </c>
      <c r="O101" s="68">
        <v>0</v>
      </c>
    </row>
    <row r="102" spans="4:16" ht="15" x14ac:dyDescent="0.15">
      <c r="D102" s="4" t="s">
        <v>23</v>
      </c>
      <c r="E102" s="65">
        <v>0</v>
      </c>
      <c r="F102" s="65">
        <v>0</v>
      </c>
      <c r="G102" s="65">
        <v>0</v>
      </c>
      <c r="H102" s="65">
        <v>0</v>
      </c>
      <c r="I102" s="65">
        <v>12</v>
      </c>
      <c r="J102" s="65">
        <v>59.6</v>
      </c>
      <c r="K102" s="65">
        <v>115.4</v>
      </c>
      <c r="L102" s="65">
        <v>25.8</v>
      </c>
      <c r="M102" s="65">
        <v>29.443349722542617</v>
      </c>
      <c r="N102" s="68">
        <v>19.493100999999999</v>
      </c>
      <c r="O102" s="68">
        <v>0</v>
      </c>
    </row>
    <row r="103" spans="4:16" ht="15" x14ac:dyDescent="0.15">
      <c r="D103" s="4" t="s">
        <v>24</v>
      </c>
      <c r="E103" s="65">
        <v>1903</v>
      </c>
      <c r="F103" s="65">
        <v>2758</v>
      </c>
      <c r="G103" s="65">
        <v>2689</v>
      </c>
      <c r="H103" s="65">
        <v>3601</v>
      </c>
      <c r="I103" s="65">
        <v>-1208</v>
      </c>
      <c r="J103" s="65">
        <v>1993</v>
      </c>
      <c r="K103" s="65">
        <v>2209</v>
      </c>
      <c r="L103" s="65">
        <v>1577</v>
      </c>
      <c r="M103" s="65">
        <v>2403</v>
      </c>
      <c r="N103" s="68">
        <v>2137</v>
      </c>
      <c r="O103" s="68">
        <v>3306</v>
      </c>
    </row>
    <row r="104" spans="4:16" ht="15" x14ac:dyDescent="0.15">
      <c r="D104" s="4" t="s">
        <v>25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2764</v>
      </c>
      <c r="K104" s="5">
        <v>2783</v>
      </c>
      <c r="L104" s="5">
        <v>2261</v>
      </c>
      <c r="M104" s="5">
        <v>3113</v>
      </c>
      <c r="N104" s="68">
        <v>3202</v>
      </c>
      <c r="O104" s="68">
        <v>3590</v>
      </c>
    </row>
    <row r="105" spans="4:16" ht="15" x14ac:dyDescent="0.15">
      <c r="D105" s="4" t="s">
        <v>26</v>
      </c>
      <c r="E105" s="65">
        <v>1879</v>
      </c>
      <c r="F105" s="65">
        <v>3183</v>
      </c>
      <c r="G105" s="65">
        <v>3596</v>
      </c>
      <c r="H105" s="65">
        <v>2031</v>
      </c>
      <c r="I105" s="65">
        <v>4605</v>
      </c>
      <c r="J105" s="65">
        <v>4456</v>
      </c>
      <c r="K105" s="65">
        <v>5494</v>
      </c>
      <c r="L105" s="65">
        <v>4301</v>
      </c>
      <c r="M105" s="65">
        <v>4306</v>
      </c>
      <c r="N105" s="69">
        <v>4306</v>
      </c>
      <c r="O105" s="68">
        <v>0</v>
      </c>
    </row>
    <row r="106" spans="4:16" ht="15" x14ac:dyDescent="0.15">
      <c r="D106" s="4" t="s">
        <v>27</v>
      </c>
      <c r="E106" s="65">
        <v>-7.8474515456264164</v>
      </c>
      <c r="F106" s="65">
        <v>-10.707203715538141</v>
      </c>
      <c r="G106" s="65">
        <v>104.41361202205907</v>
      </c>
      <c r="H106" s="65">
        <v>212.71488168422769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68">
        <v>0</v>
      </c>
      <c r="O106" s="68">
        <v>0</v>
      </c>
      <c r="P106" s="8"/>
    </row>
    <row r="107" spans="4:16" ht="15" x14ac:dyDescent="0.15">
      <c r="D107" s="4" t="s">
        <v>28</v>
      </c>
      <c r="E107" s="65">
        <v>79.400407799999996</v>
      </c>
      <c r="F107" s="66">
        <f>(E107+($E$107*($J$107/$E$107-1)/5))</f>
        <v>119.92032624000001</v>
      </c>
      <c r="G107" s="66">
        <f t="shared" ref="G107:I107" si="3">(F107+($E$107*($J$107/$E$107-1)/5))</f>
        <v>160.44024468000001</v>
      </c>
      <c r="H107" s="66">
        <f t="shared" si="3"/>
        <v>200.96016312</v>
      </c>
      <c r="I107" s="66">
        <f t="shared" si="3"/>
        <v>241.48008156</v>
      </c>
      <c r="J107" s="65">
        <v>282</v>
      </c>
      <c r="K107" s="5">
        <v>0</v>
      </c>
      <c r="L107" s="5">
        <v>0</v>
      </c>
      <c r="M107" s="5">
        <v>0</v>
      </c>
      <c r="N107" s="68">
        <v>0</v>
      </c>
      <c r="O107" s="68">
        <v>0</v>
      </c>
    </row>
    <row r="108" spans="4:16" ht="15" x14ac:dyDescent="0.15">
      <c r="D108" s="4" t="s">
        <v>29</v>
      </c>
      <c r="E108" s="5">
        <v>17710</v>
      </c>
      <c r="F108" s="5">
        <v>29100</v>
      </c>
      <c r="G108" s="5">
        <v>31299</v>
      </c>
      <c r="H108" s="5">
        <v>44187</v>
      </c>
      <c r="I108" s="5">
        <v>44157</v>
      </c>
      <c r="J108" s="5">
        <v>23097</v>
      </c>
      <c r="K108" s="5">
        <v>29629</v>
      </c>
      <c r="L108" s="5">
        <v>35280</v>
      </c>
      <c r="M108" s="5">
        <v>28051</v>
      </c>
      <c r="N108" s="68">
        <v>30603</v>
      </c>
      <c r="O108" s="68">
        <v>0</v>
      </c>
    </row>
    <row r="109" spans="4:16" ht="15" x14ac:dyDescent="0.15">
      <c r="D109" s="4" t="s">
        <v>30</v>
      </c>
      <c r="E109" s="65">
        <v>48206</v>
      </c>
      <c r="F109" s="65">
        <v>33457</v>
      </c>
      <c r="G109" s="65">
        <v>315</v>
      </c>
      <c r="H109" s="65">
        <v>183</v>
      </c>
      <c r="I109" s="65">
        <v>149</v>
      </c>
      <c r="J109" s="65">
        <v>132</v>
      </c>
      <c r="K109" s="65">
        <v>80</v>
      </c>
      <c r="L109" s="65">
        <v>85</v>
      </c>
      <c r="M109" s="65">
        <v>85</v>
      </c>
      <c r="N109" s="68">
        <v>88.2</v>
      </c>
      <c r="O109" s="68">
        <v>0</v>
      </c>
    </row>
    <row r="110" spans="4:16" ht="15" x14ac:dyDescent="0.15">
      <c r="D110" s="4" t="s">
        <v>31</v>
      </c>
      <c r="E110" s="65">
        <v>30026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68">
        <v>0</v>
      </c>
      <c r="O110" s="68">
        <v>0</v>
      </c>
    </row>
    <row r="111" spans="4:16" ht="15" x14ac:dyDescent="0.15">
      <c r="D111" s="4" t="s">
        <v>32</v>
      </c>
      <c r="E111" s="5">
        <v>0</v>
      </c>
      <c r="F111" s="5">
        <v>0</v>
      </c>
      <c r="G111" s="5">
        <v>768</v>
      </c>
      <c r="H111" s="5">
        <v>974</v>
      </c>
      <c r="I111" s="5">
        <v>1700</v>
      </c>
      <c r="J111" s="5">
        <v>1339</v>
      </c>
      <c r="K111" s="5">
        <v>1191</v>
      </c>
      <c r="L111" s="5">
        <v>1365</v>
      </c>
      <c r="M111" s="5">
        <v>1485</v>
      </c>
      <c r="N111" s="68">
        <v>2170</v>
      </c>
      <c r="O111" s="68">
        <v>0</v>
      </c>
    </row>
    <row r="112" spans="4:16" ht="15" x14ac:dyDescent="0.15">
      <c r="D112" s="6" t="s">
        <v>33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0">
        <v>0</v>
      </c>
      <c r="O112" s="70">
        <v>0</v>
      </c>
    </row>
    <row r="115" spans="4:16" ht="18.75" x14ac:dyDescent="0.2">
      <c r="D115" s="80" t="s">
        <v>37</v>
      </c>
      <c r="E115" s="81"/>
      <c r="F115" s="81"/>
      <c r="G115" s="81"/>
      <c r="H115" s="81"/>
      <c r="I115" s="81"/>
      <c r="J115" s="81"/>
      <c r="K115" s="81"/>
      <c r="L115" s="81"/>
      <c r="M115" s="81"/>
      <c r="N115" s="82"/>
      <c r="O115" s="74" t="s">
        <v>110</v>
      </c>
    </row>
    <row r="116" spans="4:16" ht="15" x14ac:dyDescent="0.15">
      <c r="D116" s="2">
        <v>288</v>
      </c>
      <c r="E116" s="3">
        <v>2004</v>
      </c>
      <c r="F116" s="3">
        <f t="shared" ref="F116:O116" si="4">E116+1</f>
        <v>2005</v>
      </c>
      <c r="G116" s="3">
        <f t="shared" si="4"/>
        <v>2006</v>
      </c>
      <c r="H116" s="3">
        <f t="shared" si="4"/>
        <v>2007</v>
      </c>
      <c r="I116" s="3">
        <f t="shared" si="4"/>
        <v>2008</v>
      </c>
      <c r="J116" s="3">
        <f t="shared" si="4"/>
        <v>2009</v>
      </c>
      <c r="K116" s="3">
        <f t="shared" si="4"/>
        <v>2010</v>
      </c>
      <c r="L116" s="3">
        <f t="shared" si="4"/>
        <v>2011</v>
      </c>
      <c r="M116" s="3">
        <f t="shared" si="4"/>
        <v>2012</v>
      </c>
      <c r="N116" s="67">
        <f t="shared" si="4"/>
        <v>2013</v>
      </c>
      <c r="O116" s="67">
        <f t="shared" si="4"/>
        <v>2014</v>
      </c>
    </row>
    <row r="117" spans="4:16" ht="15" x14ac:dyDescent="0.15">
      <c r="D117" s="4" t="s">
        <v>2</v>
      </c>
      <c r="E117" s="5">
        <v>790</v>
      </c>
      <c r="F117" s="5">
        <v>692</v>
      </c>
      <c r="G117" s="5">
        <v>1032</v>
      </c>
      <c r="H117" s="5">
        <v>1589</v>
      </c>
      <c r="I117" s="5">
        <v>3145</v>
      </c>
      <c r="J117" s="5">
        <v>1923</v>
      </c>
      <c r="K117" s="5">
        <v>1344</v>
      </c>
      <c r="L117" s="5">
        <v>1867</v>
      </c>
      <c r="M117" s="5">
        <v>1022</v>
      </c>
      <c r="N117" s="68">
        <v>1316</v>
      </c>
      <c r="O117" s="68">
        <v>0</v>
      </c>
    </row>
    <row r="118" spans="4:16" ht="15" x14ac:dyDescent="0.15">
      <c r="D118" s="4" t="s">
        <v>3</v>
      </c>
      <c r="E118" s="5">
        <v>462.99953499999998</v>
      </c>
      <c r="F118" s="5">
        <v>303.37073600000002</v>
      </c>
      <c r="G118" s="5">
        <v>533.83762300000001</v>
      </c>
      <c r="H118" s="5">
        <v>789.27013299999999</v>
      </c>
      <c r="I118" s="5">
        <v>819.06452999999999</v>
      </c>
      <c r="J118" s="5">
        <v>1074.9517559999999</v>
      </c>
      <c r="K118" s="5">
        <v>759.33327099999997</v>
      </c>
      <c r="L118" s="5">
        <v>1545.650617</v>
      </c>
      <c r="M118" s="5">
        <v>701.88288699999998</v>
      </c>
      <c r="N118" s="68">
        <v>460.80310500000002</v>
      </c>
      <c r="O118" s="68">
        <v>370.44384400000001</v>
      </c>
    </row>
    <row r="119" spans="4:16" ht="15" x14ac:dyDescent="0.15">
      <c r="D119" s="4" t="s">
        <v>4</v>
      </c>
      <c r="E119" s="65">
        <v>0</v>
      </c>
      <c r="F119" s="65">
        <v>0</v>
      </c>
      <c r="G119" s="65">
        <v>0</v>
      </c>
      <c r="H119" s="65">
        <v>42.4945807</v>
      </c>
      <c r="I119" s="65">
        <v>97.831633949999997</v>
      </c>
      <c r="J119" s="65">
        <v>24.24991807</v>
      </c>
      <c r="K119" s="65">
        <v>22.637</v>
      </c>
      <c r="L119" s="65">
        <v>32.06314338</v>
      </c>
      <c r="M119" s="65">
        <v>28</v>
      </c>
      <c r="N119" s="69">
        <v>28</v>
      </c>
      <c r="O119" s="68">
        <v>0</v>
      </c>
    </row>
    <row r="120" spans="4:16" ht="15" x14ac:dyDescent="0.15">
      <c r="D120" s="4" t="s">
        <v>5</v>
      </c>
      <c r="E120" s="5">
        <v>0</v>
      </c>
      <c r="F120" s="5">
        <v>0</v>
      </c>
      <c r="G120" s="5">
        <v>0</v>
      </c>
      <c r="H120" s="5">
        <v>0</v>
      </c>
      <c r="I120" s="5">
        <v>6303.5035109999999</v>
      </c>
      <c r="J120" s="5">
        <v>3439.3745760000002</v>
      </c>
      <c r="K120" s="5">
        <v>4379.9048629999998</v>
      </c>
      <c r="L120" s="5">
        <v>4404.5990430000002</v>
      </c>
      <c r="M120" s="5">
        <v>3038.7990530000002</v>
      </c>
      <c r="N120" s="68">
        <v>3661.1968830000001</v>
      </c>
      <c r="O120" s="68">
        <v>4023.3197970000001</v>
      </c>
    </row>
    <row r="121" spans="4:16" ht="15" x14ac:dyDescent="0.15">
      <c r="D121" s="4" t="s">
        <v>6</v>
      </c>
      <c r="E121" s="5">
        <v>0</v>
      </c>
      <c r="F121" s="5">
        <v>0</v>
      </c>
      <c r="G121" s="65">
        <v>1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68">
        <v>0</v>
      </c>
      <c r="O121" s="68">
        <v>0</v>
      </c>
    </row>
    <row r="122" spans="4:16" ht="15" x14ac:dyDescent="0.15">
      <c r="D122" s="4" t="s">
        <v>7</v>
      </c>
      <c r="E122" s="5">
        <v>9284</v>
      </c>
      <c r="F122" s="5">
        <v>6608</v>
      </c>
      <c r="G122" s="5">
        <v>6540</v>
      </c>
      <c r="H122" s="5">
        <v>7759</v>
      </c>
      <c r="I122" s="5">
        <v>8199</v>
      </c>
      <c r="J122" s="5">
        <v>4714</v>
      </c>
      <c r="K122" s="5">
        <v>6686</v>
      </c>
      <c r="L122" s="5">
        <v>7564</v>
      </c>
      <c r="M122" s="5">
        <v>5707</v>
      </c>
      <c r="N122" s="68">
        <v>6120</v>
      </c>
      <c r="O122" s="68">
        <v>6400</v>
      </c>
    </row>
    <row r="123" spans="4:16" ht="15" x14ac:dyDescent="0.15">
      <c r="D123" s="4" t="s">
        <v>8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68">
        <v>10224</v>
      </c>
      <c r="O123" s="68">
        <v>9842</v>
      </c>
    </row>
    <row r="124" spans="4:16" ht="15" x14ac:dyDescent="0.15">
      <c r="D124" s="4" t="s">
        <v>9</v>
      </c>
      <c r="E124" s="65">
        <v>542</v>
      </c>
      <c r="F124" s="65">
        <v>166</v>
      </c>
      <c r="G124" s="65">
        <v>201</v>
      </c>
      <c r="H124" s="65">
        <v>237</v>
      </c>
      <c r="I124" s="65">
        <v>240</v>
      </c>
      <c r="J124" s="5">
        <v>0</v>
      </c>
      <c r="K124" s="5">
        <v>0</v>
      </c>
      <c r="L124" s="5">
        <v>0</v>
      </c>
      <c r="M124" s="5">
        <v>0</v>
      </c>
      <c r="N124" s="68">
        <v>0</v>
      </c>
      <c r="O124" s="68">
        <v>0</v>
      </c>
    </row>
    <row r="125" spans="4:16" ht="15" x14ac:dyDescent="0.15">
      <c r="D125" s="4" t="s">
        <v>10</v>
      </c>
      <c r="E125" s="65">
        <v>27.9</v>
      </c>
      <c r="F125" s="65">
        <v>7.5</v>
      </c>
      <c r="G125" s="65">
        <v>8.3000000000000007</v>
      </c>
      <c r="H125" s="65">
        <v>10</v>
      </c>
      <c r="I125" s="65">
        <v>12.1</v>
      </c>
      <c r="J125" s="65">
        <v>19.387</v>
      </c>
      <c r="K125" s="65">
        <v>14.843999999999999</v>
      </c>
      <c r="L125" s="5">
        <v>0</v>
      </c>
      <c r="M125" s="5">
        <v>0</v>
      </c>
      <c r="N125" s="68">
        <v>0</v>
      </c>
      <c r="O125" s="68">
        <v>0</v>
      </c>
    </row>
    <row r="126" spans="4:16" ht="15" x14ac:dyDescent="0.15">
      <c r="D126" s="4" t="s">
        <v>11</v>
      </c>
      <c r="E126" s="5">
        <v>352.76431961999992</v>
      </c>
      <c r="F126" s="5">
        <v>221.96236263</v>
      </c>
      <c r="G126" s="5">
        <v>271.88395924000002</v>
      </c>
      <c r="H126" s="5">
        <v>451.47967722999999</v>
      </c>
      <c r="I126" s="5">
        <v>1434.64247312</v>
      </c>
      <c r="J126" s="5">
        <v>619.69385499810028</v>
      </c>
      <c r="K126" s="5">
        <v>658.11548424470027</v>
      </c>
      <c r="L126" s="5">
        <v>843.83506158610044</v>
      </c>
      <c r="M126" s="5">
        <v>1388.7636358658995</v>
      </c>
      <c r="N126" s="68">
        <v>1103.7614243683008</v>
      </c>
      <c r="O126" s="68">
        <v>544.56307951060001</v>
      </c>
    </row>
    <row r="127" spans="4:16" ht="15" x14ac:dyDescent="0.15">
      <c r="D127" s="4" t="s">
        <v>12</v>
      </c>
      <c r="E127" s="5">
        <v>-216</v>
      </c>
      <c r="F127" s="5">
        <v>-194</v>
      </c>
      <c r="G127" s="5">
        <v>-248</v>
      </c>
      <c r="H127" s="5">
        <v>-407</v>
      </c>
      <c r="I127" s="5">
        <v>-1192</v>
      </c>
      <c r="J127" s="5">
        <v>-484</v>
      </c>
      <c r="K127" s="5">
        <v>-460</v>
      </c>
      <c r="L127" s="5">
        <v>-620</v>
      </c>
      <c r="M127" s="5">
        <v>-338</v>
      </c>
      <c r="N127" s="68">
        <v>-331</v>
      </c>
      <c r="O127" s="68">
        <v>-316</v>
      </c>
    </row>
    <row r="128" spans="4:16" ht="15" x14ac:dyDescent="0.2">
      <c r="D128" s="4" t="s">
        <v>13</v>
      </c>
      <c r="E128" s="5">
        <v>3710</v>
      </c>
      <c r="F128" s="5">
        <v>3368</v>
      </c>
      <c r="G128" s="5">
        <v>2922</v>
      </c>
      <c r="H128" s="5">
        <v>3129</v>
      </c>
      <c r="I128" s="5">
        <v>5682</v>
      </c>
      <c r="J128" s="5">
        <v>4740</v>
      </c>
      <c r="K128" s="5">
        <v>3871</v>
      </c>
      <c r="L128" s="5">
        <v>7784</v>
      </c>
      <c r="M128" s="5">
        <v>8132</v>
      </c>
      <c r="N128" s="68">
        <v>4160</v>
      </c>
      <c r="O128" s="68"/>
      <c r="P128" s="1" t="s">
        <v>111</v>
      </c>
    </row>
    <row r="129" spans="4:16" ht="15" x14ac:dyDescent="0.15">
      <c r="D129" s="4" t="s">
        <v>14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2460</v>
      </c>
      <c r="N129" s="68">
        <v>1420</v>
      </c>
      <c r="O129" s="68">
        <v>0</v>
      </c>
    </row>
    <row r="130" spans="4:16" ht="15" x14ac:dyDescent="0.15">
      <c r="D130" s="4" t="s">
        <v>15</v>
      </c>
      <c r="E130" s="65">
        <v>285.57100000000003</v>
      </c>
      <c r="F130" s="66">
        <f>AVERAGE(E130,G130)</f>
        <v>241.37450000000001</v>
      </c>
      <c r="G130" s="65">
        <v>197.178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68">
        <v>0</v>
      </c>
      <c r="O130" s="68">
        <v>0</v>
      </c>
    </row>
    <row r="131" spans="4:16" ht="15" x14ac:dyDescent="0.15">
      <c r="D131" s="4" t="s">
        <v>16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68">
        <v>0</v>
      </c>
      <c r="O131" s="68">
        <v>0</v>
      </c>
    </row>
    <row r="132" spans="4:16" ht="15" x14ac:dyDescent="0.15">
      <c r="D132" s="4" t="s">
        <v>17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68">
        <v>0</v>
      </c>
      <c r="O132" s="68">
        <v>0</v>
      </c>
    </row>
    <row r="133" spans="4:16" ht="15" x14ac:dyDescent="0.15">
      <c r="D133" s="4" t="s">
        <v>18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68">
        <v>0</v>
      </c>
      <c r="O133" s="68">
        <v>0</v>
      </c>
    </row>
    <row r="134" spans="4:16" ht="15" x14ac:dyDescent="0.15">
      <c r="D134" s="4" t="s">
        <v>19</v>
      </c>
      <c r="E134" s="5">
        <v>1397</v>
      </c>
      <c r="F134" s="5">
        <v>1801</v>
      </c>
      <c r="G134" s="5">
        <v>1498</v>
      </c>
      <c r="H134" s="5">
        <v>2046</v>
      </c>
      <c r="I134" s="5">
        <v>5056</v>
      </c>
      <c r="J134" s="5">
        <v>1728</v>
      </c>
      <c r="K134" s="5">
        <v>2067</v>
      </c>
      <c r="L134" s="5">
        <v>3300</v>
      </c>
      <c r="M134" s="5">
        <v>2257</v>
      </c>
      <c r="N134" s="68">
        <v>1509</v>
      </c>
      <c r="O134" s="68">
        <v>1552</v>
      </c>
    </row>
    <row r="135" spans="4:16" ht="15" x14ac:dyDescent="0.15">
      <c r="D135" s="4" t="s">
        <v>20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68">
        <v>0</v>
      </c>
      <c r="O135" s="68">
        <v>0</v>
      </c>
    </row>
    <row r="136" spans="4:16" ht="15" x14ac:dyDescent="0.15">
      <c r="D136" s="4" t="s">
        <v>21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68">
        <v>0</v>
      </c>
      <c r="O136" s="68">
        <v>0</v>
      </c>
    </row>
    <row r="137" spans="4:16" ht="15" x14ac:dyDescent="0.15">
      <c r="D137" s="4" t="s">
        <v>22</v>
      </c>
      <c r="E137" s="5">
        <v>1.76</v>
      </c>
      <c r="F137" s="5">
        <v>1.46</v>
      </c>
      <c r="G137" s="5">
        <v>2.46</v>
      </c>
      <c r="H137" s="5">
        <v>3.19</v>
      </c>
      <c r="I137" s="5">
        <v>6.88</v>
      </c>
      <c r="J137" s="5">
        <v>5.3</v>
      </c>
      <c r="K137" s="5">
        <v>2.29</v>
      </c>
      <c r="L137" s="5">
        <v>5.16</v>
      </c>
      <c r="M137" s="5">
        <v>1.9</v>
      </c>
      <c r="N137" s="68">
        <v>3.08</v>
      </c>
      <c r="O137" s="68">
        <v>0</v>
      </c>
    </row>
    <row r="138" spans="4:16" ht="15" x14ac:dyDescent="0.15">
      <c r="D138" s="4" t="s">
        <v>23</v>
      </c>
      <c r="E138" s="65">
        <v>0</v>
      </c>
      <c r="F138" s="65">
        <v>0</v>
      </c>
      <c r="G138" s="65">
        <v>0</v>
      </c>
      <c r="H138" s="65">
        <v>0</v>
      </c>
      <c r="I138" s="65">
        <v>12</v>
      </c>
      <c r="J138" s="65">
        <v>0</v>
      </c>
      <c r="K138" s="65">
        <v>0</v>
      </c>
      <c r="L138" s="65">
        <v>0</v>
      </c>
      <c r="M138" s="65">
        <v>1.6871981328268597</v>
      </c>
      <c r="N138" s="68">
        <v>1.066244</v>
      </c>
      <c r="O138" s="68">
        <v>0</v>
      </c>
    </row>
    <row r="139" spans="4:16" ht="15" x14ac:dyDescent="0.15">
      <c r="D139" s="4" t="s">
        <v>24</v>
      </c>
      <c r="E139" s="65">
        <v>77</v>
      </c>
      <c r="F139" s="65">
        <v>80</v>
      </c>
      <c r="G139" s="65">
        <v>84</v>
      </c>
      <c r="H139" s="65">
        <v>127</v>
      </c>
      <c r="I139" s="65">
        <v>201</v>
      </c>
      <c r="J139" s="65">
        <v>148</v>
      </c>
      <c r="K139" s="65">
        <v>128</v>
      </c>
      <c r="L139" s="65">
        <v>95</v>
      </c>
      <c r="M139" s="65">
        <v>89</v>
      </c>
      <c r="N139" s="68">
        <v>93</v>
      </c>
      <c r="O139" s="68">
        <v>114</v>
      </c>
    </row>
    <row r="140" spans="4:16" ht="15" x14ac:dyDescent="0.15">
      <c r="D140" s="4" t="s">
        <v>25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986</v>
      </c>
      <c r="K140" s="5">
        <v>1085</v>
      </c>
      <c r="L140" s="5">
        <v>1106</v>
      </c>
      <c r="M140" s="5">
        <v>1014</v>
      </c>
      <c r="N140" s="68">
        <v>1011</v>
      </c>
      <c r="O140" s="68">
        <v>941</v>
      </c>
    </row>
    <row r="141" spans="4:16" ht="15" x14ac:dyDescent="0.15">
      <c r="D141" s="4" t="s">
        <v>26</v>
      </c>
      <c r="E141" s="65">
        <v>415</v>
      </c>
      <c r="F141" s="65">
        <v>328</v>
      </c>
      <c r="G141" s="65">
        <v>496</v>
      </c>
      <c r="H141" s="65">
        <v>253</v>
      </c>
      <c r="I141" s="65">
        <v>1410</v>
      </c>
      <c r="J141" s="65">
        <v>841</v>
      </c>
      <c r="K141" s="65">
        <v>639</v>
      </c>
      <c r="L141" s="65">
        <v>581</v>
      </c>
      <c r="M141" s="65">
        <v>603</v>
      </c>
      <c r="N141" s="69">
        <v>603</v>
      </c>
      <c r="O141" s="68">
        <v>0</v>
      </c>
    </row>
    <row r="142" spans="4:16" ht="15" x14ac:dyDescent="0.15">
      <c r="D142" s="4" t="s">
        <v>27</v>
      </c>
      <c r="E142" s="65">
        <v>39.058735846024184</v>
      </c>
      <c r="F142" s="65">
        <v>25.426096367650789</v>
      </c>
      <c r="G142" s="65">
        <v>43.170256610997455</v>
      </c>
      <c r="H142" s="65">
        <v>54.027879258647225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68">
        <v>0</v>
      </c>
      <c r="O142" s="68">
        <v>0</v>
      </c>
      <c r="P142" s="8"/>
    </row>
    <row r="143" spans="4:16" ht="15" x14ac:dyDescent="0.15">
      <c r="D143" s="4" t="s">
        <v>28</v>
      </c>
      <c r="E143" s="65">
        <v>13.052550999999999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68">
        <v>0</v>
      </c>
      <c r="O143" s="68">
        <v>0</v>
      </c>
    </row>
    <row r="144" spans="4:16" ht="15" x14ac:dyDescent="0.15">
      <c r="D144" s="4" t="s">
        <v>29</v>
      </c>
      <c r="E144" s="5">
        <v>5514</v>
      </c>
      <c r="F144" s="5">
        <v>2252</v>
      </c>
      <c r="G144" s="5">
        <v>14740</v>
      </c>
      <c r="H144" s="5">
        <v>13309</v>
      </c>
      <c r="I144" s="5">
        <v>20291</v>
      </c>
      <c r="J144" s="5">
        <v>17292</v>
      </c>
      <c r="K144" s="5">
        <v>12487</v>
      </c>
      <c r="L144" s="5">
        <v>6021</v>
      </c>
      <c r="M144" s="5">
        <v>6422</v>
      </c>
      <c r="N144" s="68">
        <v>4026</v>
      </c>
      <c r="O144" s="68">
        <v>0</v>
      </c>
    </row>
    <row r="145" spans="4:15" ht="15" x14ac:dyDescent="0.15">
      <c r="D145" s="4" t="s">
        <v>30</v>
      </c>
      <c r="E145" s="65">
        <v>9252</v>
      </c>
      <c r="F145" s="65">
        <v>14978</v>
      </c>
      <c r="G145" s="65">
        <v>8278</v>
      </c>
      <c r="H145" s="65">
        <v>27</v>
      </c>
      <c r="I145" s="65">
        <v>193</v>
      </c>
      <c r="J145" s="65">
        <v>107</v>
      </c>
      <c r="K145" s="65">
        <v>137</v>
      </c>
      <c r="L145" s="65">
        <v>84</v>
      </c>
      <c r="M145" s="65">
        <v>77</v>
      </c>
      <c r="N145" s="68">
        <v>87.2</v>
      </c>
      <c r="O145" s="68">
        <v>0</v>
      </c>
    </row>
    <row r="146" spans="4:15" ht="15" x14ac:dyDescent="0.15">
      <c r="D146" s="4" t="s">
        <v>31</v>
      </c>
      <c r="E146" s="65">
        <v>29141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68">
        <v>0</v>
      </c>
      <c r="O146" s="68">
        <v>0</v>
      </c>
    </row>
    <row r="147" spans="4:15" ht="15" x14ac:dyDescent="0.15">
      <c r="D147" s="4" t="s">
        <v>32</v>
      </c>
      <c r="E147" s="5">
        <v>0</v>
      </c>
      <c r="F147" s="5">
        <v>0</v>
      </c>
      <c r="G147" s="5">
        <v>331</v>
      </c>
      <c r="H147" s="5">
        <v>445</v>
      </c>
      <c r="I147" s="5">
        <v>1017</v>
      </c>
      <c r="J147" s="5">
        <v>914</v>
      </c>
      <c r="K147" s="5">
        <v>866</v>
      </c>
      <c r="L147" s="5">
        <v>983</v>
      </c>
      <c r="M147" s="5">
        <v>1126</v>
      </c>
      <c r="N147" s="68">
        <v>1577</v>
      </c>
      <c r="O147" s="68">
        <v>0</v>
      </c>
    </row>
    <row r="148" spans="4:15" ht="15" x14ac:dyDescent="0.15">
      <c r="D148" s="6" t="s">
        <v>33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0">
        <v>0</v>
      </c>
      <c r="O148" s="70">
        <v>0</v>
      </c>
    </row>
    <row r="151" spans="4:15" ht="18.75" x14ac:dyDescent="0.2">
      <c r="D151" s="80" t="s">
        <v>38</v>
      </c>
      <c r="E151" s="81"/>
      <c r="F151" s="81"/>
      <c r="G151" s="81"/>
      <c r="H151" s="81"/>
      <c r="I151" s="81"/>
      <c r="J151" s="81"/>
      <c r="K151" s="81"/>
      <c r="L151" s="81"/>
      <c r="M151" s="81"/>
      <c r="N151" s="82"/>
      <c r="O151" s="74" t="s">
        <v>110</v>
      </c>
    </row>
    <row r="152" spans="4:15" ht="15" x14ac:dyDescent="0.15">
      <c r="D152" s="2">
        <v>292</v>
      </c>
      <c r="E152" s="3">
        <v>2004</v>
      </c>
      <c r="F152" s="3">
        <f t="shared" ref="F152:O152" si="5">E152+1</f>
        <v>2005</v>
      </c>
      <c r="G152" s="3">
        <f t="shared" si="5"/>
        <v>2006</v>
      </c>
      <c r="H152" s="3">
        <f t="shared" si="5"/>
        <v>2007</v>
      </c>
      <c r="I152" s="3">
        <f t="shared" si="5"/>
        <v>2008</v>
      </c>
      <c r="J152" s="3">
        <f t="shared" si="5"/>
        <v>2009</v>
      </c>
      <c r="K152" s="3">
        <f t="shared" si="5"/>
        <v>2010</v>
      </c>
      <c r="L152" s="3">
        <f t="shared" si="5"/>
        <v>2011</v>
      </c>
      <c r="M152" s="3">
        <f t="shared" si="5"/>
        <v>2012</v>
      </c>
      <c r="N152" s="67">
        <f t="shared" si="5"/>
        <v>2013</v>
      </c>
      <c r="O152" s="67">
        <f t="shared" si="5"/>
        <v>2014</v>
      </c>
    </row>
    <row r="153" spans="4:15" ht="15" x14ac:dyDescent="0.15">
      <c r="D153" s="4" t="s">
        <v>2</v>
      </c>
      <c r="E153" s="5">
        <v>609</v>
      </c>
      <c r="F153" s="5">
        <v>630</v>
      </c>
      <c r="G153" s="5">
        <v>1045</v>
      </c>
      <c r="H153" s="5">
        <v>989</v>
      </c>
      <c r="I153" s="5">
        <v>392</v>
      </c>
      <c r="J153" s="5">
        <v>738</v>
      </c>
      <c r="K153" s="5">
        <v>1108</v>
      </c>
      <c r="L153" s="5">
        <v>1053</v>
      </c>
      <c r="M153" s="5">
        <v>1394</v>
      </c>
      <c r="N153" s="68">
        <v>1157</v>
      </c>
      <c r="O153" s="68">
        <v>0</v>
      </c>
    </row>
    <row r="154" spans="4:15" ht="15" x14ac:dyDescent="0.15">
      <c r="D154" s="4" t="s">
        <v>3</v>
      </c>
      <c r="E154" s="5">
        <v>2234.2399500000001</v>
      </c>
      <c r="F154" s="5">
        <v>2919.1867820000002</v>
      </c>
      <c r="G154" s="5">
        <v>2681.1795520000001</v>
      </c>
      <c r="H154" s="5">
        <v>3876.6582410000001</v>
      </c>
      <c r="I154" s="5">
        <v>-3243.2990909999999</v>
      </c>
      <c r="J154" s="5">
        <v>616.96513600000003</v>
      </c>
      <c r="K154" s="5">
        <v>1671.964318</v>
      </c>
      <c r="L154" s="5">
        <v>-751.51912400000003</v>
      </c>
      <c r="M154" s="5">
        <v>3037.7725399999999</v>
      </c>
      <c r="N154" s="68">
        <v>2038.4074149999999</v>
      </c>
      <c r="O154" s="68">
        <v>2444.1324289999998</v>
      </c>
    </row>
    <row r="155" spans="4:15" ht="15" x14ac:dyDescent="0.15">
      <c r="D155" s="4" t="s">
        <v>4</v>
      </c>
      <c r="E155" s="65">
        <v>0</v>
      </c>
      <c r="F155" s="65">
        <v>0</v>
      </c>
      <c r="G155" s="65">
        <v>0</v>
      </c>
      <c r="H155" s="65">
        <v>130.80922544000001</v>
      </c>
      <c r="I155" s="65">
        <v>14.531084795609997</v>
      </c>
      <c r="J155" s="65">
        <v>55.650376189999903</v>
      </c>
      <c r="K155" s="65">
        <v>14.25</v>
      </c>
      <c r="L155" s="65">
        <v>73.960081789507711</v>
      </c>
      <c r="M155" s="65">
        <v>91</v>
      </c>
      <c r="N155" s="69">
        <v>91</v>
      </c>
      <c r="O155" s="68">
        <v>0</v>
      </c>
    </row>
    <row r="156" spans="4:15" ht="15" x14ac:dyDescent="0.15">
      <c r="D156" s="4" t="s">
        <v>5</v>
      </c>
      <c r="E156" s="5">
        <v>0</v>
      </c>
      <c r="F156" s="5">
        <v>0</v>
      </c>
      <c r="G156" s="5">
        <v>0</v>
      </c>
      <c r="H156" s="5">
        <v>0</v>
      </c>
      <c r="I156" s="5">
        <v>2714.6478419999999</v>
      </c>
      <c r="J156" s="5">
        <v>6367.6431869999997</v>
      </c>
      <c r="K156" s="5">
        <v>9083.1470539999991</v>
      </c>
      <c r="L156" s="5">
        <v>8603.1854770000009</v>
      </c>
      <c r="M156" s="5">
        <v>7254.9961540000004</v>
      </c>
      <c r="N156" s="68">
        <v>9339.9320320000006</v>
      </c>
      <c r="O156" s="68">
        <v>9130.0709310000002</v>
      </c>
    </row>
    <row r="157" spans="4:15" ht="15" x14ac:dyDescent="0.15">
      <c r="D157" s="4" t="s">
        <v>6</v>
      </c>
      <c r="E157" s="14"/>
      <c r="F157" s="14"/>
      <c r="G157" s="65">
        <v>42.3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68">
        <v>0</v>
      </c>
      <c r="O157" s="68">
        <v>0</v>
      </c>
    </row>
    <row r="158" spans="4:15" ht="15" x14ac:dyDescent="0.15">
      <c r="D158" s="4" t="s">
        <v>7</v>
      </c>
      <c r="E158" s="5">
        <v>12554</v>
      </c>
      <c r="F158" s="5">
        <v>10474</v>
      </c>
      <c r="G158" s="5">
        <v>18175</v>
      </c>
      <c r="H158" s="5">
        <v>16217</v>
      </c>
      <c r="I158" s="5">
        <v>11542</v>
      </c>
      <c r="J158" s="5">
        <v>19160</v>
      </c>
      <c r="K158" s="5">
        <v>24507</v>
      </c>
      <c r="L158" s="5">
        <v>11422</v>
      </c>
      <c r="M158" s="5">
        <v>15016</v>
      </c>
      <c r="N158" s="68">
        <v>13201</v>
      </c>
      <c r="O158" s="68">
        <v>8715</v>
      </c>
    </row>
    <row r="159" spans="4:15" ht="15" x14ac:dyDescent="0.15">
      <c r="D159" s="4" t="s">
        <v>8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68">
        <v>0</v>
      </c>
      <c r="O159" s="68">
        <v>0</v>
      </c>
    </row>
    <row r="160" spans="4:15" ht="15" x14ac:dyDescent="0.15">
      <c r="D160" s="4" t="s">
        <v>9</v>
      </c>
      <c r="E160" s="65">
        <v>26175</v>
      </c>
      <c r="F160" s="65">
        <v>28896</v>
      </c>
      <c r="G160" s="65">
        <v>30220</v>
      </c>
      <c r="H160" s="65">
        <v>11922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68">
        <v>0</v>
      </c>
      <c r="O160" s="68">
        <v>0</v>
      </c>
    </row>
    <row r="161" spans="4:16" ht="15" x14ac:dyDescent="0.15">
      <c r="D161" s="4" t="s">
        <v>10</v>
      </c>
      <c r="E161" s="65">
        <v>441.3</v>
      </c>
      <c r="F161" s="65">
        <v>599.20000000000005</v>
      </c>
      <c r="G161" s="65">
        <v>599.4</v>
      </c>
      <c r="H161" s="65">
        <v>551.9</v>
      </c>
      <c r="I161" s="65">
        <v>250.5</v>
      </c>
      <c r="J161" s="65">
        <v>1376.6659999999999</v>
      </c>
      <c r="K161" s="65">
        <v>955.16300000000001</v>
      </c>
      <c r="L161" s="65">
        <v>50.78</v>
      </c>
      <c r="M161" s="65">
        <v>73.290000000000006</v>
      </c>
      <c r="N161" s="69">
        <v>73.290000000000006</v>
      </c>
      <c r="O161" s="68">
        <v>0</v>
      </c>
    </row>
    <row r="162" spans="4:16" ht="15" x14ac:dyDescent="0.15">
      <c r="D162" s="4" t="s">
        <v>11</v>
      </c>
      <c r="E162" s="5">
        <v>4041.9088273900011</v>
      </c>
      <c r="F162" s="5">
        <v>4901.7099768899998</v>
      </c>
      <c r="G162" s="5">
        <v>5583.0525736</v>
      </c>
      <c r="H162" s="5">
        <v>7219.8058478099992</v>
      </c>
      <c r="I162" s="5">
        <v>4703.783747049999</v>
      </c>
      <c r="J162" s="5">
        <v>5077.7320530922025</v>
      </c>
      <c r="K162" s="5">
        <v>5375.5624533284026</v>
      </c>
      <c r="L162" s="5">
        <v>5773.4336259938982</v>
      </c>
      <c r="M162" s="5">
        <v>6125.3899435706016</v>
      </c>
      <c r="N162" s="68">
        <v>6088.389221013098</v>
      </c>
      <c r="O162" s="68">
        <v>6293.9380695943992</v>
      </c>
    </row>
    <row r="163" spans="4:16" ht="15" x14ac:dyDescent="0.15">
      <c r="D163" s="4" t="s">
        <v>12</v>
      </c>
      <c r="E163" s="5">
        <v>-74</v>
      </c>
      <c r="F163" s="5">
        <v>-71</v>
      </c>
      <c r="G163" s="5">
        <v>-14</v>
      </c>
      <c r="H163" s="5">
        <v>-1</v>
      </c>
      <c r="I163" s="5">
        <v>18</v>
      </c>
      <c r="J163" s="5">
        <v>30</v>
      </c>
      <c r="K163" s="5">
        <v>1</v>
      </c>
      <c r="L163" s="5">
        <v>2</v>
      </c>
      <c r="M163" s="5">
        <v>2</v>
      </c>
      <c r="N163" s="68">
        <v>-1</v>
      </c>
      <c r="O163" s="68">
        <v>0</v>
      </c>
    </row>
    <row r="164" spans="4:16" ht="15" x14ac:dyDescent="0.2">
      <c r="D164" s="4" t="s">
        <v>13</v>
      </c>
      <c r="E164" s="5">
        <v>9718</v>
      </c>
      <c r="F164" s="5">
        <v>11727</v>
      </c>
      <c r="G164" s="5">
        <v>15283</v>
      </c>
      <c r="H164" s="5">
        <v>15937</v>
      </c>
      <c r="I164" s="5">
        <v>12395</v>
      </c>
      <c r="J164" s="5">
        <v>8526</v>
      </c>
      <c r="K164" s="5">
        <v>10096</v>
      </c>
      <c r="L164" s="5">
        <v>8806</v>
      </c>
      <c r="M164" s="5">
        <v>10442</v>
      </c>
      <c r="N164" s="68">
        <v>12919</v>
      </c>
      <c r="O164" s="68"/>
      <c r="P164" s="74" t="s">
        <v>111</v>
      </c>
    </row>
    <row r="165" spans="4:16" ht="15" x14ac:dyDescent="0.15">
      <c r="D165" s="4" t="s">
        <v>14</v>
      </c>
      <c r="E165" s="65">
        <v>34</v>
      </c>
      <c r="F165" s="65">
        <v>125</v>
      </c>
      <c r="G165" s="65">
        <v>179</v>
      </c>
      <c r="H165" s="65">
        <v>103</v>
      </c>
      <c r="I165" s="65">
        <v>-492</v>
      </c>
      <c r="J165" s="65">
        <v>106</v>
      </c>
      <c r="K165" s="65">
        <v>101</v>
      </c>
      <c r="L165" s="65">
        <v>-798</v>
      </c>
      <c r="M165" s="5">
        <v>-523</v>
      </c>
      <c r="N165" s="68">
        <v>521</v>
      </c>
      <c r="O165" s="68">
        <v>0</v>
      </c>
    </row>
    <row r="166" spans="4:16" ht="15" x14ac:dyDescent="0.15">
      <c r="D166" s="4" t="s">
        <v>15</v>
      </c>
      <c r="E166" s="65">
        <v>274.27100000000002</v>
      </c>
      <c r="F166" s="65">
        <f>AVERAGE(E166,G166)</f>
        <v>331.40049999999997</v>
      </c>
      <c r="G166" s="65">
        <v>388.53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68">
        <v>0</v>
      </c>
      <c r="O166" s="68">
        <v>0</v>
      </c>
    </row>
    <row r="167" spans="4:16" ht="15" x14ac:dyDescent="0.15">
      <c r="D167" s="4" t="s">
        <v>16</v>
      </c>
      <c r="E167" s="5">
        <v>48999</v>
      </c>
      <c r="F167" s="5">
        <v>68821</v>
      </c>
      <c r="G167" s="5">
        <v>68089</v>
      </c>
      <c r="H167" s="5">
        <v>69820</v>
      </c>
      <c r="I167" s="5">
        <v>74949</v>
      </c>
      <c r="J167" s="5">
        <v>79373</v>
      </c>
      <c r="K167" s="5">
        <v>5497</v>
      </c>
      <c r="L167" s="5">
        <v>21307</v>
      </c>
      <c r="M167" s="5">
        <v>16442</v>
      </c>
      <c r="N167" s="68">
        <v>28555</v>
      </c>
      <c r="O167" s="68">
        <v>0</v>
      </c>
    </row>
    <row r="168" spans="4:16" ht="15" x14ac:dyDescent="0.15">
      <c r="D168" s="4" t="s">
        <v>17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68">
        <v>0</v>
      </c>
      <c r="O168" s="68">
        <v>0</v>
      </c>
    </row>
    <row r="169" spans="4:16" ht="15" x14ac:dyDescent="0.15">
      <c r="D169" s="4" t="s">
        <v>18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68">
        <v>0</v>
      </c>
      <c r="O169" s="68">
        <v>0</v>
      </c>
    </row>
    <row r="170" spans="4:16" ht="15" x14ac:dyDescent="0.15">
      <c r="D170" s="4" t="s">
        <v>19</v>
      </c>
      <c r="E170" s="5">
        <v>5939</v>
      </c>
      <c r="F170" s="5">
        <v>7002</v>
      </c>
      <c r="G170" s="5">
        <v>5754</v>
      </c>
      <c r="H170" s="5">
        <v>5432</v>
      </c>
      <c r="I170" s="5">
        <v>-4139</v>
      </c>
      <c r="J170" s="5">
        <v>4342</v>
      </c>
      <c r="K170" s="5">
        <v>-1364</v>
      </c>
      <c r="L170" s="5">
        <v>-5230</v>
      </c>
      <c r="M170" s="5">
        <v>9494</v>
      </c>
      <c r="N170" s="68">
        <v>6978</v>
      </c>
      <c r="O170" s="68">
        <v>7391</v>
      </c>
    </row>
    <row r="171" spans="4:16" ht="15" x14ac:dyDescent="0.15">
      <c r="D171" s="4" t="s">
        <v>20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68">
        <v>0</v>
      </c>
      <c r="O171" s="68">
        <v>0</v>
      </c>
    </row>
    <row r="172" spans="4:16" ht="15" x14ac:dyDescent="0.15">
      <c r="D172" s="4" t="s">
        <v>21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68">
        <v>0</v>
      </c>
      <c r="O172" s="68">
        <v>0</v>
      </c>
    </row>
    <row r="173" spans="4:16" ht="15" x14ac:dyDescent="0.15">
      <c r="D173" s="4" t="s">
        <v>22</v>
      </c>
      <c r="E173" s="5">
        <v>5.34</v>
      </c>
      <c r="F173" s="5">
        <v>7.22</v>
      </c>
      <c r="G173" s="5">
        <v>0.98</v>
      </c>
      <c r="H173" s="5">
        <v>14.32</v>
      </c>
      <c r="I173" s="5">
        <v>16.5</v>
      </c>
      <c r="J173" s="5">
        <v>13.68</v>
      </c>
      <c r="K173" s="5">
        <v>15.84</v>
      </c>
      <c r="L173" s="5">
        <v>-1.62</v>
      </c>
      <c r="M173" s="5">
        <v>10.45</v>
      </c>
      <c r="N173" s="68">
        <v>6.18</v>
      </c>
      <c r="O173" s="68">
        <v>0</v>
      </c>
    </row>
    <row r="174" spans="4:16" ht="15" x14ac:dyDescent="0.15">
      <c r="D174" s="4" t="s">
        <v>23</v>
      </c>
      <c r="E174" s="65">
        <v>0</v>
      </c>
      <c r="F174" s="65">
        <v>0</v>
      </c>
      <c r="G174" s="65">
        <v>0</v>
      </c>
      <c r="H174" s="65">
        <v>0</v>
      </c>
      <c r="I174" s="65">
        <v>88</v>
      </c>
      <c r="J174" s="65">
        <v>-14.9</v>
      </c>
      <c r="K174" s="65">
        <v>183.5</v>
      </c>
      <c r="L174" s="65">
        <v>216.9</v>
      </c>
      <c r="M174" s="65">
        <v>273.55137343399718</v>
      </c>
      <c r="N174" s="68">
        <v>43.945633999999998</v>
      </c>
      <c r="O174" s="68">
        <v>0</v>
      </c>
    </row>
    <row r="175" spans="4:16" ht="15" x14ac:dyDescent="0.15">
      <c r="D175" s="4" t="s">
        <v>24</v>
      </c>
      <c r="E175" s="65">
        <v>5692</v>
      </c>
      <c r="F175" s="65">
        <v>7689</v>
      </c>
      <c r="G175" s="65">
        <v>7320</v>
      </c>
      <c r="H175" s="65">
        <v>9871</v>
      </c>
      <c r="I175" s="65">
        <v>-6415</v>
      </c>
      <c r="J175" s="65">
        <v>5638</v>
      </c>
      <c r="K175" s="65">
        <v>2329</v>
      </c>
      <c r="L175" s="65">
        <v>692</v>
      </c>
      <c r="M175" s="65">
        <v>2482</v>
      </c>
      <c r="N175" s="69">
        <v>2482</v>
      </c>
      <c r="O175" s="68">
        <v>0</v>
      </c>
    </row>
    <row r="176" spans="4:16" ht="15" x14ac:dyDescent="0.15">
      <c r="D176" s="4" t="s">
        <v>25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3799</v>
      </c>
      <c r="K176" s="5">
        <v>4771</v>
      </c>
      <c r="L176" s="5">
        <v>3587</v>
      </c>
      <c r="M176" s="5">
        <v>5139</v>
      </c>
      <c r="N176" s="68">
        <v>6876</v>
      </c>
      <c r="O176" s="68">
        <v>5932</v>
      </c>
    </row>
    <row r="177" spans="4:16" ht="15" x14ac:dyDescent="0.15">
      <c r="D177" s="4" t="s">
        <v>26</v>
      </c>
      <c r="E177" s="65">
        <v>3482</v>
      </c>
      <c r="F177" s="65">
        <v>6265</v>
      </c>
      <c r="G177" s="65">
        <v>7888</v>
      </c>
      <c r="H177" s="65">
        <v>6431</v>
      </c>
      <c r="I177" s="65">
        <v>6696</v>
      </c>
      <c r="J177" s="65">
        <v>7827</v>
      </c>
      <c r="K177" s="65">
        <v>7542</v>
      </c>
      <c r="L177" s="65">
        <v>7139</v>
      </c>
      <c r="M177" s="65">
        <v>7971</v>
      </c>
      <c r="N177" s="69">
        <v>7971</v>
      </c>
      <c r="O177" s="68">
        <v>0</v>
      </c>
    </row>
    <row r="178" spans="4:16" ht="15" x14ac:dyDescent="0.15">
      <c r="D178" s="4" t="s">
        <v>27</v>
      </c>
      <c r="E178" s="5">
        <v>540.23400000000004</v>
      </c>
      <c r="F178" s="5">
        <v>575.63699999999994</v>
      </c>
      <c r="G178" s="5">
        <v>890.56700000000001</v>
      </c>
      <c r="H178" s="5">
        <v>841.44100000000003</v>
      </c>
      <c r="I178" s="5">
        <v>-88.715999999999994</v>
      </c>
      <c r="J178" s="5">
        <v>61.985999999999997</v>
      </c>
      <c r="K178" s="5">
        <v>80.457999999999998</v>
      </c>
      <c r="L178" s="5">
        <v>29.484000000000002</v>
      </c>
      <c r="M178" s="5">
        <v>29.474</v>
      </c>
      <c r="N178" s="68">
        <v>92.288534141281104</v>
      </c>
      <c r="O178" s="68">
        <v>-193.13038310175901</v>
      </c>
      <c r="P178" s="8"/>
    </row>
    <row r="179" spans="4:16" ht="15" x14ac:dyDescent="0.15">
      <c r="D179" s="4" t="s">
        <v>28</v>
      </c>
      <c r="E179" s="65">
        <v>81.08508520000008</v>
      </c>
      <c r="F179" s="66">
        <f>(E179+($E$179*($J$179/$E$179-1)/5))</f>
        <v>70.668068160000061</v>
      </c>
      <c r="G179" s="66">
        <f t="shared" ref="G179:I179" si="6">(F179+($E$179*($J$179/$E$179-1)/5))</f>
        <v>60.251051120000042</v>
      </c>
      <c r="H179" s="66">
        <f t="shared" si="6"/>
        <v>49.834034080000023</v>
      </c>
      <c r="I179" s="66">
        <f t="shared" si="6"/>
        <v>39.417017040000005</v>
      </c>
      <c r="J179" s="65">
        <v>29</v>
      </c>
      <c r="K179" s="5">
        <v>0</v>
      </c>
      <c r="L179" s="5">
        <v>0</v>
      </c>
      <c r="M179" s="5">
        <v>0</v>
      </c>
      <c r="N179" s="68">
        <v>0</v>
      </c>
      <c r="O179" s="68">
        <v>0</v>
      </c>
    </row>
    <row r="180" spans="4:16" ht="15" x14ac:dyDescent="0.15">
      <c r="D180" s="4" t="s">
        <v>29</v>
      </c>
      <c r="E180" s="5">
        <v>108478</v>
      </c>
      <c r="F180" s="5">
        <v>20301</v>
      </c>
      <c r="G180" s="5">
        <v>149242</v>
      </c>
      <c r="H180" s="5">
        <v>138993</v>
      </c>
      <c r="I180" s="5">
        <v>-274988</v>
      </c>
      <c r="J180" s="5">
        <v>305372</v>
      </c>
      <c r="K180" s="5">
        <v>151458</v>
      </c>
      <c r="L180" s="5">
        <v>-164683</v>
      </c>
      <c r="M180" s="5">
        <v>174956</v>
      </c>
      <c r="N180" s="68">
        <v>254142</v>
      </c>
      <c r="O180" s="68">
        <v>0</v>
      </c>
    </row>
    <row r="181" spans="4:16" ht="15" x14ac:dyDescent="0.15">
      <c r="D181" s="4" t="s">
        <v>30</v>
      </c>
      <c r="E181" s="65">
        <v>54420</v>
      </c>
      <c r="F181" s="65">
        <v>50840</v>
      </c>
      <c r="G181" s="65">
        <v>34174</v>
      </c>
      <c r="H181" s="65">
        <v>307</v>
      </c>
      <c r="I181" s="65">
        <v>-58</v>
      </c>
      <c r="J181" s="65">
        <v>65</v>
      </c>
      <c r="K181" s="65">
        <v>66</v>
      </c>
      <c r="L181" s="65">
        <v>110.136</v>
      </c>
      <c r="M181" s="65">
        <v>154</v>
      </c>
      <c r="N181" s="68">
        <v>123.8</v>
      </c>
      <c r="O181" s="68">
        <v>0</v>
      </c>
    </row>
    <row r="182" spans="4:16" ht="15" x14ac:dyDescent="0.15">
      <c r="D182" s="4" t="s">
        <v>31</v>
      </c>
      <c r="E182" s="65">
        <v>2189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68">
        <v>0</v>
      </c>
      <c r="O182" s="68">
        <v>0</v>
      </c>
    </row>
    <row r="183" spans="4:16" ht="15" x14ac:dyDescent="0.15">
      <c r="D183" s="4" t="s">
        <v>32</v>
      </c>
      <c r="E183" s="5">
        <v>0</v>
      </c>
      <c r="F183" s="5">
        <v>0</v>
      </c>
      <c r="G183" s="5">
        <v>151</v>
      </c>
      <c r="H183" s="5">
        <v>17</v>
      </c>
      <c r="I183" s="5">
        <v>83</v>
      </c>
      <c r="J183" s="5">
        <v>43</v>
      </c>
      <c r="K183" s="5">
        <v>235</v>
      </c>
      <c r="L183" s="5">
        <v>128</v>
      </c>
      <c r="M183" s="5">
        <v>42</v>
      </c>
      <c r="N183" s="68">
        <v>196</v>
      </c>
      <c r="O183" s="68">
        <v>0</v>
      </c>
    </row>
    <row r="184" spans="4:16" ht="15" x14ac:dyDescent="0.15">
      <c r="D184" s="6" t="s">
        <v>33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0">
        <v>0</v>
      </c>
      <c r="O184" s="70">
        <v>0</v>
      </c>
    </row>
    <row r="187" spans="4:16" ht="18.75" x14ac:dyDescent="0.2">
      <c r="D187" s="80" t="s">
        <v>39</v>
      </c>
      <c r="E187" s="81"/>
      <c r="F187" s="81"/>
      <c r="G187" s="81"/>
      <c r="H187" s="81"/>
      <c r="I187" s="81"/>
      <c r="J187" s="81"/>
      <c r="K187" s="81"/>
      <c r="L187" s="81"/>
      <c r="M187" s="81"/>
      <c r="N187" s="82"/>
      <c r="O187" s="74" t="s">
        <v>110</v>
      </c>
    </row>
    <row r="188" spans="4:16" ht="15" x14ac:dyDescent="0.15">
      <c r="D188" s="2">
        <v>296</v>
      </c>
      <c r="E188" s="3">
        <v>2004</v>
      </c>
      <c r="F188" s="3">
        <f t="shared" ref="F188:O188" si="7">E188+1</f>
        <v>2005</v>
      </c>
      <c r="G188" s="3">
        <f t="shared" si="7"/>
        <v>2006</v>
      </c>
      <c r="H188" s="3">
        <f t="shared" si="7"/>
        <v>2007</v>
      </c>
      <c r="I188" s="3">
        <f t="shared" si="7"/>
        <v>2008</v>
      </c>
      <c r="J188" s="3">
        <f t="shared" si="7"/>
        <v>2009</v>
      </c>
      <c r="K188" s="3">
        <f t="shared" si="7"/>
        <v>2010</v>
      </c>
      <c r="L188" s="3">
        <f t="shared" si="7"/>
        <v>2011</v>
      </c>
      <c r="M188" s="3">
        <f t="shared" si="7"/>
        <v>2012</v>
      </c>
      <c r="N188" s="67">
        <f t="shared" si="7"/>
        <v>2013</v>
      </c>
      <c r="O188" s="67">
        <f t="shared" si="7"/>
        <v>2014</v>
      </c>
    </row>
    <row r="189" spans="4:16" ht="15" x14ac:dyDescent="0.15">
      <c r="D189" s="4" t="s">
        <v>2</v>
      </c>
      <c r="E189" s="5">
        <v>130</v>
      </c>
      <c r="F189" s="5">
        <v>146</v>
      </c>
      <c r="G189" s="5">
        <v>217</v>
      </c>
      <c r="H189" s="5">
        <v>138</v>
      </c>
      <c r="I189" s="5">
        <v>75</v>
      </c>
      <c r="J189" s="5">
        <v>92</v>
      </c>
      <c r="K189" s="5">
        <v>164</v>
      </c>
      <c r="L189" s="5">
        <v>180</v>
      </c>
      <c r="M189" s="5">
        <v>183</v>
      </c>
      <c r="N189" s="68">
        <v>173</v>
      </c>
      <c r="O189" s="68">
        <v>0</v>
      </c>
    </row>
    <row r="190" spans="4:16" ht="15" x14ac:dyDescent="0.15">
      <c r="D190" s="4" t="s">
        <v>3</v>
      </c>
      <c r="E190" s="5">
        <v>495.85222900000002</v>
      </c>
      <c r="F190" s="5">
        <v>488.26835499999999</v>
      </c>
      <c r="G190" s="5">
        <v>420.77680299999997</v>
      </c>
      <c r="H190" s="5">
        <v>115.651843</v>
      </c>
      <c r="I190" s="5">
        <v>191.64683299999999</v>
      </c>
      <c r="J190" s="5">
        <v>-57.107277000000003</v>
      </c>
      <c r="K190" s="5">
        <v>215.87794600000001</v>
      </c>
      <c r="L190" s="5">
        <v>151.10699199999999</v>
      </c>
      <c r="M190" s="5">
        <v>535.65186200000005</v>
      </c>
      <c r="N190" s="68">
        <v>605.36721199999999</v>
      </c>
      <c r="O190" s="68">
        <v>717.37793299999998</v>
      </c>
    </row>
    <row r="191" spans="4:16" ht="15" x14ac:dyDescent="0.15">
      <c r="D191" s="4" t="s">
        <v>4</v>
      </c>
      <c r="E191" s="65">
        <v>0</v>
      </c>
      <c r="F191" s="65">
        <v>0</v>
      </c>
      <c r="G191" s="65">
        <v>0</v>
      </c>
      <c r="H191" s="65">
        <v>8.5570000000000004</v>
      </c>
      <c r="I191" s="65">
        <v>4.1769999999999996</v>
      </c>
      <c r="J191" s="65">
        <v>8.9779999999999998</v>
      </c>
      <c r="K191" s="65">
        <v>7.8860000000000001</v>
      </c>
      <c r="L191" s="65">
        <v>6.1473528999999996</v>
      </c>
      <c r="M191" s="65">
        <v>1</v>
      </c>
      <c r="N191" s="69">
        <v>1</v>
      </c>
      <c r="O191" s="68">
        <v>0</v>
      </c>
    </row>
    <row r="192" spans="4:16" ht="15" x14ac:dyDescent="0.15">
      <c r="D192" s="4" t="s">
        <v>5</v>
      </c>
      <c r="E192" s="5">
        <v>0</v>
      </c>
      <c r="F192" s="5">
        <v>0</v>
      </c>
      <c r="G192" s="5">
        <v>0</v>
      </c>
      <c r="H192" s="5">
        <v>0</v>
      </c>
      <c r="I192" s="5">
        <v>236.547845</v>
      </c>
      <c r="J192" s="5">
        <v>794.33849799999996</v>
      </c>
      <c r="K192" s="5">
        <v>781.60464899999999</v>
      </c>
      <c r="L192" s="5">
        <v>887.22559699999999</v>
      </c>
      <c r="M192" s="5">
        <v>1009.857317</v>
      </c>
      <c r="N192" s="68">
        <v>1042.7741209999999</v>
      </c>
      <c r="O192" s="68">
        <v>902.34344099999998</v>
      </c>
    </row>
    <row r="193" spans="4:16" ht="15" x14ac:dyDescent="0.15">
      <c r="D193" s="4" t="s">
        <v>6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68">
        <v>0</v>
      </c>
      <c r="O193" s="68">
        <v>0</v>
      </c>
    </row>
    <row r="194" spans="4:16" ht="15" x14ac:dyDescent="0.15">
      <c r="D194" s="4" t="s">
        <v>7</v>
      </c>
      <c r="E194" s="5">
        <v>3552</v>
      </c>
      <c r="F194" s="5">
        <v>2574</v>
      </c>
      <c r="G194" s="5">
        <v>3849</v>
      </c>
      <c r="H194" s="5">
        <v>3555</v>
      </c>
      <c r="I194" s="5">
        <v>2096</v>
      </c>
      <c r="J194" s="5">
        <v>3651</v>
      </c>
      <c r="K194" s="5">
        <v>3193</v>
      </c>
      <c r="L194" s="5">
        <v>2239</v>
      </c>
      <c r="M194" s="5">
        <v>2838</v>
      </c>
      <c r="N194" s="68">
        <v>2421</v>
      </c>
      <c r="O194" s="68">
        <v>2577</v>
      </c>
    </row>
    <row r="195" spans="4:16" ht="15" x14ac:dyDescent="0.15">
      <c r="D195" s="4" t="s">
        <v>8</v>
      </c>
      <c r="E195" s="5">
        <v>2618</v>
      </c>
      <c r="F195" s="5">
        <v>3586</v>
      </c>
      <c r="G195" s="5">
        <v>2269</v>
      </c>
      <c r="H195" s="5">
        <v>3630</v>
      </c>
      <c r="I195" s="5">
        <v>3010</v>
      </c>
      <c r="J195" s="5">
        <v>3551</v>
      </c>
      <c r="K195" s="5">
        <v>3140</v>
      </c>
      <c r="L195" s="5">
        <v>3063</v>
      </c>
      <c r="M195" s="5">
        <v>3514</v>
      </c>
      <c r="N195" s="68">
        <v>3124</v>
      </c>
      <c r="O195" s="68">
        <v>0</v>
      </c>
    </row>
    <row r="196" spans="4:16" ht="15" x14ac:dyDescent="0.15">
      <c r="D196" s="4" t="s">
        <v>9</v>
      </c>
      <c r="E196" s="65">
        <v>2655</v>
      </c>
      <c r="F196" s="65">
        <v>4344</v>
      </c>
      <c r="G196" s="65">
        <v>4120</v>
      </c>
      <c r="H196" s="65">
        <v>1959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68">
        <v>0</v>
      </c>
      <c r="O196" s="68">
        <v>0</v>
      </c>
    </row>
    <row r="197" spans="4:16" ht="15" x14ac:dyDescent="0.15">
      <c r="D197" s="4" t="s">
        <v>10</v>
      </c>
      <c r="E197" s="65">
        <v>0</v>
      </c>
      <c r="F197" s="65">
        <v>0</v>
      </c>
      <c r="G197" s="65">
        <v>0</v>
      </c>
      <c r="H197" s="65">
        <v>8.9</v>
      </c>
      <c r="I197" s="66">
        <f>AVERAGE(H197,J197)</f>
        <v>11.5525</v>
      </c>
      <c r="J197" s="65">
        <v>14.205</v>
      </c>
      <c r="K197" s="65">
        <v>5.5679999999999996</v>
      </c>
      <c r="L197" s="5">
        <v>0</v>
      </c>
      <c r="M197" s="5">
        <v>0</v>
      </c>
      <c r="N197" s="68">
        <v>0</v>
      </c>
      <c r="O197" s="68">
        <v>0</v>
      </c>
    </row>
    <row r="198" spans="4:16" ht="15" x14ac:dyDescent="0.15">
      <c r="D198" s="4" t="s">
        <v>11</v>
      </c>
      <c r="E198" s="5">
        <v>1035.0766927400002</v>
      </c>
      <c r="F198" s="5">
        <v>1305.1487591500002</v>
      </c>
      <c r="G198" s="5">
        <v>1384.18851565</v>
      </c>
      <c r="H198" s="5">
        <v>1706.8288729600001</v>
      </c>
      <c r="I198" s="5">
        <v>1189.39706664</v>
      </c>
      <c r="J198" s="5">
        <v>1378.9635249664996</v>
      </c>
      <c r="K198" s="5">
        <v>1320.6510550000003</v>
      </c>
      <c r="L198" s="5">
        <v>1382.3046048699991</v>
      </c>
      <c r="M198" s="5">
        <v>1610.5630986550007</v>
      </c>
      <c r="N198" s="68">
        <v>1502.6095718899999</v>
      </c>
      <c r="O198" s="68">
        <v>1374.5065465240007</v>
      </c>
    </row>
    <row r="199" spans="4:16" ht="15" x14ac:dyDescent="0.15">
      <c r="D199" s="4" t="s">
        <v>12</v>
      </c>
      <c r="E199" s="5">
        <v>-304</v>
      </c>
      <c r="F199" s="5">
        <v>-183</v>
      </c>
      <c r="G199" s="5">
        <v>-201</v>
      </c>
      <c r="H199" s="5">
        <v>-262</v>
      </c>
      <c r="I199" s="5">
        <v>145</v>
      </c>
      <c r="J199" s="5">
        <v>-283</v>
      </c>
      <c r="K199" s="5">
        <v>-209</v>
      </c>
      <c r="L199" s="5">
        <v>-89</v>
      </c>
      <c r="M199" s="5">
        <v>-263</v>
      </c>
      <c r="N199" s="68">
        <v>-301</v>
      </c>
      <c r="O199" s="68">
        <v>-311</v>
      </c>
    </row>
    <row r="200" spans="4:16" ht="15" x14ac:dyDescent="0.2">
      <c r="D200" s="4" t="s">
        <v>13</v>
      </c>
      <c r="E200" s="5">
        <v>2529</v>
      </c>
      <c r="F200" s="5">
        <v>3331</v>
      </c>
      <c r="G200" s="5">
        <v>4218</v>
      </c>
      <c r="H200" s="5">
        <v>4449</v>
      </c>
      <c r="I200" s="5">
        <v>2865</v>
      </c>
      <c r="J200" s="5">
        <v>2256</v>
      </c>
      <c r="K200" s="5">
        <v>2794</v>
      </c>
      <c r="L200" s="5">
        <v>2683</v>
      </c>
      <c r="M200" s="5">
        <v>3832</v>
      </c>
      <c r="N200" s="68">
        <v>4642</v>
      </c>
      <c r="O200" s="68"/>
      <c r="P200" s="1" t="s">
        <v>111</v>
      </c>
    </row>
    <row r="201" spans="4:16" ht="15" x14ac:dyDescent="0.15">
      <c r="D201" s="4" t="s">
        <v>14</v>
      </c>
      <c r="E201" s="65">
        <v>55</v>
      </c>
      <c r="F201" s="65">
        <v>60</v>
      </c>
      <c r="G201" s="65">
        <v>83</v>
      </c>
      <c r="H201" s="65">
        <v>66</v>
      </c>
      <c r="I201" s="65">
        <v>89</v>
      </c>
      <c r="J201" s="65">
        <v>78</v>
      </c>
      <c r="K201" s="65">
        <v>111</v>
      </c>
      <c r="L201" s="65">
        <v>101</v>
      </c>
      <c r="M201" s="5">
        <v>105</v>
      </c>
      <c r="N201" s="68">
        <v>130</v>
      </c>
      <c r="O201" s="68">
        <v>0</v>
      </c>
    </row>
    <row r="202" spans="4:16" ht="15" x14ac:dyDescent="0.15">
      <c r="D202" s="4" t="s">
        <v>15</v>
      </c>
      <c r="E202" s="65">
        <v>69.585999999999999</v>
      </c>
      <c r="F202" s="66">
        <f>AVERAGE(E202,G202)</f>
        <v>75.480500000000006</v>
      </c>
      <c r="G202" s="65">
        <v>81.375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68">
        <v>0</v>
      </c>
      <c r="O202" s="68">
        <v>0</v>
      </c>
    </row>
    <row r="203" spans="4:16" ht="15" x14ac:dyDescent="0.15">
      <c r="D203" s="4" t="s">
        <v>16</v>
      </c>
      <c r="E203" s="5">
        <v>41652</v>
      </c>
      <c r="F203" s="5">
        <v>58808</v>
      </c>
      <c r="G203" s="5">
        <v>56771</v>
      </c>
      <c r="H203" s="5">
        <v>56171</v>
      </c>
      <c r="I203" s="5">
        <v>62691</v>
      </c>
      <c r="J203" s="5">
        <v>65845</v>
      </c>
      <c r="K203" s="5">
        <v>2443</v>
      </c>
      <c r="L203" s="5">
        <v>17096</v>
      </c>
      <c r="M203" s="5">
        <v>13205</v>
      </c>
      <c r="N203" s="68">
        <v>26121</v>
      </c>
      <c r="O203" s="68">
        <v>0</v>
      </c>
    </row>
    <row r="204" spans="4:16" ht="15" x14ac:dyDescent="0.15">
      <c r="D204" s="4" t="s">
        <v>17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68">
        <v>0</v>
      </c>
      <c r="O204" s="68">
        <v>0</v>
      </c>
    </row>
    <row r="205" spans="4:16" ht="15" x14ac:dyDescent="0.15">
      <c r="D205" s="4" t="s">
        <v>18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68">
        <v>0</v>
      </c>
      <c r="O205" s="68">
        <v>0</v>
      </c>
    </row>
    <row r="206" spans="4:16" ht="15" x14ac:dyDescent="0.15">
      <c r="D206" s="4" t="s">
        <v>19</v>
      </c>
      <c r="E206" s="5">
        <v>1732</v>
      </c>
      <c r="F206" s="5">
        <v>1837</v>
      </c>
      <c r="G206" s="5">
        <v>1537</v>
      </c>
      <c r="H206" s="5">
        <v>1558</v>
      </c>
      <c r="I206" s="5">
        <v>-1408</v>
      </c>
      <c r="J206" s="5">
        <v>1312</v>
      </c>
      <c r="K206" s="5">
        <v>-47</v>
      </c>
      <c r="L206" s="5">
        <v>-1098</v>
      </c>
      <c r="M206" s="5">
        <v>3696</v>
      </c>
      <c r="N206" s="68">
        <v>3062</v>
      </c>
      <c r="O206" s="68">
        <v>2405</v>
      </c>
    </row>
    <row r="207" spans="4:16" ht="15" x14ac:dyDescent="0.15">
      <c r="D207" s="4" t="s">
        <v>20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68">
        <v>0</v>
      </c>
      <c r="O207" s="68">
        <v>0</v>
      </c>
    </row>
    <row r="208" spans="4:16" ht="15" x14ac:dyDescent="0.15">
      <c r="D208" s="4" t="s">
        <v>21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68">
        <v>0</v>
      </c>
      <c r="O208" s="68">
        <v>0</v>
      </c>
    </row>
    <row r="209" spans="4:16" ht="15" x14ac:dyDescent="0.15">
      <c r="D209" s="4" t="s">
        <v>22</v>
      </c>
      <c r="E209" s="5">
        <v>0.56999999999999995</v>
      </c>
      <c r="F209" s="5">
        <v>0.79</v>
      </c>
      <c r="G209" s="5">
        <v>0.06</v>
      </c>
      <c r="H209" s="5">
        <v>1.35</v>
      </c>
      <c r="I209" s="5">
        <v>2.44</v>
      </c>
      <c r="J209" s="5">
        <v>2.29</v>
      </c>
      <c r="K209" s="5">
        <v>1.46</v>
      </c>
      <c r="L209" s="5">
        <v>0.22</v>
      </c>
      <c r="M209" s="5">
        <v>0.24</v>
      </c>
      <c r="N209" s="68">
        <v>0.38</v>
      </c>
      <c r="O209" s="68">
        <v>0</v>
      </c>
    </row>
    <row r="210" spans="4:16" ht="15" x14ac:dyDescent="0.15">
      <c r="D210" s="4" t="s">
        <v>23</v>
      </c>
      <c r="E210" s="65">
        <v>0</v>
      </c>
      <c r="F210" s="65">
        <v>0</v>
      </c>
      <c r="G210" s="65">
        <v>0</v>
      </c>
      <c r="H210" s="65">
        <v>0</v>
      </c>
      <c r="I210" s="65">
        <v>39</v>
      </c>
      <c r="J210" s="65">
        <v>16.7</v>
      </c>
      <c r="K210" s="65">
        <v>57.2</v>
      </c>
      <c r="L210" s="65">
        <v>77.900000000000006</v>
      </c>
      <c r="M210" s="65">
        <v>80.208223005365539</v>
      </c>
      <c r="N210" s="68">
        <v>13.161982</v>
      </c>
      <c r="O210" s="68">
        <v>0</v>
      </c>
    </row>
    <row r="211" spans="4:16" ht="15" x14ac:dyDescent="0.15">
      <c r="D211" s="4" t="s">
        <v>24</v>
      </c>
      <c r="E211" s="65">
        <v>1435</v>
      </c>
      <c r="F211" s="65">
        <v>1670</v>
      </c>
      <c r="G211" s="65">
        <v>1321</v>
      </c>
      <c r="H211" s="65">
        <v>568</v>
      </c>
      <c r="I211" s="65">
        <v>-1090</v>
      </c>
      <c r="J211" s="65">
        <v>857</v>
      </c>
      <c r="K211" s="65">
        <v>289</v>
      </c>
      <c r="L211" s="65">
        <v>-482</v>
      </c>
      <c r="M211" s="65">
        <v>-172</v>
      </c>
      <c r="N211" s="68">
        <v>854</v>
      </c>
      <c r="O211" s="68">
        <v>-1205</v>
      </c>
    </row>
    <row r="212" spans="4:16" ht="15" x14ac:dyDescent="0.15">
      <c r="D212" s="4" t="s">
        <v>25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6</v>
      </c>
      <c r="K212" s="5">
        <v>-806</v>
      </c>
      <c r="L212" s="5">
        <v>800</v>
      </c>
      <c r="M212" s="5">
        <v>542</v>
      </c>
      <c r="N212" s="68">
        <v>552</v>
      </c>
      <c r="O212" s="68">
        <v>356</v>
      </c>
    </row>
    <row r="213" spans="4:16" ht="15" x14ac:dyDescent="0.15">
      <c r="D213" s="4" t="s">
        <v>26</v>
      </c>
      <c r="E213" s="65">
        <v>673</v>
      </c>
      <c r="F213" s="65">
        <v>1023</v>
      </c>
      <c r="G213" s="65">
        <v>1234</v>
      </c>
      <c r="H213" s="65">
        <v>1142</v>
      </c>
      <c r="I213" s="65">
        <v>921</v>
      </c>
      <c r="J213" s="65">
        <v>1257</v>
      </c>
      <c r="K213" s="65">
        <v>801</v>
      </c>
      <c r="L213" s="65">
        <v>1005</v>
      </c>
      <c r="M213" s="65">
        <v>1308</v>
      </c>
      <c r="N213" s="69">
        <v>1308</v>
      </c>
      <c r="O213" s="68">
        <v>0</v>
      </c>
    </row>
    <row r="214" spans="4:16" ht="15" x14ac:dyDescent="0.15">
      <c r="D214" s="4" t="s">
        <v>27</v>
      </c>
      <c r="E214" s="5">
        <v>73.840999999999994</v>
      </c>
      <c r="F214" s="5">
        <v>135.19399999999999</v>
      </c>
      <c r="G214" s="5">
        <v>244.541</v>
      </c>
      <c r="H214" s="5">
        <v>191.98400000000001</v>
      </c>
      <c r="I214" s="5">
        <v>60.692999999999998</v>
      </c>
      <c r="J214" s="5">
        <v>105.23699999999999</v>
      </c>
      <c r="K214" s="5">
        <v>124.098</v>
      </c>
      <c r="L214" s="5">
        <v>22.042000000000002</v>
      </c>
      <c r="M214" s="5">
        <v>331.21499999999997</v>
      </c>
      <c r="N214" s="68">
        <v>267.345380457781</v>
      </c>
      <c r="O214" s="68">
        <v>210.10004344304565</v>
      </c>
      <c r="P214" s="8"/>
    </row>
    <row r="215" spans="4:16" ht="15" x14ac:dyDescent="0.15">
      <c r="D215" s="4" t="s">
        <v>28</v>
      </c>
      <c r="E215" s="65">
        <v>29.919273999999998</v>
      </c>
      <c r="F215" s="66">
        <f>(E215+($E$215*($J$215/$E$215-1)/5))</f>
        <v>28.335419199999997</v>
      </c>
      <c r="G215" s="66">
        <f t="shared" ref="G215:I215" si="8">(F215+($E$215*($J$215/$E$215-1)/5))</f>
        <v>26.751564399999996</v>
      </c>
      <c r="H215" s="66">
        <f t="shared" si="8"/>
        <v>25.167709599999995</v>
      </c>
      <c r="I215" s="66">
        <f t="shared" si="8"/>
        <v>23.583854799999994</v>
      </c>
      <c r="J215" s="65">
        <v>22</v>
      </c>
      <c r="K215" s="5">
        <v>0</v>
      </c>
      <c r="L215" s="5">
        <v>0</v>
      </c>
      <c r="M215" s="5">
        <v>0</v>
      </c>
      <c r="N215" s="68">
        <v>0</v>
      </c>
      <c r="O215" s="68">
        <v>0</v>
      </c>
      <c r="P215" s="8"/>
    </row>
    <row r="216" spans="4:16" ht="15" x14ac:dyDescent="0.15">
      <c r="D216" s="4" t="s">
        <v>29</v>
      </c>
      <c r="E216" s="5">
        <v>14712</v>
      </c>
      <c r="F216" s="5">
        <v>7838</v>
      </c>
      <c r="G216" s="5">
        <v>15303</v>
      </c>
      <c r="H216" s="5">
        <v>10538</v>
      </c>
      <c r="I216" s="5">
        <v>7209</v>
      </c>
      <c r="J216" s="5">
        <v>16322</v>
      </c>
      <c r="K216" s="5">
        <v>18235</v>
      </c>
      <c r="L216" s="5">
        <v>10045</v>
      </c>
      <c r="M216" s="5">
        <v>16060</v>
      </c>
      <c r="N216" s="68">
        <v>9039</v>
      </c>
      <c r="O216" s="68">
        <v>0</v>
      </c>
    </row>
    <row r="217" spans="4:16" ht="15" x14ac:dyDescent="0.15">
      <c r="D217" s="4" t="s">
        <v>30</v>
      </c>
      <c r="E217" s="65">
        <v>26837</v>
      </c>
      <c r="F217" s="65">
        <v>24750</v>
      </c>
      <c r="G217" s="65">
        <v>18900</v>
      </c>
      <c r="H217" s="65">
        <v>38</v>
      </c>
      <c r="I217" s="65">
        <v>17</v>
      </c>
      <c r="J217" s="65">
        <v>18</v>
      </c>
      <c r="K217" s="65">
        <v>36</v>
      </c>
      <c r="L217" s="65">
        <v>34</v>
      </c>
      <c r="M217" s="65">
        <v>21</v>
      </c>
      <c r="N217" s="68">
        <v>10</v>
      </c>
      <c r="O217" s="68">
        <v>0</v>
      </c>
    </row>
    <row r="218" spans="4:16" ht="15" x14ac:dyDescent="0.15">
      <c r="D218" s="4" t="s">
        <v>31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68">
        <v>0</v>
      </c>
      <c r="O218" s="68">
        <v>0</v>
      </c>
    </row>
    <row r="219" spans="4:16" ht="15" x14ac:dyDescent="0.15">
      <c r="D219" s="4" t="s">
        <v>32</v>
      </c>
      <c r="E219" s="5">
        <v>0</v>
      </c>
      <c r="F219" s="5">
        <v>0</v>
      </c>
      <c r="G219" s="5">
        <v>80</v>
      </c>
      <c r="H219" s="5">
        <v>196</v>
      </c>
      <c r="I219" s="5">
        <v>243</v>
      </c>
      <c r="J219" s="5">
        <v>154</v>
      </c>
      <c r="K219" s="5">
        <v>172</v>
      </c>
      <c r="L219" s="5">
        <v>184</v>
      </c>
      <c r="M219" s="5">
        <v>230</v>
      </c>
      <c r="N219" s="68">
        <v>300</v>
      </c>
      <c r="O219" s="68">
        <v>0</v>
      </c>
    </row>
    <row r="220" spans="4:16" ht="15" x14ac:dyDescent="0.15">
      <c r="D220" s="6" t="s">
        <v>33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0">
        <v>0</v>
      </c>
      <c r="O220" s="70">
        <v>0</v>
      </c>
    </row>
    <row r="223" spans="4:16" ht="18.75" x14ac:dyDescent="0.2">
      <c r="D223" s="80" t="s">
        <v>40</v>
      </c>
      <c r="E223" s="81"/>
      <c r="F223" s="81"/>
      <c r="G223" s="81"/>
      <c r="H223" s="81"/>
      <c r="I223" s="81"/>
      <c r="J223" s="81"/>
      <c r="K223" s="81"/>
      <c r="L223" s="81"/>
      <c r="M223" s="81"/>
      <c r="N223" s="82"/>
      <c r="O223" s="74" t="s">
        <v>110</v>
      </c>
    </row>
    <row r="224" spans="4:16" ht="15" x14ac:dyDescent="0.15">
      <c r="D224" s="2">
        <v>297</v>
      </c>
      <c r="E224" s="3">
        <v>2004</v>
      </c>
      <c r="F224" s="3">
        <f t="shared" ref="F224:O224" si="9">E224+1</f>
        <v>2005</v>
      </c>
      <c r="G224" s="3">
        <f t="shared" si="9"/>
        <v>2006</v>
      </c>
      <c r="H224" s="3">
        <f t="shared" si="9"/>
        <v>2007</v>
      </c>
      <c r="I224" s="3">
        <f t="shared" si="9"/>
        <v>2008</v>
      </c>
      <c r="J224" s="3">
        <f t="shared" si="9"/>
        <v>2009</v>
      </c>
      <c r="K224" s="3">
        <f t="shared" si="9"/>
        <v>2010</v>
      </c>
      <c r="L224" s="3">
        <f t="shared" si="9"/>
        <v>2011</v>
      </c>
      <c r="M224" s="3">
        <f t="shared" si="9"/>
        <v>2012</v>
      </c>
      <c r="N224" s="67">
        <f t="shared" si="9"/>
        <v>2013</v>
      </c>
      <c r="O224" s="67">
        <f t="shared" si="9"/>
        <v>2014</v>
      </c>
    </row>
    <row r="225" spans="4:16" ht="15" x14ac:dyDescent="0.15">
      <c r="D225" s="4" t="s">
        <v>2</v>
      </c>
      <c r="E225" s="5">
        <v>479</v>
      </c>
      <c r="F225" s="5">
        <v>723</v>
      </c>
      <c r="G225" s="5">
        <v>798</v>
      </c>
      <c r="H225" s="5">
        <v>1570</v>
      </c>
      <c r="I225" s="5">
        <v>463</v>
      </c>
      <c r="J225" s="5">
        <v>644</v>
      </c>
      <c r="K225" s="5">
        <v>944</v>
      </c>
      <c r="L225" s="5">
        <v>874</v>
      </c>
      <c r="M225" s="5">
        <v>1202</v>
      </c>
      <c r="N225" s="68">
        <v>1307</v>
      </c>
      <c r="O225" s="68">
        <v>0</v>
      </c>
    </row>
    <row r="226" spans="4:16" ht="15" x14ac:dyDescent="0.15">
      <c r="D226" s="4" t="s">
        <v>3</v>
      </c>
      <c r="E226" s="5">
        <v>1721.903577</v>
      </c>
      <c r="F226" s="5">
        <v>2381.5394240000001</v>
      </c>
      <c r="G226" s="5">
        <v>2230.1693839999998</v>
      </c>
      <c r="H226" s="5">
        <v>3734.0763179999999</v>
      </c>
      <c r="I226" s="5">
        <v>-3887.6999559999999</v>
      </c>
      <c r="J226" s="5">
        <v>845.46349399999997</v>
      </c>
      <c r="K226" s="5">
        <v>1397.219572</v>
      </c>
      <c r="L226" s="5">
        <v>-910.63013599999999</v>
      </c>
      <c r="M226" s="5">
        <v>2418.9224559999998</v>
      </c>
      <c r="N226" s="68">
        <v>1419.389805</v>
      </c>
      <c r="O226" s="68">
        <v>1302.6777070000001</v>
      </c>
    </row>
    <row r="227" spans="4:16" ht="15" x14ac:dyDescent="0.15">
      <c r="D227" s="4" t="s">
        <v>4</v>
      </c>
      <c r="E227" s="65">
        <v>0</v>
      </c>
      <c r="F227" s="65">
        <v>0</v>
      </c>
      <c r="G227" s="65">
        <v>0</v>
      </c>
      <c r="H227" s="65">
        <v>116.39722544</v>
      </c>
      <c r="I227" s="65">
        <v>4.2239795356099963</v>
      </c>
      <c r="J227" s="65">
        <v>50.631376189999898</v>
      </c>
      <c r="K227" s="65">
        <v>6.3170000000000002</v>
      </c>
      <c r="L227" s="65">
        <v>67.333728889507711</v>
      </c>
      <c r="M227" s="65">
        <v>83</v>
      </c>
      <c r="N227" s="69">
        <v>83</v>
      </c>
      <c r="O227" s="68">
        <v>0</v>
      </c>
    </row>
    <row r="228" spans="4:16" ht="15" x14ac:dyDescent="0.15">
      <c r="D228" s="4" t="s">
        <v>5</v>
      </c>
      <c r="E228" s="5">
        <v>0</v>
      </c>
      <c r="F228" s="5">
        <v>0</v>
      </c>
      <c r="G228" s="5">
        <v>0</v>
      </c>
      <c r="H228" s="5">
        <v>0</v>
      </c>
      <c r="I228" s="5">
        <v>2478.0999769999999</v>
      </c>
      <c r="J228" s="5">
        <v>5573.3046889999996</v>
      </c>
      <c r="K228" s="5">
        <v>8301.5424050000001</v>
      </c>
      <c r="L228" s="5">
        <v>7715.9598800000003</v>
      </c>
      <c r="M228" s="5">
        <v>6245.1388370000004</v>
      </c>
      <c r="N228" s="68">
        <v>8297.1579110000002</v>
      </c>
      <c r="O228" s="68">
        <v>8227.7274899999993</v>
      </c>
    </row>
    <row r="229" spans="4:16" ht="15" x14ac:dyDescent="0.15">
      <c r="D229" s="4" t="s">
        <v>6</v>
      </c>
      <c r="E229" s="14"/>
      <c r="F229" s="14"/>
      <c r="G229" s="65">
        <v>42.3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68">
        <v>0</v>
      </c>
      <c r="O229" s="68">
        <v>0</v>
      </c>
    </row>
    <row r="230" spans="4:16" ht="15" x14ac:dyDescent="0.15">
      <c r="D230" s="4" t="s">
        <v>7</v>
      </c>
      <c r="E230" s="5">
        <v>10866</v>
      </c>
      <c r="F230" s="5">
        <v>8180</v>
      </c>
      <c r="G230" s="5">
        <v>14396</v>
      </c>
      <c r="H230" s="5">
        <v>12739</v>
      </c>
      <c r="I230" s="5">
        <v>9445</v>
      </c>
      <c r="J230" s="5">
        <v>15480</v>
      </c>
      <c r="K230" s="5">
        <v>21316</v>
      </c>
      <c r="L230" s="5">
        <v>9183</v>
      </c>
      <c r="M230" s="5">
        <v>12184</v>
      </c>
      <c r="N230" s="68">
        <v>10779</v>
      </c>
      <c r="O230" s="68">
        <v>6139</v>
      </c>
    </row>
    <row r="231" spans="4:16" ht="15" x14ac:dyDescent="0.15">
      <c r="D231" s="4" t="s">
        <v>8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68">
        <v>0</v>
      </c>
      <c r="O231" s="68">
        <v>0</v>
      </c>
    </row>
    <row r="232" spans="4:16" ht="15" x14ac:dyDescent="0.15">
      <c r="D232" s="4" t="s">
        <v>9</v>
      </c>
      <c r="E232" s="65">
        <v>23472</v>
      </c>
      <c r="F232" s="65">
        <v>24552</v>
      </c>
      <c r="G232" s="65">
        <v>26099</v>
      </c>
      <c r="H232" s="65">
        <v>9331</v>
      </c>
      <c r="I232" s="65">
        <v>-24482</v>
      </c>
      <c r="J232" s="5">
        <v>0</v>
      </c>
      <c r="K232" s="5">
        <v>0</v>
      </c>
      <c r="L232" s="5">
        <v>0</v>
      </c>
      <c r="M232" s="5">
        <v>0</v>
      </c>
      <c r="N232" s="68">
        <v>0</v>
      </c>
      <c r="O232" s="68">
        <v>0</v>
      </c>
    </row>
    <row r="233" spans="4:16" ht="15" x14ac:dyDescent="0.15">
      <c r="D233" s="4" t="s">
        <v>10</v>
      </c>
      <c r="E233" s="65">
        <v>441.3</v>
      </c>
      <c r="F233" s="65">
        <v>599.20000000000005</v>
      </c>
      <c r="G233" s="65">
        <v>599.4</v>
      </c>
      <c r="H233" s="65">
        <v>543</v>
      </c>
      <c r="I233" s="65">
        <v>250.5</v>
      </c>
      <c r="J233" s="5">
        <v>1138.2739999999999</v>
      </c>
      <c r="K233" s="5">
        <v>809.61799999999994</v>
      </c>
      <c r="L233" s="5">
        <v>41.64</v>
      </c>
      <c r="M233" s="5">
        <v>73.2</v>
      </c>
      <c r="N233" s="68">
        <v>29.707999999999998</v>
      </c>
      <c r="O233" s="68">
        <v>0</v>
      </c>
    </row>
    <row r="234" spans="4:16" ht="15" x14ac:dyDescent="0.15">
      <c r="D234" s="4" t="s">
        <v>11</v>
      </c>
      <c r="E234" s="5">
        <v>2916.8117804300009</v>
      </c>
      <c r="F234" s="5">
        <v>3544.7441618600001</v>
      </c>
      <c r="G234" s="5">
        <v>4128.63964175</v>
      </c>
      <c r="H234" s="5">
        <v>5530.7059063100005</v>
      </c>
      <c r="I234" s="5">
        <v>3581.0880558899999</v>
      </c>
      <c r="J234" s="5">
        <v>3689.7255778257004</v>
      </c>
      <c r="K234" s="5">
        <v>4053.1175972583978</v>
      </c>
      <c r="L234" s="5">
        <v>4387.1954263939006</v>
      </c>
      <c r="M234" s="5">
        <v>4506.5212223556018</v>
      </c>
      <c r="N234" s="68">
        <v>4593.2675036830997</v>
      </c>
      <c r="O234" s="68">
        <v>4922.0975932504007</v>
      </c>
    </row>
    <row r="235" spans="4:16" ht="15" x14ac:dyDescent="0.15">
      <c r="D235" s="4" t="s">
        <v>12</v>
      </c>
      <c r="E235" s="5">
        <v>609</v>
      </c>
      <c r="F235" s="5">
        <v>494</v>
      </c>
      <c r="G235" s="5">
        <v>801</v>
      </c>
      <c r="H235" s="5">
        <v>771</v>
      </c>
      <c r="I235" s="5">
        <v>-1416</v>
      </c>
      <c r="J235" s="5">
        <v>847</v>
      </c>
      <c r="K235" s="5">
        <v>440</v>
      </c>
      <c r="L235" s="5">
        <v>79</v>
      </c>
      <c r="M235" s="5">
        <v>1030</v>
      </c>
      <c r="N235" s="68">
        <v>1135</v>
      </c>
      <c r="O235" s="68">
        <v>1155</v>
      </c>
    </row>
    <row r="236" spans="4:16" ht="15" x14ac:dyDescent="0.2">
      <c r="D236" s="4" t="s">
        <v>13</v>
      </c>
      <c r="E236" s="5">
        <v>6981</v>
      </c>
      <c r="F236" s="5">
        <v>8082</v>
      </c>
      <c r="G236" s="5">
        <v>10696</v>
      </c>
      <c r="H236" s="5">
        <v>11192</v>
      </c>
      <c r="I236" s="5">
        <v>9318</v>
      </c>
      <c r="J236" s="5">
        <v>6093</v>
      </c>
      <c r="K236" s="5">
        <v>7214</v>
      </c>
      <c r="L236" s="5">
        <v>5960</v>
      </c>
      <c r="M236" s="5">
        <v>6202</v>
      </c>
      <c r="N236" s="68">
        <v>8486</v>
      </c>
      <c r="O236" s="68"/>
      <c r="P236" s="1" t="s">
        <v>111</v>
      </c>
    </row>
    <row r="237" spans="4:16" ht="15" x14ac:dyDescent="0.15">
      <c r="D237" s="4" t="s">
        <v>14</v>
      </c>
      <c r="E237" s="65">
        <v>-116</v>
      </c>
      <c r="F237" s="65">
        <v>65</v>
      </c>
      <c r="G237" s="65">
        <v>96</v>
      </c>
      <c r="H237" s="65">
        <v>37</v>
      </c>
      <c r="I237" s="65">
        <v>-581</v>
      </c>
      <c r="J237" s="65">
        <v>28</v>
      </c>
      <c r="K237" s="65">
        <v>-10</v>
      </c>
      <c r="L237" s="65">
        <v>-899</v>
      </c>
      <c r="M237" s="5">
        <v>-628</v>
      </c>
      <c r="N237" s="68">
        <v>391</v>
      </c>
      <c r="O237" s="68">
        <v>0</v>
      </c>
    </row>
    <row r="238" spans="4:16" ht="15" x14ac:dyDescent="0.15">
      <c r="D238" s="4" t="s">
        <v>15</v>
      </c>
      <c r="E238" s="65">
        <v>207.119</v>
      </c>
      <c r="F238" s="66">
        <f>AVERAGE(E238,G238)</f>
        <v>259.23399999999998</v>
      </c>
      <c r="G238" s="65">
        <v>311.34899999999999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68">
        <v>0</v>
      </c>
      <c r="O238" s="68">
        <v>0</v>
      </c>
    </row>
    <row r="239" spans="4:16" ht="15" x14ac:dyDescent="0.15">
      <c r="D239" s="4" t="s">
        <v>16</v>
      </c>
      <c r="E239" s="5">
        <v>16718</v>
      </c>
      <c r="F239" s="5">
        <v>21852</v>
      </c>
      <c r="G239" s="5">
        <v>24673</v>
      </c>
      <c r="H239" s="5">
        <v>17036</v>
      </c>
      <c r="I239" s="5">
        <v>15158</v>
      </c>
      <c r="J239" s="5">
        <v>4996</v>
      </c>
      <c r="K239" s="5">
        <v>-13757</v>
      </c>
      <c r="L239" s="5">
        <v>-5219</v>
      </c>
      <c r="M239" s="5">
        <v>-12281</v>
      </c>
      <c r="N239" s="68">
        <v>5342</v>
      </c>
      <c r="O239" s="68">
        <v>0</v>
      </c>
    </row>
    <row r="240" spans="4:16" ht="15" x14ac:dyDescent="0.15">
      <c r="D240" s="4" t="s">
        <v>17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68">
        <v>0</v>
      </c>
      <c r="O240" s="68">
        <v>0</v>
      </c>
    </row>
    <row r="241" spans="4:16" ht="15" x14ac:dyDescent="0.15">
      <c r="D241" s="4" t="s">
        <v>18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68">
        <v>0</v>
      </c>
      <c r="O241" s="68">
        <v>0</v>
      </c>
    </row>
    <row r="242" spans="4:16" ht="15" x14ac:dyDescent="0.15">
      <c r="D242" s="4" t="s">
        <v>19</v>
      </c>
      <c r="E242" s="5">
        <v>5234</v>
      </c>
      <c r="F242" s="5">
        <v>5856</v>
      </c>
      <c r="G242" s="5">
        <v>5158</v>
      </c>
      <c r="H242" s="5">
        <v>5351</v>
      </c>
      <c r="I242" s="5">
        <v>-1980</v>
      </c>
      <c r="J242" s="5">
        <v>3870</v>
      </c>
      <c r="K242" s="5">
        <v>-703</v>
      </c>
      <c r="L242" s="5">
        <v>-3653</v>
      </c>
      <c r="M242" s="5">
        <v>5770</v>
      </c>
      <c r="N242" s="68">
        <v>5231</v>
      </c>
      <c r="O242" s="68">
        <v>5947</v>
      </c>
    </row>
    <row r="243" spans="4:16" ht="15" x14ac:dyDescent="0.15">
      <c r="D243" s="4" t="s">
        <v>20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68">
        <v>0</v>
      </c>
      <c r="O243" s="68">
        <v>0</v>
      </c>
    </row>
    <row r="244" spans="4:16" ht="15" x14ac:dyDescent="0.15">
      <c r="D244" s="4" t="s">
        <v>21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68">
        <v>0</v>
      </c>
      <c r="O244" s="68">
        <v>0</v>
      </c>
    </row>
    <row r="245" spans="4:16" ht="15" x14ac:dyDescent="0.15">
      <c r="D245" s="4" t="s">
        <v>22</v>
      </c>
      <c r="E245" s="5">
        <v>4.7699999999999996</v>
      </c>
      <c r="F245" s="5">
        <v>6.44</v>
      </c>
      <c r="G245" s="5">
        <v>0.92</v>
      </c>
      <c r="H245" s="5">
        <v>2.97</v>
      </c>
      <c r="I245" s="5">
        <v>14.06</v>
      </c>
      <c r="J245" s="5">
        <v>11.38</v>
      </c>
      <c r="K245" s="5">
        <v>14.38</v>
      </c>
      <c r="L245" s="5">
        <v>-1.84</v>
      </c>
      <c r="M245" s="5">
        <v>10.210000000000001</v>
      </c>
      <c r="N245" s="68">
        <v>5.8</v>
      </c>
      <c r="O245" s="68">
        <v>0</v>
      </c>
    </row>
    <row r="246" spans="4:16" ht="15" x14ac:dyDescent="0.15">
      <c r="D246" s="4" t="s">
        <v>23</v>
      </c>
      <c r="E246" s="65">
        <v>0</v>
      </c>
      <c r="F246" s="65">
        <v>0</v>
      </c>
      <c r="G246" s="65">
        <v>0</v>
      </c>
      <c r="H246" s="65">
        <v>0</v>
      </c>
      <c r="I246" s="65">
        <v>56</v>
      </c>
      <c r="J246" s="65">
        <v>-16.5</v>
      </c>
      <c r="K246" s="65">
        <v>126.2</v>
      </c>
      <c r="L246" s="65">
        <v>139.69999999999999</v>
      </c>
      <c r="M246" s="65">
        <v>193.34234642863171</v>
      </c>
      <c r="N246" s="68">
        <v>30.783652</v>
      </c>
      <c r="O246" s="68">
        <v>0</v>
      </c>
    </row>
    <row r="247" spans="4:16" ht="15" x14ac:dyDescent="0.15">
      <c r="D247" s="4" t="s">
        <v>24</v>
      </c>
      <c r="E247" s="65">
        <v>4125</v>
      </c>
      <c r="F247" s="65">
        <v>5827</v>
      </c>
      <c r="G247" s="65">
        <v>5792</v>
      </c>
      <c r="H247" s="65">
        <v>9302</v>
      </c>
      <c r="I247" s="65">
        <v>-5328</v>
      </c>
      <c r="J247" s="65">
        <v>4781</v>
      </c>
      <c r="K247" s="65">
        <v>2040</v>
      </c>
      <c r="L247" s="65">
        <v>1174</v>
      </c>
      <c r="M247" s="65">
        <v>2654</v>
      </c>
      <c r="N247" s="68">
        <v>5070</v>
      </c>
      <c r="O247" s="68">
        <v>-829</v>
      </c>
    </row>
    <row r="248" spans="4:16" ht="15" x14ac:dyDescent="0.15">
      <c r="D248" s="4" t="s">
        <v>25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3850</v>
      </c>
      <c r="K248" s="5">
        <v>5365</v>
      </c>
      <c r="L248" s="5">
        <v>2694</v>
      </c>
      <c r="M248" s="5">
        <v>5113</v>
      </c>
      <c r="N248" s="68">
        <v>6194</v>
      </c>
      <c r="O248" s="68">
        <v>5078</v>
      </c>
    </row>
    <row r="249" spans="4:16" ht="15" x14ac:dyDescent="0.15">
      <c r="D249" s="4" t="s">
        <v>26</v>
      </c>
      <c r="E249" s="65">
        <v>2807</v>
      </c>
      <c r="F249" s="65">
        <v>5242</v>
      </c>
      <c r="G249" s="65">
        <v>6654</v>
      </c>
      <c r="H249" s="65">
        <v>5289</v>
      </c>
      <c r="I249" s="65">
        <v>5776</v>
      </c>
      <c r="J249" s="65">
        <v>6568</v>
      </c>
      <c r="K249" s="65">
        <v>6741</v>
      </c>
      <c r="L249" s="65">
        <v>6134</v>
      </c>
      <c r="M249" s="65">
        <v>6664</v>
      </c>
      <c r="N249" s="69">
        <v>6664</v>
      </c>
      <c r="O249" s="68">
        <v>0</v>
      </c>
    </row>
    <row r="250" spans="4:16" ht="15" x14ac:dyDescent="0.15">
      <c r="D250" s="4" t="s">
        <v>27</v>
      </c>
      <c r="E250" s="5">
        <v>458.78500000000003</v>
      </c>
      <c r="F250" s="5">
        <v>455.56299999999999</v>
      </c>
      <c r="G250" s="5">
        <v>708.40599999999995</v>
      </c>
      <c r="H250" s="5">
        <v>668.61500000000001</v>
      </c>
      <c r="I250" s="5">
        <v>-28.497</v>
      </c>
      <c r="J250" s="5">
        <v>-43.250999999999998</v>
      </c>
      <c r="K250" s="5">
        <v>-43.64</v>
      </c>
      <c r="L250" s="5">
        <v>7.4409999999999998</v>
      </c>
      <c r="M250" s="5">
        <v>-301.74099999999999</v>
      </c>
      <c r="N250" s="68">
        <v>-175.0568463164999</v>
      </c>
      <c r="O250" s="68">
        <v>-403.23042654480486</v>
      </c>
      <c r="P250" s="8"/>
    </row>
    <row r="251" spans="4:16" ht="15" x14ac:dyDescent="0.15">
      <c r="D251" s="4" t="s">
        <v>28</v>
      </c>
      <c r="E251" s="65">
        <v>31.797503200000069</v>
      </c>
      <c r="F251" s="66">
        <f>(E251+($E$251*($J$251/$E$251-1)/5))</f>
        <v>10.438002560000054</v>
      </c>
      <c r="G251" s="66">
        <f t="shared" ref="G251:I251" si="10">(F251+($E$251*($J$251/$E$251-1)/5))</f>
        <v>-10.92149807999996</v>
      </c>
      <c r="H251" s="66">
        <f t="shared" si="10"/>
        <v>-32.280998719999971</v>
      </c>
      <c r="I251" s="66">
        <f t="shared" si="10"/>
        <v>-53.640499359999986</v>
      </c>
      <c r="J251" s="65">
        <v>-75</v>
      </c>
      <c r="K251" s="5">
        <v>0</v>
      </c>
      <c r="L251" s="5">
        <v>0</v>
      </c>
      <c r="M251" s="5">
        <v>0</v>
      </c>
      <c r="N251" s="68">
        <v>0</v>
      </c>
      <c r="O251" s="68">
        <v>0</v>
      </c>
      <c r="P251" s="8"/>
    </row>
    <row r="252" spans="4:16" ht="15" x14ac:dyDescent="0.15">
      <c r="D252" s="4" t="s">
        <v>29</v>
      </c>
      <c r="E252" s="5">
        <v>93455</v>
      </c>
      <c r="F252" s="5">
        <v>12459</v>
      </c>
      <c r="G252" s="5">
        <v>133938</v>
      </c>
      <c r="H252" s="5">
        <v>128455</v>
      </c>
      <c r="I252" s="5">
        <v>-282197</v>
      </c>
      <c r="J252" s="5">
        <v>289050</v>
      </c>
      <c r="K252" s="5">
        <v>133223</v>
      </c>
      <c r="L252" s="5">
        <v>-174728</v>
      </c>
      <c r="M252" s="5">
        <v>158896</v>
      </c>
      <c r="N252" s="68">
        <v>241534</v>
      </c>
      <c r="O252" s="68">
        <v>0</v>
      </c>
    </row>
    <row r="253" spans="4:16" ht="15" x14ac:dyDescent="0.15">
      <c r="D253" s="4" t="s">
        <v>30</v>
      </c>
      <c r="E253" s="65">
        <v>22188</v>
      </c>
      <c r="F253" s="65">
        <v>24370</v>
      </c>
      <c r="G253" s="65">
        <v>15603</v>
      </c>
      <c r="H253" s="65">
        <v>234</v>
      </c>
      <c r="I253" s="65">
        <v>-140</v>
      </c>
      <c r="J253" s="66">
        <f>AVERAGE(I253,K253)</f>
        <v>-104</v>
      </c>
      <c r="K253" s="65">
        <v>-68</v>
      </c>
      <c r="L253" s="65">
        <v>97.135999999999996</v>
      </c>
      <c r="M253" s="65">
        <v>139</v>
      </c>
      <c r="N253" s="68">
        <v>116.5</v>
      </c>
      <c r="O253" s="68">
        <v>0</v>
      </c>
    </row>
    <row r="254" spans="4:16" ht="15" x14ac:dyDescent="0.15">
      <c r="D254" s="4" t="s">
        <v>31</v>
      </c>
      <c r="E254" s="65">
        <v>2173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68">
        <v>0</v>
      </c>
      <c r="O254" s="68">
        <v>0</v>
      </c>
    </row>
    <row r="255" spans="4:16" ht="15" x14ac:dyDescent="0.15">
      <c r="D255" s="4" t="s">
        <v>32</v>
      </c>
      <c r="E255" s="5">
        <v>0</v>
      </c>
      <c r="F255" s="5">
        <v>0</v>
      </c>
      <c r="G255" s="5">
        <v>378</v>
      </c>
      <c r="H255" s="5">
        <v>764</v>
      </c>
      <c r="I255" s="5">
        <v>839</v>
      </c>
      <c r="J255" s="5">
        <v>445</v>
      </c>
      <c r="K255" s="5">
        <v>57</v>
      </c>
      <c r="L255" s="5">
        <v>328</v>
      </c>
      <c r="M255" s="5">
        <v>-233</v>
      </c>
      <c r="N255" s="68">
        <v>1404</v>
      </c>
      <c r="O255" s="68">
        <v>0</v>
      </c>
    </row>
    <row r="256" spans="4:16" ht="15" x14ac:dyDescent="0.15">
      <c r="D256" s="6" t="s">
        <v>33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0">
        <v>0</v>
      </c>
      <c r="O256" s="70">
        <v>0</v>
      </c>
    </row>
    <row r="259" spans="4:15" ht="18.75" x14ac:dyDescent="0.2">
      <c r="D259" s="80" t="s">
        <v>41</v>
      </c>
      <c r="E259" s="81"/>
      <c r="F259" s="81"/>
      <c r="G259" s="81"/>
      <c r="H259" s="81"/>
      <c r="I259" s="81"/>
      <c r="J259" s="81"/>
      <c r="K259" s="81"/>
      <c r="L259" s="81"/>
      <c r="M259" s="81"/>
      <c r="N259" s="82"/>
      <c r="O259" s="74" t="s">
        <v>110</v>
      </c>
    </row>
    <row r="260" spans="4:15" ht="15" x14ac:dyDescent="0.15">
      <c r="D260" s="13"/>
      <c r="E260" s="3">
        <v>2004</v>
      </c>
      <c r="F260" s="3">
        <f t="shared" ref="F260:O260" si="11">E260+1</f>
        <v>2005</v>
      </c>
      <c r="G260" s="3">
        <f t="shared" si="11"/>
        <v>2006</v>
      </c>
      <c r="H260" s="3">
        <f t="shared" si="11"/>
        <v>2007</v>
      </c>
      <c r="I260" s="3">
        <f t="shared" si="11"/>
        <v>2008</v>
      </c>
      <c r="J260" s="3">
        <f t="shared" si="11"/>
        <v>2009</v>
      </c>
      <c r="K260" s="3">
        <f t="shared" si="11"/>
        <v>2010</v>
      </c>
      <c r="L260" s="3">
        <f t="shared" si="11"/>
        <v>2011</v>
      </c>
      <c r="M260" s="3">
        <f t="shared" si="11"/>
        <v>2012</v>
      </c>
      <c r="N260" s="67">
        <f t="shared" si="11"/>
        <v>2013</v>
      </c>
      <c r="O260" s="67">
        <f t="shared" si="11"/>
        <v>2014</v>
      </c>
    </row>
    <row r="261" spans="4:15" ht="15" x14ac:dyDescent="0.15">
      <c r="D261" s="4" t="s">
        <v>2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71">
        <v>0</v>
      </c>
      <c r="O261" s="71">
        <v>0</v>
      </c>
    </row>
    <row r="262" spans="4:15" ht="15" x14ac:dyDescent="0.15">
      <c r="D262" s="4" t="s">
        <v>3</v>
      </c>
      <c r="E262" s="11">
        <v>0</v>
      </c>
      <c r="F262" s="11">
        <v>0</v>
      </c>
      <c r="G262" s="11">
        <v>1</v>
      </c>
      <c r="H262" s="11">
        <v>1</v>
      </c>
      <c r="I262" s="11">
        <v>1</v>
      </c>
      <c r="J262" s="11">
        <v>1</v>
      </c>
      <c r="K262" s="11">
        <v>1</v>
      </c>
      <c r="L262" s="11">
        <v>1</v>
      </c>
      <c r="M262" s="11">
        <v>1</v>
      </c>
      <c r="N262" s="72">
        <v>1</v>
      </c>
      <c r="O262" s="72">
        <v>1</v>
      </c>
    </row>
    <row r="263" spans="4:15" ht="15" x14ac:dyDescent="0.15">
      <c r="D263" s="4" t="s">
        <v>4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72">
        <v>0</v>
      </c>
      <c r="O263" s="72">
        <v>0</v>
      </c>
    </row>
    <row r="264" spans="4:15" ht="15" x14ac:dyDescent="0.15">
      <c r="D264" s="4" t="s">
        <v>5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  <c r="J264" s="11">
        <v>1</v>
      </c>
      <c r="K264" s="11">
        <v>1</v>
      </c>
      <c r="L264" s="11">
        <v>1</v>
      </c>
      <c r="M264" s="11">
        <v>1</v>
      </c>
      <c r="N264" s="72">
        <v>1</v>
      </c>
      <c r="O264" s="72">
        <v>1</v>
      </c>
    </row>
    <row r="265" spans="4:15" ht="15" x14ac:dyDescent="0.15">
      <c r="D265" s="4" t="s">
        <v>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72">
        <v>0</v>
      </c>
      <c r="O265" s="72">
        <v>0</v>
      </c>
    </row>
    <row r="266" spans="4:15" ht="15" x14ac:dyDescent="0.15">
      <c r="D266" s="4" t="s">
        <v>7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  <c r="J266" s="11">
        <v>1</v>
      </c>
      <c r="K266" s="11">
        <v>1</v>
      </c>
      <c r="L266" s="11">
        <v>1</v>
      </c>
      <c r="M266" s="11">
        <v>1</v>
      </c>
      <c r="N266" s="72">
        <v>1</v>
      </c>
      <c r="O266" s="72">
        <v>1</v>
      </c>
    </row>
    <row r="267" spans="4:15" ht="15" x14ac:dyDescent="0.15">
      <c r="D267" s="4" t="s">
        <v>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72">
        <v>0</v>
      </c>
      <c r="O267" s="72">
        <v>0</v>
      </c>
    </row>
    <row r="268" spans="4:15" ht="15" x14ac:dyDescent="0.15">
      <c r="D268" s="4" t="s">
        <v>9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72">
        <v>0</v>
      </c>
      <c r="O268" s="72">
        <v>0</v>
      </c>
    </row>
    <row r="269" spans="4:15" ht="15" x14ac:dyDescent="0.15">
      <c r="D269" s="4" t="s">
        <v>10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72">
        <v>0</v>
      </c>
      <c r="O269" s="72">
        <v>0</v>
      </c>
    </row>
    <row r="270" spans="4:15" ht="15" x14ac:dyDescent="0.15">
      <c r="D270" s="4" t="s">
        <v>11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  <c r="J270" s="11">
        <v>1</v>
      </c>
      <c r="K270" s="11">
        <v>1</v>
      </c>
      <c r="L270" s="11">
        <v>1</v>
      </c>
      <c r="M270" s="11">
        <v>1</v>
      </c>
      <c r="N270" s="72">
        <v>1</v>
      </c>
      <c r="O270" s="72">
        <v>1</v>
      </c>
    </row>
    <row r="271" spans="4:15" ht="15" x14ac:dyDescent="0.15">
      <c r="D271" s="4" t="s">
        <v>12</v>
      </c>
      <c r="E271" s="11">
        <v>0.99</v>
      </c>
      <c r="F271" s="11">
        <v>0.99</v>
      </c>
      <c r="G271" s="11">
        <v>0.99</v>
      </c>
      <c r="H271" s="11">
        <v>0.99</v>
      </c>
      <c r="I271" s="11">
        <v>0.99</v>
      </c>
      <c r="J271" s="11">
        <v>0.99</v>
      </c>
      <c r="K271" s="11">
        <v>0.99</v>
      </c>
      <c r="L271" s="11">
        <v>0.99</v>
      </c>
      <c r="M271" s="11">
        <v>0.99</v>
      </c>
      <c r="N271" s="72">
        <v>0.99</v>
      </c>
      <c r="O271" s="72">
        <v>0.99</v>
      </c>
    </row>
    <row r="272" spans="4:15" ht="15" x14ac:dyDescent="0.15">
      <c r="D272" s="4" t="s">
        <v>13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72">
        <v>0</v>
      </c>
      <c r="O272" s="72">
        <v>0</v>
      </c>
    </row>
    <row r="273" spans="4:15" ht="15" x14ac:dyDescent="0.15">
      <c r="D273" s="4" t="s">
        <v>14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1">
        <v>1</v>
      </c>
      <c r="N273" s="72">
        <v>1</v>
      </c>
      <c r="O273" s="72">
        <v>0</v>
      </c>
    </row>
    <row r="274" spans="4:15" ht="15" x14ac:dyDescent="0.15">
      <c r="D274" s="4" t="s">
        <v>15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72">
        <v>0</v>
      </c>
      <c r="O274" s="72">
        <v>0</v>
      </c>
    </row>
    <row r="275" spans="4:15" ht="15" x14ac:dyDescent="0.15">
      <c r="D275" s="4" t="s">
        <v>16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72">
        <v>0</v>
      </c>
      <c r="O275" s="72">
        <v>0</v>
      </c>
    </row>
    <row r="276" spans="4:15" ht="15" x14ac:dyDescent="0.15">
      <c r="D276" s="4" t="s">
        <v>17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72">
        <v>0</v>
      </c>
      <c r="O276" s="72">
        <v>0</v>
      </c>
    </row>
    <row r="277" spans="4:15" ht="15" x14ac:dyDescent="0.15">
      <c r="D277" s="4" t="s">
        <v>18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72">
        <v>0</v>
      </c>
      <c r="O277" s="72">
        <v>0</v>
      </c>
    </row>
    <row r="278" spans="4:15" ht="15" x14ac:dyDescent="0.15">
      <c r="D278" s="4" t="s">
        <v>19</v>
      </c>
      <c r="E278" s="11">
        <v>1</v>
      </c>
      <c r="F278" s="11">
        <v>1</v>
      </c>
      <c r="G278" s="11">
        <v>1</v>
      </c>
      <c r="H278" s="11">
        <v>1</v>
      </c>
      <c r="I278" s="11">
        <v>1</v>
      </c>
      <c r="J278" s="11">
        <v>1</v>
      </c>
      <c r="K278" s="11">
        <v>1</v>
      </c>
      <c r="L278" s="11">
        <v>1</v>
      </c>
      <c r="M278" s="11">
        <v>1</v>
      </c>
      <c r="N278" s="72">
        <v>1</v>
      </c>
      <c r="O278" s="72">
        <v>1</v>
      </c>
    </row>
    <row r="279" spans="4:15" ht="15" x14ac:dyDescent="0.15">
      <c r="D279" s="4" t="s">
        <v>20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72">
        <v>0</v>
      </c>
      <c r="O279" s="72">
        <v>0</v>
      </c>
    </row>
    <row r="280" spans="4:15" ht="15" x14ac:dyDescent="0.15">
      <c r="D280" s="4" t="s">
        <v>21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72">
        <v>0</v>
      </c>
      <c r="O280" s="72">
        <v>0</v>
      </c>
    </row>
    <row r="281" spans="4:15" ht="15" x14ac:dyDescent="0.15">
      <c r="D281" s="4" t="s">
        <v>22</v>
      </c>
      <c r="E281" s="11">
        <v>1</v>
      </c>
      <c r="F281" s="11">
        <v>0.997</v>
      </c>
      <c r="G281" s="11">
        <v>0.98899999999999999</v>
      </c>
      <c r="H281" s="11">
        <v>0.91800000000000004</v>
      </c>
      <c r="I281" s="11">
        <v>0.94599999999999995</v>
      </c>
      <c r="J281" s="11">
        <v>0.84799999999999998</v>
      </c>
      <c r="K281" s="11">
        <v>0.83099999999999996</v>
      </c>
      <c r="L281" s="11">
        <v>0.81299999999999994</v>
      </c>
      <c r="M281" s="11">
        <v>0.78900000000000003</v>
      </c>
      <c r="N281" s="72">
        <v>0.74299999999999999</v>
      </c>
      <c r="O281" s="72">
        <v>0</v>
      </c>
    </row>
    <row r="282" spans="4:15" ht="15" x14ac:dyDescent="0.15">
      <c r="D282" s="4" t="s">
        <v>23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72">
        <v>0</v>
      </c>
      <c r="O282" s="72">
        <v>0</v>
      </c>
    </row>
    <row r="283" spans="4:15" ht="15" x14ac:dyDescent="0.15">
      <c r="D283" s="4" t="s">
        <v>24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72">
        <v>1</v>
      </c>
      <c r="O283" s="72">
        <v>1</v>
      </c>
    </row>
    <row r="284" spans="4:15" ht="15" x14ac:dyDescent="0.15">
      <c r="D284" s="4" t="s">
        <v>25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72">
        <v>0</v>
      </c>
      <c r="O284" s="72">
        <v>0</v>
      </c>
    </row>
    <row r="285" spans="4:15" ht="15" x14ac:dyDescent="0.15">
      <c r="D285" s="4" t="s">
        <v>26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72">
        <v>0</v>
      </c>
      <c r="O285" s="72">
        <v>0</v>
      </c>
    </row>
    <row r="286" spans="4:15" ht="15" x14ac:dyDescent="0.15">
      <c r="D286" s="4" t="s">
        <v>27</v>
      </c>
      <c r="E286" s="11">
        <v>1</v>
      </c>
      <c r="F286" s="11">
        <v>1</v>
      </c>
      <c r="G286" s="11">
        <v>1</v>
      </c>
      <c r="H286" s="11">
        <v>1</v>
      </c>
      <c r="I286" s="11">
        <v>1</v>
      </c>
      <c r="J286" s="11">
        <v>1</v>
      </c>
      <c r="K286" s="11">
        <v>1</v>
      </c>
      <c r="L286" s="11">
        <v>1</v>
      </c>
      <c r="M286" s="11">
        <v>1</v>
      </c>
      <c r="N286" s="72">
        <v>1</v>
      </c>
      <c r="O286" s="72">
        <v>1</v>
      </c>
    </row>
    <row r="287" spans="4:15" ht="15" x14ac:dyDescent="0.15">
      <c r="D287" s="4" t="s">
        <v>28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72">
        <v>0</v>
      </c>
      <c r="O287" s="72">
        <v>0</v>
      </c>
    </row>
    <row r="288" spans="4:15" ht="15" x14ac:dyDescent="0.15">
      <c r="D288" s="4" t="s">
        <v>29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1">
        <v>0</v>
      </c>
      <c r="N288" s="72">
        <v>0</v>
      </c>
      <c r="O288" s="72">
        <v>0</v>
      </c>
    </row>
    <row r="289" spans="4:15" ht="15" x14ac:dyDescent="0.15">
      <c r="D289" s="4" t="s">
        <v>30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72">
        <v>0.99519999999999997</v>
      </c>
      <c r="O289" s="72">
        <v>0</v>
      </c>
    </row>
    <row r="290" spans="4:15" ht="15" x14ac:dyDescent="0.15">
      <c r="D290" s="4" t="s">
        <v>31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72">
        <v>0</v>
      </c>
      <c r="O290" s="72">
        <v>0</v>
      </c>
    </row>
    <row r="291" spans="4:15" ht="15" x14ac:dyDescent="0.15">
      <c r="D291" s="4" t="s">
        <v>32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  <c r="J291" s="11">
        <v>1</v>
      </c>
      <c r="K291" s="11">
        <v>1</v>
      </c>
      <c r="L291" s="11">
        <v>1</v>
      </c>
      <c r="M291" s="11">
        <v>1</v>
      </c>
      <c r="N291" s="72">
        <v>1</v>
      </c>
      <c r="O291" s="72">
        <v>0</v>
      </c>
    </row>
    <row r="292" spans="4:15" ht="15" x14ac:dyDescent="0.15">
      <c r="D292" s="6" t="s">
        <v>42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73">
        <v>0</v>
      </c>
      <c r="O292" s="73">
        <v>0</v>
      </c>
    </row>
  </sheetData>
  <mergeCells count="8">
    <mergeCell ref="D187:N187"/>
    <mergeCell ref="D223:N223"/>
    <mergeCell ref="D259:N259"/>
    <mergeCell ref="D6:N6"/>
    <mergeCell ref="D43:N43"/>
    <mergeCell ref="D79:N79"/>
    <mergeCell ref="D115:N115"/>
    <mergeCell ref="D151:N151"/>
  </mergeCells>
  <conditionalFormatting sqref="E81:O112 E117:O148 E153:O184 E189:O220 E225:O256 E8:O39">
    <cfRule type="cellIs" dxfId="127" priority="14" operator="equal">
      <formula>0</formula>
    </cfRule>
  </conditionalFormatting>
  <conditionalFormatting sqref="E46:O76">
    <cfRule type="cellIs" dxfId="126" priority="11" operator="equal">
      <formula>0</formula>
    </cfRule>
  </conditionalFormatting>
  <conditionalFormatting sqref="E45:O45">
    <cfRule type="cellIs" dxfId="125" priority="10" operator="equal">
      <formula>0</formula>
    </cfRule>
  </conditionalFormatting>
  <conditionalFormatting sqref="E262:O292">
    <cfRule type="cellIs" dxfId="124" priority="2" operator="equal">
      <formula>0</formula>
    </cfRule>
  </conditionalFormatting>
  <conditionalFormatting sqref="E261:O261">
    <cfRule type="cellIs" dxfId="123" priority="1" operator="equal">
      <formula>0</formula>
    </cfRule>
  </conditionalFormatting>
  <pageMargins left="0.70866141732283472" right="0.70866141732283472" top="0.55118110236220474" bottom="0.35433070866141736" header="0.31496062992125984" footer="0.31496062992125984"/>
  <pageSetup paperSize="9" scale="61" fitToHeight="5" orientation="landscape" r:id="rId1"/>
  <headerFooter>
    <oddHeader>&amp;L&amp;F&amp;R&amp;A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  <pageSetUpPr fitToPage="1"/>
  </sheetPr>
  <dimension ref="C3:AT277"/>
  <sheetViews>
    <sheetView showGridLines="0" tabSelected="1" zoomScale="80" zoomScaleNormal="80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H21" sqref="H21"/>
    </sheetView>
  </sheetViews>
  <sheetFormatPr defaultRowHeight="10.5" x14ac:dyDescent="0.15"/>
  <cols>
    <col min="1" max="1" width="11.85546875" customWidth="1"/>
    <col min="2" max="2" width="11" customWidth="1"/>
    <col min="3" max="5" width="10.7109375" customWidth="1"/>
    <col min="6" max="16" width="16.140625" customWidth="1"/>
    <col min="17" max="19" width="18" customWidth="1"/>
  </cols>
  <sheetData>
    <row r="3" spans="3:46" ht="15" x14ac:dyDescent="0.2">
      <c r="E3" s="1"/>
    </row>
    <row r="4" spans="3:46" ht="18.75" x14ac:dyDescent="0.15">
      <c r="C4" s="100" t="s">
        <v>80</v>
      </c>
      <c r="D4" s="100"/>
      <c r="E4" s="100"/>
      <c r="F4" s="94" t="s">
        <v>112</v>
      </c>
      <c r="G4" s="95"/>
      <c r="H4" s="95"/>
      <c r="I4" s="95"/>
      <c r="J4" s="95"/>
      <c r="K4" s="95"/>
      <c r="L4" s="95"/>
      <c r="M4" s="95"/>
      <c r="N4" s="95"/>
      <c r="O4" s="95"/>
      <c r="P4" s="96"/>
    </row>
    <row r="5" spans="3:46" ht="12" customHeight="1" x14ac:dyDescent="0.15"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3:46" ht="12.75" customHeight="1" x14ac:dyDescent="0.25"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46" ht="18.75" x14ac:dyDescent="0.15">
      <c r="C7" s="97" t="s">
        <v>103</v>
      </c>
      <c r="D7" s="98"/>
      <c r="E7" s="91" t="s">
        <v>86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</row>
    <row r="8" spans="3:46" ht="15" x14ac:dyDescent="0.15">
      <c r="C8" s="85" t="s">
        <v>92</v>
      </c>
      <c r="D8" s="86"/>
      <c r="E8" s="41">
        <v>1</v>
      </c>
      <c r="F8" s="42">
        <v>2004</v>
      </c>
      <c r="G8" s="42">
        <f t="shared" ref="G8:P8" si="0">F8+1</f>
        <v>2005</v>
      </c>
      <c r="H8" s="42">
        <f t="shared" si="0"/>
        <v>2006</v>
      </c>
      <c r="I8" s="42">
        <f t="shared" si="0"/>
        <v>2007</v>
      </c>
      <c r="J8" s="42">
        <f t="shared" si="0"/>
        <v>2008</v>
      </c>
      <c r="K8" s="42">
        <f t="shared" si="0"/>
        <v>2009</v>
      </c>
      <c r="L8" s="42">
        <f t="shared" si="0"/>
        <v>2010</v>
      </c>
      <c r="M8" s="42">
        <f t="shared" si="0"/>
        <v>2011</v>
      </c>
      <c r="N8" s="42">
        <f t="shared" si="0"/>
        <v>2012</v>
      </c>
      <c r="O8" s="42">
        <f t="shared" si="0"/>
        <v>2013</v>
      </c>
      <c r="P8" s="43">
        <f t="shared" si="0"/>
        <v>2014</v>
      </c>
      <c r="Q8" s="34" t="s">
        <v>84</v>
      </c>
      <c r="R8" s="34" t="s">
        <v>93</v>
      </c>
      <c r="S8" s="34" t="s">
        <v>94</v>
      </c>
    </row>
    <row r="9" spans="3:46" ht="15" x14ac:dyDescent="0.25">
      <c r="C9" s="83"/>
      <c r="D9" s="84"/>
      <c r="E9" s="35" t="s">
        <v>2</v>
      </c>
      <c r="F9" s="36">
        <f>IF($C$4="National Currency",IF(Non_technical_Account_DATA!E8=0,0,Non_technical_Account_DATA!E8),IF($C$4="Current Exchange rate",IF(Non_technical_Account_DATA!E8=0,0,Non_technical_Account_DATA!E8/ECO!O10),IF($C$4="Constant Exchange rate",IF(Non_technical_Account_DATA!E8=0,0,Non_technical_Account_DATA!E8/ECO!O45))))</f>
        <v>317</v>
      </c>
      <c r="G9" s="36">
        <f>IF($C$4="National Currency",IF(Non_technical_Account_DATA!F8=0,0,Non_technical_Account_DATA!F8),IF($C$4="Current Exchange rate",IF(Non_technical_Account_DATA!F8=0,0,Non_technical_Account_DATA!F8/ECO!P10),IF($C$4="Constant Exchange rate",IF(Non_technical_Account_DATA!F8=0,0,Non_technical_Account_DATA!F8/ECO!P45))))</f>
        <v>272</v>
      </c>
      <c r="H9" s="36">
        <f>IF($C$4="National Currency",IF(Non_technical_Account_DATA!G8=0,0,Non_technical_Account_DATA!G8),IF($C$4="Current Exchange rate",IF(Non_technical_Account_DATA!G8=0,0,Non_technical_Account_DATA!G8/ECO!Q10),IF($C$4="Constant Exchange rate",IF(Non_technical_Account_DATA!G8=0,0,Non_technical_Account_DATA!G8/ECO!Q45))))</f>
        <v>308</v>
      </c>
      <c r="I9" s="36">
        <f>IF($C$4="National Currency",IF(Non_technical_Account_DATA!H8=0,0,Non_technical_Account_DATA!H8),IF($C$4="Current Exchange rate",IF(Non_technical_Account_DATA!H8=0,0,Non_technical_Account_DATA!H8/ECO!R10),IF($C$4="Constant Exchange rate",IF(Non_technical_Account_DATA!H8=0,0,Non_technical_Account_DATA!H8/ECO!R45))))</f>
        <v>227</v>
      </c>
      <c r="J9" s="47">
        <f>IF($C$4="National Currency",IF(Non_technical_Account_DATA!I8=0,0,Non_technical_Account_DATA!I8),IF($C$4="Current Exchange rate",IF(Non_technical_Account_DATA!I8=0,0,Non_technical_Account_DATA!I8/ECO!S10),IF($C$4="Constant Exchange rate",IF(Non_technical_Account_DATA!I8=0,0,Non_technical_Account_DATA!I8/ECO!S45))))</f>
        <v>-145</v>
      </c>
      <c r="K9" s="36">
        <f>IF($C$4="National Currency",IF(Non_technical_Account_DATA!J8=0,0,Non_technical_Account_DATA!J8),IF($C$4="Current Exchange rate",IF(Non_technical_Account_DATA!J8=0,0,Non_technical_Account_DATA!J8/ECO!T10),IF($C$4="Constant Exchange rate",IF(Non_technical_Account_DATA!J8=0,0,Non_technical_Account_DATA!J8/ECO!T45))))</f>
        <v>157</v>
      </c>
      <c r="L9" s="36">
        <f>IF($C$4="National Currency",IF(Non_technical_Account_DATA!K8=0,0,Non_technical_Account_DATA!K8),IF($C$4="Current Exchange rate",IF(Non_technical_Account_DATA!K8=0,0,Non_technical_Account_DATA!K8/ECO!U10),IF($C$4="Constant Exchange rate",IF(Non_technical_Account_DATA!K8=0,0,Non_technical_Account_DATA!K8/ECO!U45))))</f>
        <v>294</v>
      </c>
      <c r="M9" s="36">
        <f>IF($C$4="National Currency",IF(Non_technical_Account_DATA!L8=0,0,Non_technical_Account_DATA!L8),IF($C$4="Current Exchange rate",IF(Non_technical_Account_DATA!L8=0,0,Non_technical_Account_DATA!L8/ECO!V10),IF($C$4="Constant Exchange rate",IF(Non_technical_Account_DATA!L8=0,0,Non_technical_Account_DATA!L8/ECO!V45))))</f>
        <v>63</v>
      </c>
      <c r="N9" s="36">
        <f>IF($C$4="National Currency",IF(Non_technical_Account_DATA!M8=0,0,Non_technical_Account_DATA!M8),IF($C$4="Current Exchange rate",IF(Non_technical_Account_DATA!M8=0,0,Non_technical_Account_DATA!M8/ECO!W10),IF($C$4="Constant Exchange rate",IF(Non_technical_Account_DATA!M8=0,0,Non_technical_Account_DATA!M8/ECO!W45))))</f>
        <v>357</v>
      </c>
      <c r="O9" s="36">
        <f>IF($C$4="National Currency",IF(Non_technical_Account_DATA!N8=0,0,Non_technical_Account_DATA!N8),IF($C$4="Current Exchange rate",IF(Non_technical_Account_DATA!N8=0,0,Non_technical_Account_DATA!N8/ECO!X10),IF($C$4="Constant Exchange rate",IF(Non_technical_Account_DATA!N8=0,0,Non_technical_Account_DATA!N8/ECO!X45))))</f>
        <v>366</v>
      </c>
      <c r="P9" s="77">
        <f>IF($C$4="National Currency",IF(Non_technical_Account_DATA!O8=0,0,Non_technical_Account_DATA!O8),IF($C$4="Current Exchange rate",IF(Non_technical_Account_DATA!O8=0,0,Non_technical_Account_DATA!O8/ECO!Y10),IF($C$4="Constant Exchange rate",IF(Non_technical_Account_DATA!O8=0,0,Non_technical_Account_DATA!O8/ECO!Y45))))</f>
        <v>0</v>
      </c>
      <c r="Q9" s="37">
        <f>O9/$O$41</f>
        <v>7.8394314975371547E-3</v>
      </c>
      <c r="R9" s="37">
        <f>IF(OR(O9=0, N9=0),"-",O9/N9-1)</f>
        <v>2.5210084033613356E-2</v>
      </c>
      <c r="S9" s="37">
        <f>IF(OR(O9=0, F9=0),"-",O9/F9-1)</f>
        <v>0.15457413249211349</v>
      </c>
      <c r="AS9" s="58" t="s">
        <v>77</v>
      </c>
      <c r="AT9" s="58"/>
    </row>
    <row r="10" spans="3:46" ht="15" x14ac:dyDescent="0.25">
      <c r="C10" s="83"/>
      <c r="D10" s="84"/>
      <c r="E10" s="35" t="s">
        <v>3</v>
      </c>
      <c r="F10" s="38">
        <f>IF($C$4="National Currency",IF(Non_technical_Account_DATA!E9=0,0,Non_technical_Account_DATA!E9),IF($C$4="Current Exchange rate",IF(Non_technical_Account_DATA!E9=0,0,Non_technical_Account_DATA!E9/ECO!O11),IF($C$4="Constant Exchange rate",IF(Non_technical_Account_DATA!E9=0,0,Non_technical_Account_DATA!E9/ECO!O46))))</f>
        <v>794.98753799999997</v>
      </c>
      <c r="G10" s="38">
        <f>IF($C$4="National Currency",IF(Non_technical_Account_DATA!F9=0,0,Non_technical_Account_DATA!F9),IF($C$4="Current Exchange rate",IF(Non_technical_Account_DATA!F9=0,0,Non_technical_Account_DATA!F9/ECO!P11),IF($C$4="Constant Exchange rate",IF(Non_technical_Account_DATA!F9=0,0,Non_technical_Account_DATA!F9/ECO!P46))))</f>
        <v>1187.1458709999999</v>
      </c>
      <c r="H10" s="38">
        <f>IF($C$4="National Currency",IF(Non_technical_Account_DATA!G9=0,0,Non_technical_Account_DATA!G9),IF($C$4="Current Exchange rate",IF(Non_technical_Account_DATA!G9=0,0,Non_technical_Account_DATA!G9/ECO!Q11),IF($C$4="Constant Exchange rate",IF(Non_technical_Account_DATA!G9=0,0,Non_technical_Account_DATA!G9/ECO!Q46))))</f>
        <v>998.64625899999999</v>
      </c>
      <c r="I10" s="38">
        <f>IF($C$4="National Currency",IF(Non_technical_Account_DATA!H9=0,0,Non_technical_Account_DATA!H9),IF($C$4="Current Exchange rate",IF(Non_technical_Account_DATA!H9=0,0,Non_technical_Account_DATA!H9/ECO!R11),IF($C$4="Constant Exchange rate",IF(Non_technical_Account_DATA!H9=0,0,Non_technical_Account_DATA!H9/ECO!R46))))</f>
        <v>953.58429100000001</v>
      </c>
      <c r="J10" s="48">
        <f>IF($C$4="National Currency",IF(Non_technical_Account_DATA!I9=0,0,Non_technical_Account_DATA!I9),IF($C$4="Current Exchange rate",IF(Non_technical_Account_DATA!I9=0,0,Non_technical_Account_DATA!I9/ECO!S11),IF($C$4="Constant Exchange rate",IF(Non_technical_Account_DATA!I9=0,0,Non_technical_Account_DATA!I9/ECO!S46))))</f>
        <v>-3673.8519649999998</v>
      </c>
      <c r="K10" s="38">
        <f>IF($C$4="National Currency",IF(Non_technical_Account_DATA!J9=0,0,Non_technical_Account_DATA!J9),IF($C$4="Current Exchange rate",IF(Non_technical_Account_DATA!J9=0,0,Non_technical_Account_DATA!J9/ECO!T11),IF($C$4="Constant Exchange rate",IF(Non_technical_Account_DATA!J9=0,0,Non_technical_Account_DATA!J9/ECO!T46))))</f>
        <v>739.41454099999999</v>
      </c>
      <c r="L10" s="38">
        <f>IF($C$4="National Currency",IF(Non_technical_Account_DATA!K9=0,0,Non_technical_Account_DATA!K9),IF($C$4="Current Exchange rate",IF(Non_technical_Account_DATA!K9=0,0,Non_technical_Account_DATA!K9/ECO!U11),IF($C$4="Constant Exchange rate",IF(Non_technical_Account_DATA!K9=0,0,Non_technical_Account_DATA!K9/ECO!U46))))</f>
        <v>773.55634499999996</v>
      </c>
      <c r="M10" s="48">
        <f>IF($C$4="National Currency",IF(Non_technical_Account_DATA!L9=0,0,Non_technical_Account_DATA!L9),IF($C$4="Current Exchange rate",IF(Non_technical_Account_DATA!L9=0,0,Non_technical_Account_DATA!L9/ECO!V11),IF($C$4="Constant Exchange rate",IF(Non_technical_Account_DATA!L9=0,0,Non_technical_Account_DATA!L9/ECO!V46))))</f>
        <v>-735.38283000000001</v>
      </c>
      <c r="N10" s="38">
        <f>IF($C$4="National Currency",IF(Non_technical_Account_DATA!M9=0,0,Non_technical_Account_DATA!M9),IF($C$4="Current Exchange rate",IF(Non_technical_Account_DATA!M9=0,0,Non_technical_Account_DATA!M9/ECO!W11),IF($C$4="Constant Exchange rate",IF(Non_technical_Account_DATA!M9=0,0,Non_technical_Account_DATA!M9/ECO!W46))))</f>
        <v>1248.220382</v>
      </c>
      <c r="O10" s="38">
        <f>IF($C$4="National Currency",IF(Non_technical_Account_DATA!N9=0,0,Non_technical_Account_DATA!N9),IF($C$4="Current Exchange rate",IF(Non_technical_Account_DATA!N9=0,0,Non_technical_Account_DATA!N9/ECO!X11),IF($C$4="Constant Exchange rate",IF(Non_technical_Account_DATA!N9=0,0,Non_technical_Account_DATA!N9/ECO!X46))))</f>
        <v>641.35702500000002</v>
      </c>
      <c r="P10" s="78">
        <f>IF($C$4="National Currency",IF(Non_technical_Account_DATA!O9=0,0,Non_technical_Account_DATA!O9),IF($C$4="Current Exchange rate",IF(Non_technical_Account_DATA!O9=0,0,Non_technical_Account_DATA!O9/ECO!Y11),IF($C$4="Constant Exchange rate",IF(Non_technical_Account_DATA!O9=0,0,Non_technical_Account_DATA!O9/ECO!Y46))))</f>
        <v>679.79997300000002</v>
      </c>
      <c r="Q10" s="37">
        <f t="shared" ref="Q10:Q40" si="1">O10/$O$41</f>
        <v>1.3737361920633125E-2</v>
      </c>
      <c r="R10" s="37">
        <f t="shared" ref="R10:R40" si="2">IF(OR(O10=0, N10=0),"-",O10/N10-1)</f>
        <v>-0.48618286141717559</v>
      </c>
      <c r="S10" s="37">
        <f t="shared" ref="S10:S40" si="3">IF(OR(O10=0, F10=0),"-",O10/F10-1)</f>
        <v>-0.1932489575704518</v>
      </c>
      <c r="AS10" s="58" t="s">
        <v>78</v>
      </c>
      <c r="AT10" s="58"/>
    </row>
    <row r="11" spans="3:46" ht="15" x14ac:dyDescent="0.25">
      <c r="C11" s="83"/>
      <c r="D11" s="84"/>
      <c r="E11" s="35" t="s">
        <v>4</v>
      </c>
      <c r="F11" s="38">
        <f>IF($C$4="National Currency",IF(Non_technical_Account_DATA!E10=0,0,Non_technical_Account_DATA!E10),IF($C$4="Current Exchange rate",IF(Non_technical_Account_DATA!E10=0,0,Non_technical_Account_DATA!E10/ECO!O12),IF($C$4="Constant Exchange rate",IF(Non_technical_Account_DATA!E10=0,0,Non_technical_Account_DATA!E10/ECO!O47))))</f>
        <v>0</v>
      </c>
      <c r="G11" s="38">
        <f>IF($C$4="National Currency",IF(Non_technical_Account_DATA!F10=0,0,Non_technical_Account_DATA!F10),IF($C$4="Current Exchange rate",IF(Non_technical_Account_DATA!F10=0,0,Non_technical_Account_DATA!F10/ECO!P12),IF($C$4="Constant Exchange rate",IF(Non_technical_Account_DATA!F10=0,0,Non_technical_Account_DATA!F10/ECO!P47))))</f>
        <v>0</v>
      </c>
      <c r="H11" s="38">
        <f>IF($C$4="National Currency",IF(Non_technical_Account_DATA!G10=0,0,Non_technical_Account_DATA!G10),IF($C$4="Current Exchange rate",IF(Non_technical_Account_DATA!G10=0,0,Non_technical_Account_DATA!G10/ECO!Q12),IF($C$4="Constant Exchange rate",IF(Non_technical_Account_DATA!G10=0,0,Non_technical_Account_DATA!G10/ECO!Q47))))</f>
        <v>0</v>
      </c>
      <c r="I11" s="38">
        <f>IF($C$4="National Currency",IF(Non_technical_Account_DATA!H10=0,0,Non_technical_Account_DATA!H10),IF($C$4="Current Exchange rate",IF(Non_technical_Account_DATA!H10=0,0,Non_technical_Account_DATA!H10/ECO!R12),IF($C$4="Constant Exchange rate",IF(Non_technical_Account_DATA!H10=0,0,Non_technical_Account_DATA!H10/ECO!R47))))</f>
        <v>5.80776321241947</v>
      </c>
      <c r="J11" s="48">
        <f>IF($C$4="National Currency",IF(Non_technical_Account_DATA!I10=0,0,Non_technical_Account_DATA!I10),IF($C$4="Current Exchange rate",IF(Non_technical_Account_DATA!I10=0,0,Non_technical_Account_DATA!I10/ECO!S12),IF($C$4="Constant Exchange rate",IF(Non_technical_Account_DATA!I10=0,0,Non_technical_Account_DATA!I10/ECO!S47))))</f>
        <v>-0.83957807771244508</v>
      </c>
      <c r="K11" s="38">
        <f>IF($C$4="National Currency",IF(Non_technical_Account_DATA!J10=0,0,Non_technical_Account_DATA!J10),IF($C$4="Current Exchange rate",IF(Non_technical_Account_DATA!J10=0,0,Non_technical_Account_DATA!J10/ECO!T12),IF($C$4="Constant Exchange rate",IF(Non_technical_Account_DATA!J10=0,0,Non_technical_Account_DATA!J10/ECO!T47))))</f>
        <v>6.0952040085898354</v>
      </c>
      <c r="L11" s="38">
        <f>IF($C$4="National Currency",IF(Non_technical_Account_DATA!K10=0,0,Non_technical_Account_DATA!K10),IF($C$4="Current Exchange rate",IF(Non_technical_Account_DATA!K10=0,0,Non_technical_Account_DATA!K10/ECO!U12),IF($C$4="Constant Exchange rate",IF(Non_technical_Account_DATA!K10=0,0,Non_technical_Account_DATA!K10/ECO!U47))))</f>
        <v>7.5457613252888835</v>
      </c>
      <c r="M11" s="38">
        <f>IF($C$4="National Currency",IF(Non_technical_Account_DATA!L10=0,0,Non_technical_Account_DATA!L10),IF($C$4="Current Exchange rate",IF(Non_technical_Account_DATA!L10=0,0,Non_technical_Account_DATA!L10/ECO!V12),IF($C$4="Constant Exchange rate",IF(Non_technical_Account_DATA!L10=0,0,Non_technical_Account_DATA!L10/ECO!V47))))</f>
        <v>2.8587536148890456</v>
      </c>
      <c r="N11" s="38">
        <f>IF($C$4="National Currency",IF(Non_technical_Account_DATA!M10=0,0,Non_technical_Account_DATA!M10),IF($C$4="Current Exchange rate",IF(Non_technical_Account_DATA!M10=0,0,Non_technical_Account_DATA!M10/ECO!W12),IF($C$4="Constant Exchange rate",IF(Non_technical_Account_DATA!M10=0,0,Non_technical_Account_DATA!M10/ECO!W47))))</f>
        <v>5.1129972389814906</v>
      </c>
      <c r="O11" s="75">
        <f>IF($C$4="National Currency",IF(Non_technical_Account_DATA!N10=0,0,Non_technical_Account_DATA!N10),IF($C$4="Current Exchange rate",IF(Non_technical_Account_DATA!N10=0,0,Non_technical_Account_DATA!N10/ECO!X12),IF($C$4="Constant Exchange rate",IF(Non_technical_Account_DATA!N10=0,0,Non_technical_Account_DATA!N10/ECO!X47))))</f>
        <v>5.1129972389814906</v>
      </c>
      <c r="P11" s="78">
        <f>IF($C$4="National Currency",IF(Non_technical_Account_DATA!O10=0,0,Non_technical_Account_DATA!O10),IF($C$4="Current Exchange rate",IF(Non_technical_Account_DATA!O10=0,0,Non_technical_Account_DATA!O10/ECO!Y12),IF($C$4="Constant Exchange rate",IF(Non_technical_Account_DATA!O10=0,0,Non_technical_Account_DATA!O10/ECO!Y47))))</f>
        <v>0</v>
      </c>
      <c r="Q11" s="37">
        <f t="shared" si="1"/>
        <v>1.0951637049751913E-4</v>
      </c>
      <c r="R11" s="37">
        <f t="shared" si="2"/>
        <v>0</v>
      </c>
      <c r="S11" s="37" t="str">
        <f t="shared" si="3"/>
        <v>-</v>
      </c>
      <c r="AS11" s="58" t="s">
        <v>79</v>
      </c>
      <c r="AT11" s="58"/>
    </row>
    <row r="12" spans="3:46" ht="15" x14ac:dyDescent="0.25">
      <c r="C12" s="83"/>
      <c r="D12" s="84"/>
      <c r="E12" s="35" t="s">
        <v>5</v>
      </c>
      <c r="F12" s="38">
        <f>IF($C$4="National Currency",IF(Non_technical_Account_DATA!E11=0,0,Non_technical_Account_DATA!E11),IF($C$4="Current Exchange rate",IF(Non_technical_Account_DATA!E11=0,0,Non_technical_Account_DATA!E11/ECO!O13),IF($C$4="Constant Exchange rate",IF(Non_technical_Account_DATA!E11=0,0,Non_technical_Account_DATA!E11/ECO!O48))))</f>
        <v>0</v>
      </c>
      <c r="G12" s="38">
        <f>IF($C$4="National Currency",IF(Non_technical_Account_DATA!F11=0,0,Non_technical_Account_DATA!F11),IF($C$4="Current Exchange rate",IF(Non_technical_Account_DATA!F11=0,0,Non_technical_Account_DATA!F11/ECO!P13),IF($C$4="Constant Exchange rate",IF(Non_technical_Account_DATA!F11=0,0,Non_technical_Account_DATA!F11/ECO!P48))))</f>
        <v>0</v>
      </c>
      <c r="H12" s="38">
        <f>IF($C$4="National Currency",IF(Non_technical_Account_DATA!G11=0,0,Non_technical_Account_DATA!G11),IF($C$4="Current Exchange rate",IF(Non_technical_Account_DATA!G11=0,0,Non_technical_Account_DATA!G11/ECO!Q13),IF($C$4="Constant Exchange rate",IF(Non_technical_Account_DATA!G11=0,0,Non_technical_Account_DATA!G11/ECO!Q48))))</f>
        <v>0</v>
      </c>
      <c r="I12" s="38">
        <f>IF($C$4="National Currency",IF(Non_technical_Account_DATA!H11=0,0,Non_technical_Account_DATA!H11),IF($C$4="Current Exchange rate",IF(Non_technical_Account_DATA!H11=0,0,Non_technical_Account_DATA!H11/ECO!R13),IF($C$4="Constant Exchange rate",IF(Non_technical_Account_DATA!H11=0,0,Non_technical_Account_DATA!H11/ECO!R48))))</f>
        <v>0</v>
      </c>
      <c r="J12" s="38">
        <f>IF($C$4="National Currency",IF(Non_technical_Account_DATA!I11=0,0,Non_technical_Account_DATA!I11),IF($C$4="Current Exchange rate",IF(Non_technical_Account_DATA!I11=0,0,Non_technical_Account_DATA!I11/ECO!S13),IF($C$4="Constant Exchange rate",IF(Non_technical_Account_DATA!I11=0,0,Non_technical_Account_DATA!I11/ECO!S48))))</f>
        <v>25.793154524284294</v>
      </c>
      <c r="K12" s="38">
        <f>IF($C$4="National Currency",IF(Non_technical_Account_DATA!J11=0,0,Non_technical_Account_DATA!J11),IF($C$4="Current Exchange rate",IF(Non_technical_Account_DATA!J11=0,0,Non_technical_Account_DATA!J11/ECO!T13),IF($C$4="Constant Exchange rate",IF(Non_technical_Account_DATA!J11=0,0,Non_technical_Account_DATA!J11/ECO!T48))))</f>
        <v>1329.5032285429133</v>
      </c>
      <c r="L12" s="38">
        <f>IF($C$4="National Currency",IF(Non_technical_Account_DATA!K11=0,0,Non_technical_Account_DATA!K11),IF($C$4="Current Exchange rate",IF(Non_technical_Account_DATA!K11=0,0,Non_technical_Account_DATA!K11/ECO!U13),IF($C$4="Constant Exchange rate",IF(Non_technical_Account_DATA!K11=0,0,Non_technical_Account_DATA!K11/ECO!U48))))</f>
        <v>893.13496091150751</v>
      </c>
      <c r="M12" s="38">
        <f>IF($C$4="National Currency",IF(Non_technical_Account_DATA!L11=0,0,Non_technical_Account_DATA!L11),IF($C$4="Current Exchange rate",IF(Non_technical_Account_DATA!L11=0,0,Non_technical_Account_DATA!L11/ECO!V13),IF($C$4="Constant Exchange rate",IF(Non_technical_Account_DATA!L11=0,0,Non_technical_Account_DATA!L11/ECO!V48))))</f>
        <v>2068.5145700266157</v>
      </c>
      <c r="N12" s="38">
        <f>IF($C$4="National Currency",IF(Non_technical_Account_DATA!M11=0,0,Non_technical_Account_DATA!M11),IF($C$4="Current Exchange rate",IF(Non_technical_Account_DATA!M11=0,0,Non_technical_Account_DATA!M11/ECO!W13),IF($C$4="Constant Exchange rate",IF(Non_technical_Account_DATA!M11=0,0,Non_technical_Account_DATA!M11/ECO!W48))))</f>
        <v>2464.571730705261</v>
      </c>
      <c r="O12" s="38">
        <f>IF($C$4="National Currency",IF(Non_technical_Account_DATA!N11=0,0,Non_technical_Account_DATA!N11),IF($C$4="Current Exchange rate",IF(Non_technical_Account_DATA!N11=0,0,Non_technical_Account_DATA!N11/ECO!X13),IF($C$4="Constant Exchange rate",IF(Non_technical_Account_DATA!N11=0,0,Non_technical_Account_DATA!N11/ECO!X48))))</f>
        <v>1678.7598735861593</v>
      </c>
      <c r="P12" s="78">
        <f>IF($C$4="National Currency",IF(Non_technical_Account_DATA!O11=0,0,Non_technical_Account_DATA!O11),IF($C$4="Current Exchange rate",IF(Non_technical_Account_DATA!O11=0,0,Non_technical_Account_DATA!O11/ECO!Y13),IF($C$4="Constant Exchange rate",IF(Non_technical_Account_DATA!O11=0,0,Non_technical_Account_DATA!O11/ECO!Y48))))</f>
        <v>1068.7140169660679</v>
      </c>
      <c r="Q12" s="37">
        <f t="shared" si="1"/>
        <v>3.5957713196155268E-2</v>
      </c>
      <c r="R12" s="37">
        <f t="shared" si="2"/>
        <v>-0.31884316748785968</v>
      </c>
      <c r="S12" s="37" t="str">
        <f t="shared" si="3"/>
        <v>-</v>
      </c>
      <c r="AS12" s="58" t="s">
        <v>80</v>
      </c>
      <c r="AT12" s="58"/>
    </row>
    <row r="13" spans="3:46" ht="15" x14ac:dyDescent="0.25">
      <c r="C13" s="83"/>
      <c r="D13" s="84"/>
      <c r="E13" s="35" t="s">
        <v>6</v>
      </c>
      <c r="F13" s="38">
        <f>IF($C$4="National Currency",IF(Non_technical_Account_DATA!E12=0,0,Non_technical_Account_DATA!E12),IF($C$4="Current Exchange rate",IF(Non_technical_Account_DATA!E12=0,0,Non_technical_Account_DATA!E12/ECO!O14),IF($C$4="Constant Exchange rate",IF(Non_technical_Account_DATA!E12=0,0,Non_technical_Account_DATA!E12/ECO!O49))))</f>
        <v>19.136466929793087</v>
      </c>
      <c r="G13" s="38">
        <f>IF($C$4="National Currency",IF(Non_technical_Account_DATA!F12=0,0,Non_technical_Account_DATA!F12),IF($C$4="Current Exchange rate",IF(Non_technical_Account_DATA!F12=0,0,Non_technical_Account_DATA!F12/ECO!P14),IF($C$4="Constant Exchange rate",IF(Non_technical_Account_DATA!F12=0,0,Non_technical_Account_DATA!F12/ECO!P49))))</f>
        <v>2.9046423018435936</v>
      </c>
      <c r="H13" s="38">
        <f>IF($C$4="National Currency",IF(Non_technical_Account_DATA!G12=0,0,Non_technical_Account_DATA!G12),IF($C$4="Current Exchange rate",IF(Non_technical_Account_DATA!G12=0,0,Non_technical_Account_DATA!G12/ECO!Q14),IF($C$4="Constant Exchange rate",IF(Non_technical_Account_DATA!G12=0,0,Non_technical_Account_DATA!G12/ECO!Q49))))</f>
        <v>22.895415791002446</v>
      </c>
      <c r="I13" s="38">
        <f>IF($C$4="National Currency",IF(Non_technical_Account_DATA!H12=0,0,Non_technical_Account_DATA!H12),IF($C$4="Current Exchange rate",IF(Non_technical_Account_DATA!H12=0,0,Non_technical_Account_DATA!H12/ECO!R14),IF($C$4="Constant Exchange rate",IF(Non_technical_Account_DATA!H12=0,0,Non_technical_Account_DATA!H12/ECO!R49))))</f>
        <v>0</v>
      </c>
      <c r="J13" s="38">
        <f>IF($C$4="National Currency",IF(Non_technical_Account_DATA!I12=0,0,Non_technical_Account_DATA!I12),IF($C$4="Current Exchange rate",IF(Non_technical_Account_DATA!I12=0,0,Non_technical_Account_DATA!I12/ECO!S14),IF($C$4="Constant Exchange rate",IF(Non_technical_Account_DATA!I12=0,0,Non_technical_Account_DATA!I12/ECO!S49))))</f>
        <v>0</v>
      </c>
      <c r="K13" s="38">
        <f>IF($C$4="National Currency",IF(Non_technical_Account_DATA!J12=0,0,Non_technical_Account_DATA!J12),IF($C$4="Current Exchange rate",IF(Non_technical_Account_DATA!J12=0,0,Non_technical_Account_DATA!J12/ECO!T14),IF($C$4="Constant Exchange rate",IF(Non_technical_Account_DATA!J12=0,0,Non_technical_Account_DATA!J12/ECO!T49))))</f>
        <v>0</v>
      </c>
      <c r="L13" s="38">
        <f>IF($C$4="National Currency",IF(Non_technical_Account_DATA!K12=0,0,Non_technical_Account_DATA!K12),IF($C$4="Current Exchange rate",IF(Non_technical_Account_DATA!K12=0,0,Non_technical_Account_DATA!K12/ECO!U14),IF($C$4="Constant Exchange rate",IF(Non_technical_Account_DATA!K12=0,0,Non_technical_Account_DATA!K12/ECO!U49))))</f>
        <v>0</v>
      </c>
      <c r="M13" s="38">
        <f>IF($C$4="National Currency",IF(Non_technical_Account_DATA!L12=0,0,Non_technical_Account_DATA!L12),IF($C$4="Current Exchange rate",IF(Non_technical_Account_DATA!L12=0,0,Non_technical_Account_DATA!L12/ECO!V14),IF($C$4="Constant Exchange rate",IF(Non_technical_Account_DATA!L12=0,0,Non_technical_Account_DATA!L12/ECO!V49))))</f>
        <v>0</v>
      </c>
      <c r="N13" s="38">
        <f>IF($C$4="National Currency",IF(Non_technical_Account_DATA!M12=0,0,Non_technical_Account_DATA!M12),IF($C$4="Current Exchange rate",IF(Non_technical_Account_DATA!M12=0,0,Non_technical_Account_DATA!M12/ECO!W14),IF($C$4="Constant Exchange rate",IF(Non_technical_Account_DATA!M12=0,0,Non_technical_Account_DATA!M12/ECO!W49))))</f>
        <v>0</v>
      </c>
      <c r="O13" s="38">
        <f>IF($C$4="National Currency",IF(Non_technical_Account_DATA!N12=0,0,Non_technical_Account_DATA!N12),IF($C$4="Current Exchange rate",IF(Non_technical_Account_DATA!N12=0,0,Non_technical_Account_DATA!N12/ECO!X14),IF($C$4="Constant Exchange rate",IF(Non_technical_Account_DATA!N12=0,0,Non_technical_Account_DATA!N12/ECO!X49))))</f>
        <v>0</v>
      </c>
      <c r="P13" s="78">
        <f>IF($C$4="National Currency",IF(Non_technical_Account_DATA!O12=0,0,Non_technical_Account_DATA!O12),IF($C$4="Current Exchange rate",IF(Non_technical_Account_DATA!O12=0,0,Non_technical_Account_DATA!O12/ECO!Y14),IF($C$4="Constant Exchange rate",IF(Non_technical_Account_DATA!O12=0,0,Non_technical_Account_DATA!O12/ECO!Y49))))</f>
        <v>0</v>
      </c>
      <c r="Q13" s="37">
        <f t="shared" si="1"/>
        <v>0</v>
      </c>
      <c r="R13" s="37" t="str">
        <f t="shared" si="2"/>
        <v>-</v>
      </c>
      <c r="S13" s="37" t="str">
        <f t="shared" si="3"/>
        <v>-</v>
      </c>
    </row>
    <row r="14" spans="3:46" ht="15" x14ac:dyDescent="0.25">
      <c r="C14" s="83"/>
      <c r="D14" s="84"/>
      <c r="E14" s="35" t="s">
        <v>7</v>
      </c>
      <c r="F14" s="38">
        <f>IF($C$4="National Currency",IF(Non_technical_Account_DATA!E13=0,0,Non_technical_Account_DATA!E13),IF($C$4="Current Exchange rate",IF(Non_technical_Account_DATA!E13=0,0,Non_technical_Account_DATA!E13/ECO!O15),IF($C$4="Constant Exchange rate",IF(Non_technical_Account_DATA!E13=0,0,Non_technical_Account_DATA!E13/ECO!O50))))</f>
        <v>203.28105282134487</v>
      </c>
      <c r="G14" s="38">
        <f>IF($C$4="National Currency",IF(Non_technical_Account_DATA!F13=0,0,Non_technical_Account_DATA!F13),IF($C$4="Current Exchange rate",IF(Non_technical_Account_DATA!F13=0,0,Non_technical_Account_DATA!F13/ECO!P15),IF($C$4="Constant Exchange rate",IF(Non_technical_Account_DATA!F13=0,0,Non_technical_Account_DATA!F13/ECO!P50))))</f>
        <v>165.06219578150353</v>
      </c>
      <c r="H14" s="38">
        <f>IF($C$4="National Currency",IF(Non_technical_Account_DATA!G13=0,0,Non_technical_Account_DATA!G13),IF($C$4="Current Exchange rate",IF(Non_technical_Account_DATA!G13=0,0,Non_technical_Account_DATA!G13/ECO!Q15),IF($C$4="Constant Exchange rate",IF(Non_technical_Account_DATA!G13=0,0,Non_technical_Account_DATA!G13/ECO!Q50))))</f>
        <v>289.70614746709936</v>
      </c>
      <c r="I14" s="38">
        <f>IF($C$4="National Currency",IF(Non_technical_Account_DATA!H13=0,0,Non_technical_Account_DATA!H13),IF($C$4="Current Exchange rate",IF(Non_technical_Account_DATA!H13=0,0,Non_technical_Account_DATA!H13/ECO!R15),IF($C$4="Constant Exchange rate",IF(Non_technical_Account_DATA!H13=0,0,Non_technical_Account_DATA!H13/ECO!R50))))</f>
        <v>189.57995312781685</v>
      </c>
      <c r="J14" s="38">
        <f>IF($C$4="National Currency",IF(Non_technical_Account_DATA!I13=0,0,Non_technical_Account_DATA!I13),IF($C$4="Current Exchange rate",IF(Non_technical_Account_DATA!I13=0,0,Non_technical_Account_DATA!I13/ECO!S15),IF($C$4="Constant Exchange rate",IF(Non_technical_Account_DATA!I13=0,0,Non_technical_Account_DATA!I13/ECO!S50))))</f>
        <v>-1.5864431224085092</v>
      </c>
      <c r="K14" s="38">
        <f>IF($C$4="National Currency",IF(Non_technical_Account_DATA!J13=0,0,Non_technical_Account_DATA!J13),IF($C$4="Current Exchange rate",IF(Non_technical_Account_DATA!J13=0,0,Non_technical_Account_DATA!J13/ECO!T15),IF($C$4="Constant Exchange rate",IF(Non_technical_Account_DATA!J13=0,0,Non_technical_Account_DATA!J13/ECO!T50))))</f>
        <v>412.61943392824952</v>
      </c>
      <c r="L14" s="38">
        <f>IF($C$4="National Currency",IF(Non_technical_Account_DATA!K13=0,0,Non_technical_Account_DATA!K13),IF($C$4="Current Exchange rate",IF(Non_technical_Account_DATA!K13=0,0,Non_technical_Account_DATA!K13/ECO!U15),IF($C$4="Constant Exchange rate",IF(Non_technical_Account_DATA!K13=0,0,Non_technical_Account_DATA!K13/ECO!U50))))</f>
        <v>592.9691725256896</v>
      </c>
      <c r="M14" s="38">
        <f>IF($C$4="National Currency",IF(Non_technical_Account_DATA!L13=0,0,Non_technical_Account_DATA!L13),IF($C$4="Current Exchange rate",IF(Non_technical_Account_DATA!L13=0,0,Non_technical_Account_DATA!L13/ECO!V15),IF($C$4="Constant Exchange rate",IF(Non_technical_Account_DATA!L13=0,0,Non_technical_Account_DATA!L13/ECO!V50))))</f>
        <v>198.48566792861007</v>
      </c>
      <c r="N14" s="38">
        <f>IF($C$4="National Currency",IF(Non_technical_Account_DATA!M13=0,0,Non_technical_Account_DATA!M13),IF($C$4="Current Exchange rate",IF(Non_technical_Account_DATA!M13=0,0,Non_technical_Account_DATA!M13/ECO!W15),IF($C$4="Constant Exchange rate",IF(Non_technical_Account_DATA!M13=0,0,Non_technical_Account_DATA!M13/ECO!W50))))</f>
        <v>241.17541013160266</v>
      </c>
      <c r="O14" s="38">
        <f>IF($C$4="National Currency",IF(Non_technical_Account_DATA!N13=0,0,Non_technical_Account_DATA!N13),IF($C$4="Current Exchange rate",IF(Non_technical_Account_DATA!N13=0,0,Non_technical_Account_DATA!N13/ECO!X15),IF($C$4="Constant Exchange rate",IF(Non_technical_Account_DATA!N13=0,0,Non_technical_Account_DATA!N13/ECO!X50))))</f>
        <v>237.02902469803499</v>
      </c>
      <c r="P14" s="78">
        <f>IF($C$4="National Currency",IF(Non_technical_Account_DATA!O13=0,0,Non_technical_Account_DATA!O13),IF($C$4="Current Exchange rate",IF(Non_technical_Account_DATA!O13=0,0,Non_technical_Account_DATA!O13/ECO!Y15),IF($C$4="Constant Exchange rate",IF(Non_technical_Account_DATA!O13=0,0,Non_technical_Account_DATA!O13/ECO!Y50))))</f>
        <v>205.19199567333695</v>
      </c>
      <c r="Q14" s="37">
        <f t="shared" si="1"/>
        <v>5.076974868984392E-3</v>
      </c>
      <c r="R14" s="37">
        <f t="shared" si="2"/>
        <v>-1.7192405441770031E-2</v>
      </c>
      <c r="S14" s="37">
        <f t="shared" si="3"/>
        <v>0.16601631784320681</v>
      </c>
    </row>
    <row r="15" spans="3:46" ht="15" x14ac:dyDescent="0.25">
      <c r="C15" s="83"/>
      <c r="D15" s="84"/>
      <c r="E15" s="35" t="s">
        <v>8</v>
      </c>
      <c r="F15" s="38">
        <f>IF($C$4="National Currency",IF(Non_technical_Account_DATA!E14=0,0,Non_technical_Account_DATA!E14),IF($C$4="Current Exchange rate",IF(Non_technical_Account_DATA!E14=0,0,Non_technical_Account_DATA!E14/ECO!O16),IF($C$4="Constant Exchange rate",IF(Non_technical_Account_DATA!E14=0,0,Non_technical_Account_DATA!E14/ECO!O51))))</f>
        <v>0</v>
      </c>
      <c r="G15" s="38">
        <f>IF($C$4="National Currency",IF(Non_technical_Account_DATA!F14=0,0,Non_technical_Account_DATA!F14),IF($C$4="Current Exchange rate",IF(Non_technical_Account_DATA!F14=0,0,Non_technical_Account_DATA!F14/ECO!P16),IF($C$4="Constant Exchange rate",IF(Non_technical_Account_DATA!F14=0,0,Non_technical_Account_DATA!F14/ECO!P51))))</f>
        <v>0</v>
      </c>
      <c r="H15" s="38">
        <f>IF($C$4="National Currency",IF(Non_technical_Account_DATA!G14=0,0,Non_technical_Account_DATA!G14),IF($C$4="Current Exchange rate",IF(Non_technical_Account_DATA!G14=0,0,Non_technical_Account_DATA!G14/ECO!Q16),IF($C$4="Constant Exchange rate",IF(Non_technical_Account_DATA!G14=0,0,Non_technical_Account_DATA!G14/ECO!Q51))))</f>
        <v>0</v>
      </c>
      <c r="I15" s="38">
        <f>IF($C$4="National Currency",IF(Non_technical_Account_DATA!H14=0,0,Non_technical_Account_DATA!H14),IF($C$4="Current Exchange rate",IF(Non_technical_Account_DATA!H14=0,0,Non_technical_Account_DATA!H14/ECO!R16),IF($C$4="Constant Exchange rate",IF(Non_technical_Account_DATA!H14=0,0,Non_technical_Account_DATA!H14/ECO!R51))))</f>
        <v>0</v>
      </c>
      <c r="J15" s="38">
        <f>IF($C$4="National Currency",IF(Non_technical_Account_DATA!I14=0,0,Non_technical_Account_DATA!I14),IF($C$4="Current Exchange rate",IF(Non_technical_Account_DATA!I14=0,0,Non_technical_Account_DATA!I14/ECO!S16),IF($C$4="Constant Exchange rate",IF(Non_technical_Account_DATA!I14=0,0,Non_technical_Account_DATA!I14/ECO!S51))))</f>
        <v>0</v>
      </c>
      <c r="K15" s="38">
        <f>IF($C$4="National Currency",IF(Non_technical_Account_DATA!J14=0,0,Non_technical_Account_DATA!J14),IF($C$4="Current Exchange rate",IF(Non_technical_Account_DATA!J14=0,0,Non_technical_Account_DATA!J14/ECO!T16),IF($C$4="Constant Exchange rate",IF(Non_technical_Account_DATA!J14=0,0,Non_technical_Account_DATA!J14/ECO!T51))))</f>
        <v>0</v>
      </c>
      <c r="L15" s="38">
        <f>IF($C$4="National Currency",IF(Non_technical_Account_DATA!K14=0,0,Non_technical_Account_DATA!K14),IF($C$4="Current Exchange rate",IF(Non_technical_Account_DATA!K14=0,0,Non_technical_Account_DATA!K14/ECO!U16),IF($C$4="Constant Exchange rate",IF(Non_technical_Account_DATA!K14=0,0,Non_technical_Account_DATA!K14/ECO!U51))))</f>
        <v>0</v>
      </c>
      <c r="M15" s="38">
        <f>IF($C$4="National Currency",IF(Non_technical_Account_DATA!L14=0,0,Non_technical_Account_DATA!L14),IF($C$4="Current Exchange rate",IF(Non_technical_Account_DATA!L14=0,0,Non_technical_Account_DATA!L14/ECO!V16),IF($C$4="Constant Exchange rate",IF(Non_technical_Account_DATA!L14=0,0,Non_technical_Account_DATA!L14/ECO!V51))))</f>
        <v>0</v>
      </c>
      <c r="N15" s="38">
        <f>IF($C$4="National Currency",IF(Non_technical_Account_DATA!M14=0,0,Non_technical_Account_DATA!M14),IF($C$4="Current Exchange rate",IF(Non_technical_Account_DATA!M14=0,0,Non_technical_Account_DATA!M14/ECO!W16),IF($C$4="Constant Exchange rate",IF(Non_technical_Account_DATA!M14=0,0,Non_technical_Account_DATA!M14/ECO!W51))))</f>
        <v>0</v>
      </c>
      <c r="O15" s="38">
        <f>IF($C$4="National Currency",IF(Non_technical_Account_DATA!N14=0,0,Non_technical_Account_DATA!N14),IF($C$4="Current Exchange rate",IF(Non_technical_Account_DATA!N14=0,0,Non_technical_Account_DATA!N14/ECO!X16),IF($C$4="Constant Exchange rate",IF(Non_technical_Account_DATA!N14=0,0,Non_technical_Account_DATA!N14/ECO!X51))))</f>
        <v>0</v>
      </c>
      <c r="P15" s="78">
        <f>IF($C$4="National Currency",IF(Non_technical_Account_DATA!O14=0,0,Non_technical_Account_DATA!O14),IF($C$4="Current Exchange rate",IF(Non_technical_Account_DATA!O14=0,0,Non_technical_Account_DATA!O14/ECO!Y16),IF($C$4="Constant Exchange rate",IF(Non_technical_Account_DATA!O14=0,0,Non_technical_Account_DATA!O14/ECO!Y51))))</f>
        <v>0</v>
      </c>
      <c r="Q15" s="37">
        <f t="shared" si="1"/>
        <v>0</v>
      </c>
      <c r="R15" s="37" t="str">
        <f t="shared" si="2"/>
        <v>-</v>
      </c>
      <c r="S15" s="37" t="str">
        <f t="shared" si="3"/>
        <v>-</v>
      </c>
    </row>
    <row r="16" spans="3:46" ht="15" x14ac:dyDescent="0.25">
      <c r="C16" s="83"/>
      <c r="D16" s="84"/>
      <c r="E16" s="35" t="s">
        <v>9</v>
      </c>
      <c r="F16" s="38">
        <f>IF($C$4="National Currency",IF(Non_technical_Account_DATA!E15=0,0,Non_technical_Account_DATA!E15),IF($C$4="Current Exchange rate",IF(Non_technical_Account_DATA!E15=0,0,Non_technical_Account_DATA!E15/ECO!O17),IF($C$4="Constant Exchange rate",IF(Non_technical_Account_DATA!E15=0,0,Non_technical_Account_DATA!E15/ECO!O52))))</f>
        <v>1347.8301747411119</v>
      </c>
      <c r="G16" s="38">
        <f>IF($C$4="National Currency",IF(Non_technical_Account_DATA!F15=0,0,Non_technical_Account_DATA!F15),IF($C$4="Current Exchange rate",IF(Non_technical_Account_DATA!F15=0,0,Non_technical_Account_DATA!F15/ECO!P17),IF($C$4="Constant Exchange rate",IF(Non_technical_Account_DATA!F15=0,0,Non_technical_Account_DATA!F15/ECO!P52))))</f>
        <v>699.63601198071274</v>
      </c>
      <c r="H16" s="38">
        <f>IF($C$4="National Currency",IF(Non_technical_Account_DATA!G15=0,0,Non_technical_Account_DATA!G15),IF($C$4="Current Exchange rate",IF(Non_technical_Account_DATA!G15=0,0,Non_technical_Account_DATA!G15/ECO!Q17),IF($C$4="Constant Exchange rate",IF(Non_technical_Account_DATA!G15=0,0,Non_technical_Account_DATA!G15/ECO!Q52))))</f>
        <v>1229.2318643976737</v>
      </c>
      <c r="I16" s="38">
        <f>IF($C$4="National Currency",IF(Non_technical_Account_DATA!H15=0,0,Non_technical_Account_DATA!H15),IF($C$4="Current Exchange rate",IF(Non_technical_Account_DATA!H15=0,0,Non_technical_Account_DATA!H15/ECO!R17),IF($C$4="Constant Exchange rate",IF(Non_technical_Account_DATA!H15=0,0,Non_technical_Account_DATA!H15/ECO!R52))))</f>
        <v>-61.783944233274688</v>
      </c>
      <c r="J16" s="38">
        <f>IF($C$4="National Currency",IF(Non_technical_Account_DATA!I15=0,0,Non_technical_Account_DATA!I15),IF($C$4="Current Exchange rate",IF(Non_technical_Account_DATA!I15=0,0,Non_technical_Account_DATA!I15/ECO!S17),IF($C$4="Constant Exchange rate",IF(Non_technical_Account_DATA!I15=0,0,Non_technical_Account_DATA!I15/ECO!S52))))</f>
        <v>-2397.6199750177966</v>
      </c>
      <c r="K16" s="38">
        <f>IF($C$4="National Currency",IF(Non_technical_Account_DATA!J15=0,0,Non_technical_Account_DATA!J15),IF($C$4="Current Exchange rate",IF(Non_technical_Account_DATA!J15=0,0,Non_technical_Account_DATA!J15/ECO!T17),IF($C$4="Constant Exchange rate",IF(Non_technical_Account_DATA!J15=0,0,Non_technical_Account_DATA!J15/ECO!T52))))</f>
        <v>0</v>
      </c>
      <c r="L16" s="38">
        <f>IF($C$4="National Currency",IF(Non_technical_Account_DATA!K15=0,0,Non_technical_Account_DATA!K15),IF($C$4="Current Exchange rate",IF(Non_technical_Account_DATA!K15=0,0,Non_technical_Account_DATA!K15/ECO!U17),IF($C$4="Constant Exchange rate",IF(Non_technical_Account_DATA!K15=0,0,Non_technical_Account_DATA!K15/ECO!U52))))</f>
        <v>0</v>
      </c>
      <c r="M16" s="38">
        <f>IF($C$4="National Currency",IF(Non_technical_Account_DATA!L15=0,0,Non_technical_Account_DATA!L15),IF($C$4="Current Exchange rate",IF(Non_technical_Account_DATA!L15=0,0,Non_technical_Account_DATA!L15/ECO!V17),IF($C$4="Constant Exchange rate",IF(Non_technical_Account_DATA!L15=0,0,Non_technical_Account_DATA!L15/ECO!V52))))</f>
        <v>0</v>
      </c>
      <c r="N16" s="38">
        <f>IF($C$4="National Currency",IF(Non_technical_Account_DATA!M15=0,0,Non_technical_Account_DATA!M15),IF($C$4="Current Exchange rate",IF(Non_technical_Account_DATA!M15=0,0,Non_technical_Account_DATA!M15/ECO!W17),IF($C$4="Constant Exchange rate",IF(Non_technical_Account_DATA!M15=0,0,Non_technical_Account_DATA!M15/ECO!W52))))</f>
        <v>0</v>
      </c>
      <c r="O16" s="38">
        <f>IF($C$4="National Currency",IF(Non_technical_Account_DATA!N15=0,0,Non_technical_Account_DATA!N15),IF($C$4="Current Exchange rate",IF(Non_technical_Account_DATA!N15=0,0,Non_technical_Account_DATA!N15/ECO!X17),IF($C$4="Constant Exchange rate",IF(Non_technical_Account_DATA!N15=0,0,Non_technical_Account_DATA!N15/ECO!X52))))</f>
        <v>0</v>
      </c>
      <c r="P16" s="78">
        <f>IF($C$4="National Currency",IF(Non_technical_Account_DATA!O15=0,0,Non_technical_Account_DATA!O15),IF($C$4="Current Exchange rate",IF(Non_technical_Account_DATA!O15=0,0,Non_technical_Account_DATA!O15/ECO!Y17),IF($C$4="Constant Exchange rate",IF(Non_technical_Account_DATA!O15=0,0,Non_technical_Account_DATA!O15/ECO!Y52))))</f>
        <v>0</v>
      </c>
      <c r="Q16" s="37">
        <f t="shared" si="1"/>
        <v>0</v>
      </c>
      <c r="R16" s="37" t="str">
        <f t="shared" si="2"/>
        <v>-</v>
      </c>
      <c r="S16" s="37" t="str">
        <f t="shared" si="3"/>
        <v>-</v>
      </c>
    </row>
    <row r="17" spans="3:19" ht="15" x14ac:dyDescent="0.25">
      <c r="C17" s="83"/>
      <c r="D17" s="84"/>
      <c r="E17" s="35" t="s">
        <v>10</v>
      </c>
      <c r="F17" s="38">
        <f>IF($C$4="National Currency",IF(Non_technical_Account_DATA!E16=0,0,Non_technical_Account_DATA!E16),IF($C$4="Current Exchange rate",IF(Non_technical_Account_DATA!E16=0,0,Non_technical_Account_DATA!E16/ECO!O18),IF($C$4="Constant Exchange rate",IF(Non_technical_Account_DATA!E16=0,0,Non_technical_Account_DATA!E16/ECO!O53))))</f>
        <v>7.2795367683714041</v>
      </c>
      <c r="G17" s="38">
        <f>IF($C$4="National Currency",IF(Non_technical_Account_DATA!F16=0,0,Non_technical_Account_DATA!F16),IF($C$4="Current Exchange rate",IF(Non_technical_Account_DATA!F16=0,0,Non_technical_Account_DATA!F16/ECO!P18),IF($C$4="Constant Exchange rate",IF(Non_technical_Account_DATA!F16=0,0,Non_technical_Account_DATA!F16/ECO!P53))))</f>
        <v>9.7912645558779534</v>
      </c>
      <c r="H17" s="38">
        <f>IF($C$4="National Currency",IF(Non_technical_Account_DATA!G16=0,0,Non_technical_Account_DATA!G16),IF($C$4="Current Exchange rate",IF(Non_technical_Account_DATA!G16=0,0,Non_technical_Account_DATA!G16/ECO!Q18),IF($C$4="Constant Exchange rate",IF(Non_technical_Account_DATA!G16=0,0,Non_technical_Account_DATA!G16/ECO!Q53))))</f>
        <v>9.4461416537778184</v>
      </c>
      <c r="I17" s="38">
        <f>IF($C$4="National Currency",IF(Non_technical_Account_DATA!H16=0,0,Non_technical_Account_DATA!H16),IF($C$4="Current Exchange rate",IF(Non_technical_Account_DATA!H16=0,0,Non_technical_Account_DATA!H16/ECO!R18),IF($C$4="Constant Exchange rate",IF(Non_technical_Account_DATA!H16=0,0,Non_technical_Account_DATA!H16/ECO!R53))))</f>
        <v>6.5125969859266553</v>
      </c>
      <c r="J17" s="38">
        <f>IF($C$4="National Currency",IF(Non_technical_Account_DATA!I16=0,0,Non_technical_Account_DATA!I16),IF($C$4="Current Exchange rate",IF(Non_technical_Account_DATA!I16=0,0,Non_technical_Account_DATA!I16/ECO!S18),IF($C$4="Constant Exchange rate",IF(Non_technical_Account_DATA!I16=0,0,Non_technical_Account_DATA!I16/ECO!S53))))</f>
        <v>-19.852300180230849</v>
      </c>
      <c r="K17" s="38">
        <f>IF($C$4="National Currency",IF(Non_technical_Account_DATA!J16=0,0,Non_technical_Account_DATA!J16),IF($C$4="Current Exchange rate",IF(Non_technical_Account_DATA!J16=0,0,Non_technical_Account_DATA!J16/ECO!T18),IF($C$4="Constant Exchange rate",IF(Non_technical_Account_DATA!J16=0,0,Non_technical_Account_DATA!J16/ECO!T53))))</f>
        <v>28.325131338437746</v>
      </c>
      <c r="L17" s="38">
        <f>IF($C$4="National Currency",IF(Non_technical_Account_DATA!K16=0,0,Non_technical_Account_DATA!K16),IF($C$4="Current Exchange rate",IF(Non_technical_Account_DATA!K16=0,0,Non_technical_Account_DATA!K16/ECO!U18),IF($C$4="Constant Exchange rate",IF(Non_technical_Account_DATA!K16=0,0,Non_technical_Account_DATA!K16/ECO!U53))))</f>
        <v>24.217849245203432</v>
      </c>
      <c r="M17" s="38">
        <f>IF($C$4="National Currency",IF(Non_technical_Account_DATA!L16=0,0,Non_technical_Account_DATA!L16),IF($C$4="Current Exchange rate",IF(Non_technical_Account_DATA!L16=0,0,Non_technical_Account_DATA!L16/ECO!V18),IF($C$4="Constant Exchange rate",IF(Non_technical_Account_DATA!L16=0,0,Non_technical_Account_DATA!L16/ECO!V53))))</f>
        <v>10.51</v>
      </c>
      <c r="N17" s="38">
        <f>IF($C$4="National Currency",IF(Non_technical_Account_DATA!M16=0,0,Non_technical_Account_DATA!M16),IF($C$4="Current Exchange rate",IF(Non_technical_Account_DATA!M16=0,0,Non_technical_Account_DATA!M16/ECO!W18),IF($C$4="Constant Exchange rate",IF(Non_technical_Account_DATA!M16=0,0,Non_technical_Account_DATA!M16/ECO!W53))))</f>
        <v>23.7</v>
      </c>
      <c r="O17" s="38">
        <f>IF($C$4="National Currency",IF(Non_technical_Account_DATA!N16=0,0,Non_technical_Account_DATA!N16),IF($C$4="Current Exchange rate",IF(Non_technical_Account_DATA!N16=0,0,Non_technical_Account_DATA!N16/ECO!X18),IF($C$4="Constant Exchange rate",IF(Non_technical_Account_DATA!N16=0,0,Non_technical_Account_DATA!N16/ECO!X53))))</f>
        <v>15.582000000000001</v>
      </c>
      <c r="P17" s="78">
        <f>IF($C$4="National Currency",IF(Non_technical_Account_DATA!O16=0,0,Non_technical_Account_DATA!O16),IF($C$4="Current Exchange rate",IF(Non_technical_Account_DATA!O16=0,0,Non_technical_Account_DATA!O16/ECO!Y18),IF($C$4="Constant Exchange rate",IF(Non_technical_Account_DATA!O16=0,0,Non_technical_Account_DATA!O16/ECO!Y53))))</f>
        <v>0</v>
      </c>
      <c r="Q17" s="37">
        <f t="shared" si="1"/>
        <v>3.3375415736236046E-4</v>
      </c>
      <c r="R17" s="37">
        <f t="shared" si="2"/>
        <v>-0.34253164556962024</v>
      </c>
      <c r="S17" s="37">
        <f t="shared" si="3"/>
        <v>1.1405208182616331</v>
      </c>
    </row>
    <row r="18" spans="3:19" ht="15" x14ac:dyDescent="0.25">
      <c r="C18" s="83"/>
      <c r="D18" s="84"/>
      <c r="E18" s="35" t="s">
        <v>11</v>
      </c>
      <c r="F18" s="38">
        <f>IF($C$4="National Currency",IF(Non_technical_Account_DATA!E17=0,0,Non_technical_Account_DATA!E17),IF($C$4="Current Exchange rate",IF(Non_technical_Account_DATA!E17=0,0,Non_technical_Account_DATA!E17/ECO!O19),IF($C$4="Constant Exchange rate",IF(Non_technical_Account_DATA!E17=0,0,Non_technical_Account_DATA!E17/ECO!O54))))</f>
        <v>771.04336759000046</v>
      </c>
      <c r="G18" s="38">
        <f>IF($C$4="National Currency",IF(Non_technical_Account_DATA!F17=0,0,Non_technical_Account_DATA!F17),IF($C$4="Current Exchange rate",IF(Non_technical_Account_DATA!F17=0,0,Non_technical_Account_DATA!F17/ECO!P19),IF($C$4="Constant Exchange rate",IF(Non_technical_Account_DATA!F17=0,0,Non_technical_Account_DATA!F17/ECO!P54))))</f>
        <v>826.60825691000002</v>
      </c>
      <c r="H18" s="38">
        <f>IF($C$4="National Currency",IF(Non_technical_Account_DATA!G17=0,0,Non_technical_Account_DATA!G17),IF($C$4="Current Exchange rate",IF(Non_technical_Account_DATA!G17=0,0,Non_technical_Account_DATA!G17/ECO!Q19),IF($C$4="Constant Exchange rate",IF(Non_technical_Account_DATA!G17=0,0,Non_technical_Account_DATA!G17/ECO!Q54))))</f>
        <v>600.84728400999995</v>
      </c>
      <c r="I18" s="38">
        <f>IF($C$4="National Currency",IF(Non_technical_Account_DATA!H17=0,0,Non_technical_Account_DATA!H17),IF($C$4="Current Exchange rate",IF(Non_technical_Account_DATA!H17=0,0,Non_technical_Account_DATA!H17/ECO!R19),IF($C$4="Constant Exchange rate",IF(Non_technical_Account_DATA!H17=0,0,Non_technical_Account_DATA!H17/ECO!R54))))</f>
        <v>2503.2760203100001</v>
      </c>
      <c r="J18" s="38">
        <f>IF($C$4="National Currency",IF(Non_technical_Account_DATA!I17=0,0,Non_technical_Account_DATA!I17),IF($C$4="Current Exchange rate",IF(Non_technical_Account_DATA!I17=0,0,Non_technical_Account_DATA!I17/ECO!S19),IF($C$4="Constant Exchange rate",IF(Non_technical_Account_DATA!I17=0,0,Non_technical_Account_DATA!I17/ECO!S54))))</f>
        <v>1273.33653108</v>
      </c>
      <c r="K18" s="38">
        <f>IF($C$4="National Currency",IF(Non_technical_Account_DATA!J17=0,0,Non_technical_Account_DATA!J17),IF($C$4="Current Exchange rate",IF(Non_technical_Account_DATA!J17=0,0,Non_technical_Account_DATA!J17/ECO!T19),IF($C$4="Constant Exchange rate",IF(Non_technical_Account_DATA!J17=0,0,Non_technical_Account_DATA!J17/ECO!T54))))</f>
        <v>1622.1859102581996</v>
      </c>
      <c r="L18" s="38">
        <f>IF($C$4="National Currency",IF(Non_technical_Account_DATA!K17=0,0,Non_technical_Account_DATA!K17),IF($C$4="Current Exchange rate",IF(Non_technical_Account_DATA!K17=0,0,Non_technical_Account_DATA!K17/ECO!U19),IF($C$4="Constant Exchange rate",IF(Non_technical_Account_DATA!K17=0,0,Non_technical_Account_DATA!K17/ECO!U54))))</f>
        <v>1742.5737398683998</v>
      </c>
      <c r="M18" s="38">
        <f>IF($C$4="National Currency",IF(Non_technical_Account_DATA!L17=0,0,Non_technical_Account_DATA!L17),IF($C$4="Current Exchange rate",IF(Non_technical_Account_DATA!L17=0,0,Non_technical_Account_DATA!L17/ECO!V19),IF($C$4="Constant Exchange rate",IF(Non_technical_Account_DATA!L17=0,0,Non_technical_Account_DATA!L17/ECO!V54))))</f>
        <v>1950.7307332155003</v>
      </c>
      <c r="N18" s="38">
        <f>IF($C$4="National Currency",IF(Non_technical_Account_DATA!M17=0,0,Non_technical_Account_DATA!M17),IF($C$4="Current Exchange rate",IF(Non_technical_Account_DATA!M17=0,0,Non_technical_Account_DATA!M17/ECO!W19),IF($C$4="Constant Exchange rate",IF(Non_technical_Account_DATA!M17=0,0,Non_technical_Account_DATA!M17/ECO!W54))))</f>
        <v>3252.4253227231984</v>
      </c>
      <c r="O18" s="38">
        <f>IF($C$4="National Currency",IF(Non_technical_Account_DATA!N17=0,0,Non_technical_Account_DATA!N17),IF($C$4="Current Exchange rate",IF(Non_technical_Account_DATA!N17=0,0,Non_technical_Account_DATA!N17/ECO!X19),IF($C$4="Constant Exchange rate",IF(Non_technical_Account_DATA!N17=0,0,Non_technical_Account_DATA!N17/ECO!X54))))</f>
        <v>2604.3643745343979</v>
      </c>
      <c r="P18" s="78">
        <f>IF($C$4="National Currency",IF(Non_technical_Account_DATA!O17=0,0,Non_technical_Account_DATA!O17),IF($C$4="Current Exchange rate",IF(Non_technical_Account_DATA!O17=0,0,Non_technical_Account_DATA!O17/ECO!Y19),IF($C$4="Constant Exchange rate",IF(Non_technical_Account_DATA!O17=0,0,Non_technical_Account_DATA!O17/ECO!Y54))))</f>
        <v>2225.7294214764997</v>
      </c>
      <c r="Q18" s="37">
        <f t="shared" si="1"/>
        <v>5.5783431991225707E-2</v>
      </c>
      <c r="R18" s="37">
        <f t="shared" si="2"/>
        <v>-0.19925467424604559</v>
      </c>
      <c r="S18" s="37">
        <f t="shared" si="3"/>
        <v>2.377714515170124</v>
      </c>
    </row>
    <row r="19" spans="3:19" ht="15" x14ac:dyDescent="0.25">
      <c r="C19" s="83"/>
      <c r="D19" s="84"/>
      <c r="E19" s="35" t="s">
        <v>12</v>
      </c>
      <c r="F19" s="38">
        <f>IF($C$4="National Currency",IF(Non_technical_Account_DATA!E18=0,0,Non_technical_Account_DATA!E18),IF($C$4="Current Exchange rate",IF(Non_technical_Account_DATA!E18=0,0,Non_technical_Account_DATA!E18/ECO!O20),IF($C$4="Constant Exchange rate",IF(Non_technical_Account_DATA!E18=0,0,Non_technical_Account_DATA!E18/ECO!O55))))</f>
        <v>637</v>
      </c>
      <c r="G19" s="38">
        <f>IF($C$4="National Currency",IF(Non_technical_Account_DATA!F18=0,0,Non_technical_Account_DATA!F18),IF($C$4="Current Exchange rate",IF(Non_technical_Account_DATA!F18=0,0,Non_technical_Account_DATA!F18/ECO!P20),IF($C$4="Constant Exchange rate",IF(Non_technical_Account_DATA!F18=0,0,Non_technical_Account_DATA!F18/ECO!P55))))</f>
        <v>366</v>
      </c>
      <c r="H19" s="38">
        <f>IF($C$4="National Currency",IF(Non_technical_Account_DATA!G18=0,0,Non_technical_Account_DATA!G18),IF($C$4="Current Exchange rate",IF(Non_technical_Account_DATA!G18=0,0,Non_technical_Account_DATA!G18/ECO!Q20),IF($C$4="Constant Exchange rate",IF(Non_technical_Account_DATA!G18=0,0,Non_technical_Account_DATA!G18/ECO!Q55))))</f>
        <v>639</v>
      </c>
      <c r="I19" s="38">
        <f>IF($C$4="National Currency",IF(Non_technical_Account_DATA!H18=0,0,Non_technical_Account_DATA!H18),IF($C$4="Current Exchange rate",IF(Non_technical_Account_DATA!H18=0,0,Non_technical_Account_DATA!H18/ECO!R20),IF($C$4="Constant Exchange rate",IF(Non_technical_Account_DATA!H18=0,0,Non_technical_Account_DATA!H18/ECO!R55))))</f>
        <v>645</v>
      </c>
      <c r="J19" s="38">
        <f>IF($C$4="National Currency",IF(Non_technical_Account_DATA!I18=0,0,Non_technical_Account_DATA!I18),IF($C$4="Current Exchange rate",IF(Non_technical_Account_DATA!I18=0,0,Non_technical_Account_DATA!I18/ECO!S20),IF($C$4="Constant Exchange rate",IF(Non_technical_Account_DATA!I18=0,0,Non_technical_Account_DATA!I18/ECO!S55))))</f>
        <v>-1331</v>
      </c>
      <c r="K19" s="38">
        <f>IF($C$4="National Currency",IF(Non_technical_Account_DATA!J18=0,0,Non_technical_Account_DATA!J18),IF($C$4="Current Exchange rate",IF(Non_technical_Account_DATA!J18=0,0,Non_technical_Account_DATA!J18/ECO!T20),IF($C$4="Constant Exchange rate",IF(Non_technical_Account_DATA!J18=0,0,Non_technical_Account_DATA!J18/ECO!T55))))</f>
        <v>440</v>
      </c>
      <c r="L19" s="38">
        <f>IF($C$4="National Currency",IF(Non_technical_Account_DATA!K18=0,0,Non_technical_Account_DATA!K18),IF($C$4="Current Exchange rate",IF(Non_technical_Account_DATA!K18=0,0,Non_technical_Account_DATA!K18/ECO!U20),IF($C$4="Constant Exchange rate",IF(Non_technical_Account_DATA!K18=0,0,Non_technical_Account_DATA!K18/ECO!U55))))</f>
        <v>234</v>
      </c>
      <c r="M19" s="38">
        <f>IF($C$4="National Currency",IF(Non_technical_Account_DATA!L18=0,0,Non_technical_Account_DATA!L18),IF($C$4="Current Exchange rate",IF(Non_technical_Account_DATA!L18=0,0,Non_technical_Account_DATA!L18/ECO!V20),IF($C$4="Constant Exchange rate",IF(Non_technical_Account_DATA!L18=0,0,Non_technical_Account_DATA!L18/ECO!V55))))</f>
        <v>-77</v>
      </c>
      <c r="N19" s="38">
        <f>IF($C$4="National Currency",IF(Non_technical_Account_DATA!M18=0,0,Non_technical_Account_DATA!M18),IF($C$4="Current Exchange rate",IF(Non_technical_Account_DATA!M18=0,0,Non_technical_Account_DATA!M18/ECO!W20),IF($C$4="Constant Exchange rate",IF(Non_technical_Account_DATA!M18=0,0,Non_technical_Account_DATA!M18/ECO!W55))))</f>
        <v>659</v>
      </c>
      <c r="O19" s="38">
        <f>IF($C$4="National Currency",IF(Non_technical_Account_DATA!N18=0,0,Non_technical_Account_DATA!N18),IF($C$4="Current Exchange rate",IF(Non_technical_Account_DATA!N18=0,0,Non_technical_Account_DATA!N18/ECO!X20),IF($C$4="Constant Exchange rate",IF(Non_technical_Account_DATA!N18=0,0,Non_technical_Account_DATA!N18/ECO!X55))))</f>
        <v>659</v>
      </c>
      <c r="P19" s="78">
        <f>IF($C$4="National Currency",IF(Non_technical_Account_DATA!O18=0,0,Non_technical_Account_DATA!O18),IF($C$4="Current Exchange rate",IF(Non_technical_Account_DATA!O18=0,0,Non_technical_Account_DATA!O18/ECO!Y20),IF($C$4="Constant Exchange rate",IF(Non_technical_Account_DATA!O18=0,0,Non_technical_Account_DATA!O18/ECO!Y55))))</f>
        <v>581</v>
      </c>
      <c r="Q19" s="37">
        <f t="shared" si="1"/>
        <v>1.4115260537915258E-2</v>
      </c>
      <c r="R19" s="37">
        <f t="shared" si="2"/>
        <v>0</v>
      </c>
      <c r="S19" s="37">
        <f t="shared" si="3"/>
        <v>3.4536891679748827E-2</v>
      </c>
    </row>
    <row r="20" spans="3:19" ht="15" x14ac:dyDescent="0.25">
      <c r="C20" s="83"/>
      <c r="D20" s="84"/>
      <c r="E20" s="35" t="s">
        <v>13</v>
      </c>
      <c r="F20" s="38">
        <f>IF($C$4="National Currency",IF(Non_technical_Account_DATA!E19=0,0,Non_technical_Account_DATA!E19),IF($C$4="Current Exchange rate",IF(Non_technical_Account_DATA!E19=0,0,Non_technical_Account_DATA!E19/ECO!O21),IF($C$4="Constant Exchange rate",IF(Non_technical_Account_DATA!E19=0,0,Non_technical_Account_DATA!E19/ECO!O56))))</f>
        <v>3359</v>
      </c>
      <c r="G20" s="38">
        <f>IF($C$4="National Currency",IF(Non_technical_Account_DATA!F19=0,0,Non_technical_Account_DATA!F19),IF($C$4="Current Exchange rate",IF(Non_technical_Account_DATA!F19=0,0,Non_technical_Account_DATA!F19/ECO!P21),IF($C$4="Constant Exchange rate",IF(Non_technical_Account_DATA!F19=0,0,Non_technical_Account_DATA!F19/ECO!P56))))</f>
        <v>3881</v>
      </c>
      <c r="H20" s="38">
        <f>IF($C$4="National Currency",IF(Non_technical_Account_DATA!G19=0,0,Non_technical_Account_DATA!G19),IF($C$4="Current Exchange rate",IF(Non_technical_Account_DATA!G19=0,0,Non_technical_Account_DATA!G19/ECO!Q21),IF($C$4="Constant Exchange rate",IF(Non_technical_Account_DATA!G19=0,0,Non_technical_Account_DATA!G19/ECO!Q56))))</f>
        <v>5037</v>
      </c>
      <c r="I20" s="38">
        <f>IF($C$4="National Currency",IF(Non_technical_Account_DATA!H19=0,0,Non_technical_Account_DATA!H19),IF($C$4="Current Exchange rate",IF(Non_technical_Account_DATA!H19=0,0,Non_technical_Account_DATA!H19/ECO!R21),IF($C$4="Constant Exchange rate",IF(Non_technical_Account_DATA!H19=0,0,Non_technical_Account_DATA!H19/ECO!R56))))</f>
        <v>5823</v>
      </c>
      <c r="J20" s="38">
        <f>IF($C$4="National Currency",IF(Non_technical_Account_DATA!I19=0,0,Non_technical_Account_DATA!I19),IF($C$4="Current Exchange rate",IF(Non_technical_Account_DATA!I19=0,0,Non_technical_Account_DATA!I19/ECO!S21),IF($C$4="Constant Exchange rate",IF(Non_technical_Account_DATA!I19=0,0,Non_technical_Account_DATA!I19/ECO!S56))))</f>
        <v>1746</v>
      </c>
      <c r="K20" s="38">
        <f>IF($C$4="National Currency",IF(Non_technical_Account_DATA!J19=0,0,Non_technical_Account_DATA!J19),IF($C$4="Current Exchange rate",IF(Non_technical_Account_DATA!J19=0,0,Non_technical_Account_DATA!J19/ECO!T21),IF($C$4="Constant Exchange rate",IF(Non_technical_Account_DATA!J19=0,0,Non_technical_Account_DATA!J19/ECO!T56))))</f>
        <v>4030</v>
      </c>
      <c r="L20" s="38">
        <f>IF($C$4="National Currency",IF(Non_technical_Account_DATA!K19=0,0,Non_technical_Account_DATA!K19),IF($C$4="Current Exchange rate",IF(Non_technical_Account_DATA!K19=0,0,Non_technical_Account_DATA!K19/ECO!U21),IF($C$4="Constant Exchange rate",IF(Non_technical_Account_DATA!K19=0,0,Non_technical_Account_DATA!K19/ECO!U56))))</f>
        <v>4218</v>
      </c>
      <c r="M20" s="38">
        <f>IF($C$4="National Currency",IF(Non_technical_Account_DATA!L19=0,0,Non_technical_Account_DATA!L19),IF($C$4="Current Exchange rate",IF(Non_technical_Account_DATA!L19=0,0,Non_technical_Account_DATA!L19/ECO!V21),IF($C$4="Constant Exchange rate",IF(Non_technical_Account_DATA!L19=0,0,Non_technical_Account_DATA!L19/ECO!V56))))</f>
        <v>1382</v>
      </c>
      <c r="N20" s="38">
        <f>IF($C$4="National Currency",IF(Non_technical_Account_DATA!M19=0,0,Non_technical_Account_DATA!M19),IF($C$4="Current Exchange rate",IF(Non_technical_Account_DATA!M19=0,0,Non_technical_Account_DATA!M19/ECO!W21),IF($C$4="Constant Exchange rate",IF(Non_technical_Account_DATA!M19=0,0,Non_technical_Account_DATA!M19/ECO!W56))))</f>
        <v>5622</v>
      </c>
      <c r="O20" s="38">
        <f>IF($C$4="National Currency",IF(Non_technical_Account_DATA!N19=0,0,Non_technical_Account_DATA!N19),IF($C$4="Current Exchange rate",IF(Non_technical_Account_DATA!N19=0,0,Non_technical_Account_DATA!N19/ECO!X21),IF($C$4="Constant Exchange rate",IF(Non_technical_Account_DATA!N19=0,0,Non_technical_Account_DATA!N19/ECO!X56))))</f>
        <v>6342</v>
      </c>
      <c r="P20" s="78">
        <f>IF($C$4="National Currency",IF(Non_technical_Account_DATA!O19=0,0,Non_technical_Account_DATA!O19),IF($C$4="Current Exchange rate",IF(Non_technical_Account_DATA!O19=0,0,Non_technical_Account_DATA!O19/ECO!Y21),IF($C$4="Constant Exchange rate",IF(Non_technical_Account_DATA!O19=0,0,Non_technical_Account_DATA!O19/ECO!Y56))))</f>
        <v>0</v>
      </c>
      <c r="Q20" s="37">
        <f t="shared" si="1"/>
        <v>0.13584064086716019</v>
      </c>
      <c r="R20" s="37">
        <f t="shared" si="2"/>
        <v>0.12806830309498407</v>
      </c>
      <c r="S20" s="37">
        <f t="shared" si="3"/>
        <v>0.88806192319142596</v>
      </c>
    </row>
    <row r="21" spans="3:19" ht="15" x14ac:dyDescent="0.25">
      <c r="C21" s="83"/>
      <c r="D21" s="84"/>
      <c r="E21" s="35" t="s">
        <v>14</v>
      </c>
      <c r="F21" s="38">
        <f>IF($C$4="National Currency",IF(Non_technical_Account_DATA!E20=0,0,Non_technical_Account_DATA!E20),IF($C$4="Current Exchange rate",IF(Non_technical_Account_DATA!E20=0,0,Non_technical_Account_DATA!E20/ECO!O22),IF($C$4="Constant Exchange rate",IF(Non_technical_Account_DATA!E20=0,0,Non_technical_Account_DATA!E20/ECO!O57))))</f>
        <v>79</v>
      </c>
      <c r="G21" s="38">
        <f>IF($C$4="National Currency",IF(Non_technical_Account_DATA!F20=0,0,Non_technical_Account_DATA!F20),IF($C$4="Current Exchange rate",IF(Non_technical_Account_DATA!F20=0,0,Non_technical_Account_DATA!F20/ECO!P22),IF($C$4="Constant Exchange rate",IF(Non_technical_Account_DATA!F20=0,0,Non_technical_Account_DATA!F20/ECO!P57))))</f>
        <v>465</v>
      </c>
      <c r="H21" s="38">
        <f>IF($C$4="National Currency",IF(Non_technical_Account_DATA!G20=0,0,Non_technical_Account_DATA!G20),IF($C$4="Current Exchange rate",IF(Non_technical_Account_DATA!G20=0,0,Non_technical_Account_DATA!G20/ECO!Q22),IF($C$4="Constant Exchange rate",IF(Non_technical_Account_DATA!G20=0,0,Non_technical_Account_DATA!G20/ECO!Q57))))</f>
        <v>452</v>
      </c>
      <c r="I21" s="38">
        <f>IF($C$4="National Currency",IF(Non_technical_Account_DATA!H20=0,0,Non_technical_Account_DATA!H20),IF($C$4="Current Exchange rate",IF(Non_technical_Account_DATA!H20=0,0,Non_technical_Account_DATA!H20/ECO!R22),IF($C$4="Constant Exchange rate",IF(Non_technical_Account_DATA!H20=0,0,Non_technical_Account_DATA!H20/ECO!R57))))</f>
        <v>672</v>
      </c>
      <c r="J21" s="38">
        <f>IF($C$4="National Currency",IF(Non_technical_Account_DATA!I20=0,0,Non_technical_Account_DATA!I20),IF($C$4="Current Exchange rate",IF(Non_technical_Account_DATA!I20=0,0,Non_technical_Account_DATA!I20/ECO!S22),IF($C$4="Constant Exchange rate",IF(Non_technical_Account_DATA!I20=0,0,Non_technical_Account_DATA!I20/ECO!S57))))</f>
        <v>510</v>
      </c>
      <c r="K21" s="38">
        <f>IF($C$4="National Currency",IF(Non_technical_Account_DATA!J20=0,0,Non_technical_Account_DATA!J20),IF($C$4="Current Exchange rate",IF(Non_technical_Account_DATA!J20=0,0,Non_technical_Account_DATA!J20/ECO!T22),IF($C$4="Constant Exchange rate",IF(Non_technical_Account_DATA!J20=0,0,Non_technical_Account_DATA!J20/ECO!T57))))</f>
        <v>808</v>
      </c>
      <c r="L21" s="38">
        <f>IF($C$4="National Currency",IF(Non_technical_Account_DATA!K20=0,0,Non_technical_Account_DATA!K20),IF($C$4="Current Exchange rate",IF(Non_technical_Account_DATA!K20=0,0,Non_technical_Account_DATA!K20/ECO!U22),IF($C$4="Constant Exchange rate",IF(Non_technical_Account_DATA!K20=0,0,Non_technical_Account_DATA!K20/ECO!U57))))</f>
        <v>775</v>
      </c>
      <c r="M21" s="38">
        <f>IF($C$4="National Currency",IF(Non_technical_Account_DATA!L20=0,0,Non_technical_Account_DATA!L20),IF($C$4="Current Exchange rate",IF(Non_technical_Account_DATA!L20=0,0,Non_technical_Account_DATA!L20/ECO!V22),IF($C$4="Constant Exchange rate",IF(Non_technical_Account_DATA!L20=0,0,Non_technical_Account_DATA!L20/ECO!V57))))</f>
        <v>851</v>
      </c>
      <c r="N21" s="38">
        <f>IF($C$4="National Currency",IF(Non_technical_Account_DATA!M20=0,0,Non_technical_Account_DATA!M20),IF($C$4="Current Exchange rate",IF(Non_technical_Account_DATA!M20=0,0,Non_technical_Account_DATA!M20/ECO!W22),IF($C$4="Constant Exchange rate",IF(Non_technical_Account_DATA!M20=0,0,Non_technical_Account_DATA!M20/ECO!W57))))</f>
        <v>1042</v>
      </c>
      <c r="O21" s="38">
        <f>IF($C$4="National Currency",IF(Non_technical_Account_DATA!N20=0,0,Non_technical_Account_DATA!N20),IF($C$4="Current Exchange rate",IF(Non_technical_Account_DATA!N20=0,0,Non_technical_Account_DATA!N20/ECO!X22),IF($C$4="Constant Exchange rate",IF(Non_technical_Account_DATA!N20=0,0,Non_technical_Account_DATA!N20/ECO!X57))))</f>
        <v>1120</v>
      </c>
      <c r="P21" s="78">
        <f>IF($C$4="National Currency",IF(Non_technical_Account_DATA!O20=0,0,Non_technical_Account_DATA!O20),IF($C$4="Current Exchange rate",IF(Non_technical_Account_DATA!O20=0,0,Non_technical_Account_DATA!O20/ECO!Y22),IF($C$4="Constant Exchange rate",IF(Non_technical_Account_DATA!O20=0,0,Non_technical_Account_DATA!O20/ECO!Y57))))</f>
        <v>0</v>
      </c>
      <c r="Q21" s="37">
        <f t="shared" si="1"/>
        <v>2.3989517150933368E-2</v>
      </c>
      <c r="R21" s="37">
        <f t="shared" si="2"/>
        <v>7.4856046065259196E-2</v>
      </c>
      <c r="S21" s="37">
        <f t="shared" si="3"/>
        <v>13.177215189873417</v>
      </c>
    </row>
    <row r="22" spans="3:19" ht="15" x14ac:dyDescent="0.25">
      <c r="C22" s="83"/>
      <c r="D22" s="84"/>
      <c r="E22" s="35" t="s">
        <v>15</v>
      </c>
      <c r="F22" s="38">
        <f>IF($C$4="National Currency",IF(Non_technical_Account_DATA!E21=0,0,Non_technical_Account_DATA!E21),IF($C$4="Current Exchange rate",IF(Non_technical_Account_DATA!E21=0,0,Non_technical_Account_DATA!E21/ECO!O23),IF($C$4="Constant Exchange rate",IF(Non_technical_Account_DATA!E21=0,0,Non_technical_Account_DATA!E21/ECO!O58))))</f>
        <v>6.9289631757639061</v>
      </c>
      <c r="G22" s="75">
        <f>IF($C$4="National Currency",IF(Non_technical_Account_DATA!F21=0,0,Non_technical_Account_DATA!F21),IF($C$4="Current Exchange rate",IF(Non_technical_Account_DATA!F21=0,0,Non_technical_Account_DATA!F21/ECO!P23),IF($C$4="Constant Exchange rate",IF(Non_technical_Account_DATA!F21=0,0,Non_technical_Account_DATA!F21/ECO!P58))))</f>
        <v>8.1617915904936016</v>
      </c>
      <c r="H22" s="38">
        <f>IF($C$4="National Currency",IF(Non_technical_Account_DATA!G21=0,0,Non_technical_Account_DATA!G21),IF($C$4="Current Exchange rate",IF(Non_technical_Account_DATA!G21=0,0,Non_technical_Account_DATA!G21/ECO!Q23),IF($C$4="Constant Exchange rate",IF(Non_technical_Account_DATA!G21=0,0,Non_technical_Account_DATA!G21/ECO!Q58))))</f>
        <v>9.3946200052232953</v>
      </c>
      <c r="I22" s="38">
        <f>IF($C$4="National Currency",IF(Non_technical_Account_DATA!H21=0,0,Non_technical_Account_DATA!H21),IF($C$4="Current Exchange rate",IF(Non_technical_Account_DATA!H21=0,0,Non_technical_Account_DATA!H21/ECO!R23),IF($C$4="Constant Exchange rate",IF(Non_technical_Account_DATA!H21=0,0,Non_technical_Account_DATA!H21/ECO!R58))))</f>
        <v>0</v>
      </c>
      <c r="J22" s="38">
        <f>IF($C$4="National Currency",IF(Non_technical_Account_DATA!I21=0,0,Non_technical_Account_DATA!I21),IF($C$4="Current Exchange rate",IF(Non_technical_Account_DATA!I21=0,0,Non_technical_Account_DATA!I21/ECO!S23),IF($C$4="Constant Exchange rate",IF(Non_technical_Account_DATA!I21=0,0,Non_technical_Account_DATA!I21/ECO!S58))))</f>
        <v>0</v>
      </c>
      <c r="K22" s="38">
        <f>IF($C$4="National Currency",IF(Non_technical_Account_DATA!J21=0,0,Non_technical_Account_DATA!J21),IF($C$4="Current Exchange rate",IF(Non_technical_Account_DATA!J21=0,0,Non_technical_Account_DATA!J21/ECO!T23),IF($C$4="Constant Exchange rate",IF(Non_technical_Account_DATA!J21=0,0,Non_technical_Account_DATA!J21/ECO!T58))))</f>
        <v>0</v>
      </c>
      <c r="L22" s="38">
        <f>IF($C$4="National Currency",IF(Non_technical_Account_DATA!K21=0,0,Non_technical_Account_DATA!K21),IF($C$4="Current Exchange rate",IF(Non_technical_Account_DATA!K21=0,0,Non_technical_Account_DATA!K21/ECO!U23),IF($C$4="Constant Exchange rate",IF(Non_technical_Account_DATA!K21=0,0,Non_technical_Account_DATA!K21/ECO!U58))))</f>
        <v>0</v>
      </c>
      <c r="M22" s="38">
        <f>IF($C$4="National Currency",IF(Non_technical_Account_DATA!L21=0,0,Non_technical_Account_DATA!L21),IF($C$4="Current Exchange rate",IF(Non_technical_Account_DATA!L21=0,0,Non_technical_Account_DATA!L21/ECO!V23),IF($C$4="Constant Exchange rate",IF(Non_technical_Account_DATA!L21=0,0,Non_technical_Account_DATA!L21/ECO!V58))))</f>
        <v>0</v>
      </c>
      <c r="N22" s="38">
        <f>IF($C$4="National Currency",IF(Non_technical_Account_DATA!M21=0,0,Non_technical_Account_DATA!M21),IF($C$4="Current Exchange rate",IF(Non_technical_Account_DATA!M21=0,0,Non_technical_Account_DATA!M21/ECO!W23),IF($C$4="Constant Exchange rate",IF(Non_technical_Account_DATA!M21=0,0,Non_technical_Account_DATA!M21/ECO!W58))))</f>
        <v>0</v>
      </c>
      <c r="O22" s="38">
        <f>IF($C$4="National Currency",IF(Non_technical_Account_DATA!N21=0,0,Non_technical_Account_DATA!N21),IF($C$4="Current Exchange rate",IF(Non_technical_Account_DATA!N21=0,0,Non_technical_Account_DATA!N21/ECO!X23),IF($C$4="Constant Exchange rate",IF(Non_technical_Account_DATA!N21=0,0,Non_technical_Account_DATA!N21/ECO!X58))))</f>
        <v>0</v>
      </c>
      <c r="P22" s="78">
        <f>IF($C$4="National Currency",IF(Non_technical_Account_DATA!O21=0,0,Non_technical_Account_DATA!O21),IF($C$4="Current Exchange rate",IF(Non_technical_Account_DATA!O21=0,0,Non_technical_Account_DATA!O21/ECO!Y23),IF($C$4="Constant Exchange rate",IF(Non_technical_Account_DATA!O21=0,0,Non_technical_Account_DATA!O21/ECO!Y58))))</f>
        <v>0</v>
      </c>
      <c r="Q22" s="37">
        <f t="shared" si="1"/>
        <v>0</v>
      </c>
      <c r="R22" s="37" t="str">
        <f t="shared" si="2"/>
        <v>-</v>
      </c>
      <c r="S22" s="37" t="str">
        <f t="shared" si="3"/>
        <v>-</v>
      </c>
    </row>
    <row r="23" spans="3:19" ht="15" x14ac:dyDescent="0.25">
      <c r="C23" s="83"/>
      <c r="D23" s="84"/>
      <c r="E23" s="35" t="s">
        <v>16</v>
      </c>
      <c r="F23" s="38">
        <f>IF($C$4="National Currency",IF(Non_technical_Account_DATA!E22=0,0,Non_technical_Account_DATA!E22),IF($C$4="Current Exchange rate",IF(Non_technical_Account_DATA!E22=0,0,Non_technical_Account_DATA!E22/ECO!O24),IF($C$4="Constant Exchange rate",IF(Non_technical_Account_DATA!E22=0,0,Non_technical_Account_DATA!E22/ECO!O59))))</f>
        <v>52.687456423908216</v>
      </c>
      <c r="G23" s="38">
        <f>IF($C$4="National Currency",IF(Non_technical_Account_DATA!F22=0,0,Non_technical_Account_DATA!F22),IF($C$4="Current Exchange rate",IF(Non_technical_Account_DATA!F22=0,0,Non_technical_Account_DATA!F22/ECO!P24),IF($C$4="Constant Exchange rate",IF(Non_technical_Account_DATA!F22=0,0,Non_technical_Account_DATA!F22/ECO!P59))))</f>
        <v>55.929517652278626</v>
      </c>
      <c r="H23" s="38">
        <f>IF($C$4="National Currency",IF(Non_technical_Account_DATA!G22=0,0,Non_technical_Account_DATA!G22),IF($C$4="Current Exchange rate",IF(Non_technical_Account_DATA!G22=0,0,Non_technical_Account_DATA!G22/ECO!Q24),IF($C$4="Constant Exchange rate",IF(Non_technical_Account_DATA!G22=0,0,Non_technical_Account_DATA!G22/ECO!Q59))))</f>
        <v>62.068200545097291</v>
      </c>
      <c r="I23" s="38">
        <f>IF($C$4="National Currency",IF(Non_technical_Account_DATA!H22=0,0,Non_technical_Account_DATA!H22),IF($C$4="Current Exchange rate",IF(Non_technical_Account_DATA!H22=0,0,Non_technical_Account_DATA!H22/ECO!R24),IF($C$4="Constant Exchange rate",IF(Non_technical_Account_DATA!H22=0,0,Non_technical_Account_DATA!H22/ECO!R59))))</f>
        <v>61.405843950053871</v>
      </c>
      <c r="J23" s="38">
        <f>IF($C$4="National Currency",IF(Non_technical_Account_DATA!I22=0,0,Non_technical_Account_DATA!I22),IF($C$4="Current Exchange rate",IF(Non_technical_Account_DATA!I22=0,0,Non_technical_Account_DATA!I22/ECO!S24),IF($C$4="Constant Exchange rate",IF(Non_technical_Account_DATA!I22=0,0,Non_technical_Account_DATA!I22/ECO!S59))))</f>
        <v>53.806173543766235</v>
      </c>
      <c r="K23" s="38">
        <f>IF($C$4="National Currency",IF(Non_technical_Account_DATA!J22=0,0,Non_technical_Account_DATA!J22),IF($C$4="Current Exchange rate",IF(Non_technical_Account_DATA!J22=0,0,Non_technical_Account_DATA!J22/ECO!T24),IF($C$4="Constant Exchange rate",IF(Non_technical_Account_DATA!J22=0,0,Non_technical_Account_DATA!J22/ECO!T59))))</f>
        <v>51.920517208594788</v>
      </c>
      <c r="L23" s="38">
        <f>IF($C$4="National Currency",IF(Non_technical_Account_DATA!K22=0,0,Non_technical_Account_DATA!K22),IF($C$4="Current Exchange rate",IF(Non_technical_Account_DATA!K22=0,0,Non_technical_Account_DATA!K22/ECO!U24),IF($C$4="Constant Exchange rate",IF(Non_technical_Account_DATA!K22=0,0,Non_technical_Account_DATA!K22/ECO!U59))))</f>
        <v>41.93446155796412</v>
      </c>
      <c r="M23" s="38">
        <f>IF($C$4="National Currency",IF(Non_technical_Account_DATA!L22=0,0,Non_technical_Account_DATA!L22),IF($C$4="Current Exchange rate",IF(Non_technical_Account_DATA!L22=0,0,Non_technical_Account_DATA!L22/ECO!V24),IF($C$4="Constant Exchange rate",IF(Non_technical_Account_DATA!L22=0,0,Non_technical_Account_DATA!L22/ECO!V59))))</f>
        <v>30.176839703365658</v>
      </c>
      <c r="N23" s="38">
        <f>IF($C$4="National Currency",IF(Non_technical_Account_DATA!M22=0,0,Non_technical_Account_DATA!M22),IF($C$4="Current Exchange rate",IF(Non_technical_Account_DATA!M22=0,0,Non_technical_Account_DATA!M22/ECO!W24),IF($C$4="Constant Exchange rate",IF(Non_technical_Account_DATA!M22=0,0,Non_technical_Account_DATA!M22/ECO!W59))))</f>
        <v>53.191354503391011</v>
      </c>
      <c r="O23" s="38">
        <f>IF($C$4="National Currency",IF(Non_technical_Account_DATA!N22=0,0,Non_technical_Account_DATA!N22),IF($C$4="Current Exchange rate",IF(Non_technical_Account_DATA!N22=0,0,Non_technical_Account_DATA!N22/ECO!X24),IF($C$4="Constant Exchange rate",IF(Non_technical_Account_DATA!N22=0,0,Non_technical_Account_DATA!N22/ECO!X59))))</f>
        <v>47.82911833681942</v>
      </c>
      <c r="P23" s="78">
        <f>IF($C$4="National Currency",IF(Non_technical_Account_DATA!O22=0,0,Non_technical_Account_DATA!O22),IF($C$4="Current Exchange rate",IF(Non_technical_Account_DATA!O22=0,0,Non_technical_Account_DATA!O22/ECO!Y24),IF($C$4="Constant Exchange rate",IF(Non_technical_Account_DATA!O22=0,0,Non_technical_Account_DATA!O22/ECO!Y59))))</f>
        <v>0</v>
      </c>
      <c r="Q23" s="37">
        <f t="shared" si="1"/>
        <v>1.0244620130849564E-3</v>
      </c>
      <c r="R23" s="37">
        <f t="shared" si="2"/>
        <v>-0.10081029551954246</v>
      </c>
      <c r="S23" s="37">
        <f t="shared" si="3"/>
        <v>-9.221052631578941E-2</v>
      </c>
    </row>
    <row r="24" spans="3:19" ht="15" x14ac:dyDescent="0.25">
      <c r="C24" s="83"/>
      <c r="D24" s="84"/>
      <c r="E24" s="35" t="s">
        <v>17</v>
      </c>
      <c r="F24" s="38">
        <f>IF($C$4="National Currency",IF(Non_technical_Account_DATA!E23=0,0,Non_technical_Account_DATA!E23),IF($C$4="Current Exchange rate",IF(Non_technical_Account_DATA!E23=0,0,Non_technical_Account_DATA!E23/ECO!O25),IF($C$4="Constant Exchange rate",IF(Non_technical_Account_DATA!E23=0,0,Non_technical_Account_DATA!E23/ECO!O60))))</f>
        <v>0</v>
      </c>
      <c r="G24" s="38">
        <f>IF($C$4="National Currency",IF(Non_technical_Account_DATA!F23=0,0,Non_technical_Account_DATA!F23),IF($C$4="Current Exchange rate",IF(Non_technical_Account_DATA!F23=0,0,Non_technical_Account_DATA!F23/ECO!P25),IF($C$4="Constant Exchange rate",IF(Non_technical_Account_DATA!F23=0,0,Non_technical_Account_DATA!F23/ECO!P60))))</f>
        <v>0</v>
      </c>
      <c r="H24" s="38">
        <f>IF($C$4="National Currency",IF(Non_technical_Account_DATA!G23=0,0,Non_technical_Account_DATA!G23),IF($C$4="Current Exchange rate",IF(Non_technical_Account_DATA!G23=0,0,Non_technical_Account_DATA!G23/ECO!Q25),IF($C$4="Constant Exchange rate",IF(Non_technical_Account_DATA!G23=0,0,Non_technical_Account_DATA!G23/ECO!Q60))))</f>
        <v>0</v>
      </c>
      <c r="I24" s="38">
        <f>IF($C$4="National Currency",IF(Non_technical_Account_DATA!H23=0,0,Non_technical_Account_DATA!H23),IF($C$4="Current Exchange rate",IF(Non_technical_Account_DATA!H23=0,0,Non_technical_Account_DATA!H23/ECO!R25),IF($C$4="Constant Exchange rate",IF(Non_technical_Account_DATA!H23=0,0,Non_technical_Account_DATA!H23/ECO!R60))))</f>
        <v>0</v>
      </c>
      <c r="J24" s="38">
        <f>IF($C$4="National Currency",IF(Non_technical_Account_DATA!I23=0,0,Non_technical_Account_DATA!I23),IF($C$4="Current Exchange rate",IF(Non_technical_Account_DATA!I23=0,0,Non_technical_Account_DATA!I23/ECO!S25),IF($C$4="Constant Exchange rate",IF(Non_technical_Account_DATA!I23=0,0,Non_technical_Account_DATA!I23/ECO!S60))))</f>
        <v>0</v>
      </c>
      <c r="K24" s="38">
        <f>IF($C$4="National Currency",IF(Non_technical_Account_DATA!J23=0,0,Non_technical_Account_DATA!J23),IF($C$4="Current Exchange rate",IF(Non_technical_Account_DATA!J23=0,0,Non_technical_Account_DATA!J23/ECO!T25),IF($C$4="Constant Exchange rate",IF(Non_technical_Account_DATA!J23=0,0,Non_technical_Account_DATA!J23/ECO!T60))))</f>
        <v>0</v>
      </c>
      <c r="L24" s="38">
        <f>IF($C$4="National Currency",IF(Non_technical_Account_DATA!K23=0,0,Non_technical_Account_DATA!K23),IF($C$4="Current Exchange rate",IF(Non_technical_Account_DATA!K23=0,0,Non_technical_Account_DATA!K23/ECO!U25),IF($C$4="Constant Exchange rate",IF(Non_technical_Account_DATA!K23=0,0,Non_technical_Account_DATA!K23/ECO!U60))))</f>
        <v>0</v>
      </c>
      <c r="M24" s="38">
        <f>IF($C$4="National Currency",IF(Non_technical_Account_DATA!L23=0,0,Non_technical_Account_DATA!L23),IF($C$4="Current Exchange rate",IF(Non_technical_Account_DATA!L23=0,0,Non_technical_Account_DATA!L23/ECO!V25),IF($C$4="Constant Exchange rate",IF(Non_technical_Account_DATA!L23=0,0,Non_technical_Account_DATA!L23/ECO!V60))))</f>
        <v>0</v>
      </c>
      <c r="N24" s="38">
        <f>IF($C$4="National Currency",IF(Non_technical_Account_DATA!M23=0,0,Non_technical_Account_DATA!M23),IF($C$4="Current Exchange rate",IF(Non_technical_Account_DATA!M23=0,0,Non_technical_Account_DATA!M23/ECO!W25),IF($C$4="Constant Exchange rate",IF(Non_technical_Account_DATA!M23=0,0,Non_technical_Account_DATA!M23/ECO!W60))))</f>
        <v>0</v>
      </c>
      <c r="O24" s="38">
        <f>IF($C$4="National Currency",IF(Non_technical_Account_DATA!N23=0,0,Non_technical_Account_DATA!N23),IF($C$4="Current Exchange rate",IF(Non_technical_Account_DATA!N23=0,0,Non_technical_Account_DATA!N23/ECO!X25),IF($C$4="Constant Exchange rate",IF(Non_technical_Account_DATA!N23=0,0,Non_technical_Account_DATA!N23/ECO!X60))))</f>
        <v>0</v>
      </c>
      <c r="P24" s="78">
        <f>IF($C$4="National Currency",IF(Non_technical_Account_DATA!O23=0,0,Non_technical_Account_DATA!O23),IF($C$4="Current Exchange rate",IF(Non_technical_Account_DATA!O23=0,0,Non_technical_Account_DATA!O23/ECO!Y25),IF($C$4="Constant Exchange rate",IF(Non_technical_Account_DATA!O23=0,0,Non_technical_Account_DATA!O23/ECO!Y60))))</f>
        <v>0</v>
      </c>
      <c r="Q24" s="37">
        <f t="shared" si="1"/>
        <v>0</v>
      </c>
      <c r="R24" s="37" t="str">
        <f t="shared" si="2"/>
        <v>-</v>
      </c>
      <c r="S24" s="37" t="str">
        <f t="shared" si="3"/>
        <v>-</v>
      </c>
    </row>
    <row r="25" spans="3:19" ht="15" x14ac:dyDescent="0.25">
      <c r="C25" s="83"/>
      <c r="D25" s="84"/>
      <c r="E25" s="35" t="s">
        <v>18</v>
      </c>
      <c r="F25" s="38">
        <f>IF($C$4="National Currency",IF(Non_technical_Account_DATA!E24=0,0,Non_technical_Account_DATA!E24),IF($C$4="Current Exchange rate",IF(Non_technical_Account_DATA!E24=0,0,Non_technical_Account_DATA!E24/ECO!O26),IF($C$4="Constant Exchange rate",IF(Non_technical_Account_DATA!E24=0,0,Non_technical_Account_DATA!E24/ECO!O61))))</f>
        <v>0</v>
      </c>
      <c r="G25" s="38">
        <f>IF($C$4="National Currency",IF(Non_technical_Account_DATA!F24=0,0,Non_technical_Account_DATA!F24),IF($C$4="Current Exchange rate",IF(Non_technical_Account_DATA!F24=0,0,Non_technical_Account_DATA!F24/ECO!P26),IF($C$4="Constant Exchange rate",IF(Non_technical_Account_DATA!F24=0,0,Non_technical_Account_DATA!F24/ECO!P61))))</f>
        <v>0</v>
      </c>
      <c r="H25" s="38">
        <f>IF($C$4="National Currency",IF(Non_technical_Account_DATA!G24=0,0,Non_technical_Account_DATA!G24),IF($C$4="Current Exchange rate",IF(Non_technical_Account_DATA!G24=0,0,Non_technical_Account_DATA!G24/ECO!Q26),IF($C$4="Constant Exchange rate",IF(Non_technical_Account_DATA!G24=0,0,Non_technical_Account_DATA!G24/ECO!Q61))))</f>
        <v>0</v>
      </c>
      <c r="I25" s="38">
        <f>IF($C$4="National Currency",IF(Non_technical_Account_DATA!H24=0,0,Non_technical_Account_DATA!H24),IF($C$4="Current Exchange rate",IF(Non_technical_Account_DATA!H24=0,0,Non_technical_Account_DATA!H24/ECO!R26),IF($C$4="Constant Exchange rate",IF(Non_technical_Account_DATA!H24=0,0,Non_technical_Account_DATA!H24/ECO!R61))))</f>
        <v>9.3263239875389399</v>
      </c>
      <c r="J25" s="38">
        <f>IF($C$4="National Currency",IF(Non_technical_Account_DATA!I24=0,0,Non_technical_Account_DATA!I24),IF($C$4="Current Exchange rate",IF(Non_technical_Account_DATA!I24=0,0,Non_technical_Account_DATA!I24/ECO!S26),IF($C$4="Constant Exchange rate",IF(Non_technical_Account_DATA!I24=0,0,Non_technical_Account_DATA!I24/ECO!S61))))</f>
        <v>8.7032710280373831</v>
      </c>
      <c r="K25" s="38">
        <f>IF($C$4="National Currency",IF(Non_technical_Account_DATA!J24=0,0,Non_technical_Account_DATA!J24),IF($C$4="Current Exchange rate",IF(Non_technical_Account_DATA!J24=0,0,Non_technical_Account_DATA!J24/ECO!T26),IF($C$4="Constant Exchange rate",IF(Non_technical_Account_DATA!J24=0,0,Non_technical_Account_DATA!J24/ECO!T61))))</f>
        <v>10.033748701973</v>
      </c>
      <c r="L25" s="38">
        <f>IF($C$4="National Currency",IF(Non_technical_Account_DATA!K24=0,0,Non_technical_Account_DATA!K24),IF($C$4="Current Exchange rate",IF(Non_technical_Account_DATA!K24=0,0,Non_technical_Account_DATA!K24/ECO!U26),IF($C$4="Constant Exchange rate",IF(Non_technical_Account_DATA!K24=0,0,Non_technical_Account_DATA!K24/ECO!U61))))</f>
        <v>9.7222222222222214</v>
      </c>
      <c r="M25" s="38">
        <f>IF($C$4="National Currency",IF(Non_technical_Account_DATA!L24=0,0,Non_technical_Account_DATA!L24),IF($C$4="Current Exchange rate",IF(Non_technical_Account_DATA!L24=0,0,Non_technical_Account_DATA!L24/ECO!V26),IF($C$4="Constant Exchange rate",IF(Non_technical_Account_DATA!L24=0,0,Non_technical_Account_DATA!L24/ECO!V61))))</f>
        <v>9.1965212876427831</v>
      </c>
      <c r="N25" s="38">
        <f>IF($C$4="National Currency",IF(Non_technical_Account_DATA!M24=0,0,Non_technical_Account_DATA!M24),IF($C$4="Current Exchange rate",IF(Non_technical_Account_DATA!M24=0,0,Non_technical_Account_DATA!M24/ECO!W26),IF($C$4="Constant Exchange rate",IF(Non_technical_Account_DATA!M24=0,0,Non_technical_Account_DATA!M24/ECO!W61))))</f>
        <v>8.4826064382139137</v>
      </c>
      <c r="O25" s="38">
        <f>IF($C$4="National Currency",IF(Non_technical_Account_DATA!N24=0,0,Non_technical_Account_DATA!N24),IF($C$4="Current Exchange rate",IF(Non_technical_Account_DATA!N24=0,0,Non_technical_Account_DATA!N24/ECO!X26),IF($C$4="Constant Exchange rate",IF(Non_technical_Account_DATA!N24=0,0,Non_technical_Account_DATA!N24/ECO!X61))))</f>
        <v>8.0607476635514015</v>
      </c>
      <c r="P25" s="78">
        <f>IF($C$4="National Currency",IF(Non_technical_Account_DATA!O24=0,0,Non_technical_Account_DATA!O24),IF($C$4="Current Exchange rate",IF(Non_technical_Account_DATA!O24=0,0,Non_technical_Account_DATA!O24/ECO!Y26),IF($C$4="Constant Exchange rate",IF(Non_technical_Account_DATA!O24=0,0,Non_technical_Account_DATA!O24/ECO!Y61))))</f>
        <v>0</v>
      </c>
      <c r="Q25" s="37">
        <f t="shared" si="1"/>
        <v>1.7265486100367179E-4</v>
      </c>
      <c r="R25" s="37">
        <f t="shared" si="2"/>
        <v>-4.9732211170619656E-2</v>
      </c>
      <c r="S25" s="37" t="str">
        <f t="shared" si="3"/>
        <v>-</v>
      </c>
    </row>
    <row r="26" spans="3:19" ht="15" x14ac:dyDescent="0.25">
      <c r="C26" s="83"/>
      <c r="D26" s="84"/>
      <c r="E26" s="35" t="s">
        <v>19</v>
      </c>
      <c r="F26" s="38">
        <f>IF($C$4="National Currency",IF(Non_technical_Account_DATA!E25=0,0,Non_technical_Account_DATA!E25),IF($C$4="Current Exchange rate",IF(Non_technical_Account_DATA!E25=0,0,Non_technical_Account_DATA!E25/ECO!O27),IF($C$4="Constant Exchange rate",IF(Non_technical_Account_DATA!E25=0,0,Non_technical_Account_DATA!E25/ECO!O62))))</f>
        <v>2069</v>
      </c>
      <c r="G26" s="38">
        <f>IF($C$4="National Currency",IF(Non_technical_Account_DATA!F25=0,0,Non_technical_Account_DATA!F25),IF($C$4="Current Exchange rate",IF(Non_technical_Account_DATA!F25=0,0,Non_technical_Account_DATA!F25/ECO!P27),IF($C$4="Constant Exchange rate",IF(Non_technical_Account_DATA!F25=0,0,Non_technical_Account_DATA!F25/ECO!P62))))</f>
        <v>2490</v>
      </c>
      <c r="H26" s="38">
        <f>IF($C$4="National Currency",IF(Non_technical_Account_DATA!G25=0,0,Non_technical_Account_DATA!G25),IF($C$4="Current Exchange rate",IF(Non_technical_Account_DATA!G25=0,0,Non_technical_Account_DATA!G25/ECO!Q27),IF($C$4="Constant Exchange rate",IF(Non_technical_Account_DATA!G25=0,0,Non_technical_Account_DATA!G25/ECO!Q62))))</f>
        <v>1994</v>
      </c>
      <c r="I26" s="38">
        <f>IF($C$4="National Currency",IF(Non_technical_Account_DATA!H25=0,0,Non_technical_Account_DATA!H25),IF($C$4="Current Exchange rate",IF(Non_technical_Account_DATA!H25=0,0,Non_technical_Account_DATA!H25/ECO!R27),IF($C$4="Constant Exchange rate",IF(Non_technical_Account_DATA!H25=0,0,Non_technical_Account_DATA!H25/ECO!R62))))</f>
        <v>1672</v>
      </c>
      <c r="J26" s="48">
        <f>IF($C$4="National Currency",IF(Non_technical_Account_DATA!I25=0,0,Non_technical_Account_DATA!I25),IF($C$4="Current Exchange rate",IF(Non_technical_Account_DATA!I25=0,0,Non_technical_Account_DATA!I25/ECO!S27),IF($C$4="Constant Exchange rate",IF(Non_technical_Account_DATA!I25=0,0,Non_technical_Account_DATA!I25/ECO!S62))))</f>
        <v>-2948</v>
      </c>
      <c r="K26" s="38">
        <f>IF($C$4="National Currency",IF(Non_technical_Account_DATA!J25=0,0,Non_technical_Account_DATA!J25),IF($C$4="Current Exchange rate",IF(Non_technical_Account_DATA!J25=0,0,Non_technical_Account_DATA!J25/ECO!T27),IF($C$4="Constant Exchange rate",IF(Non_technical_Account_DATA!J25=0,0,Non_technical_Account_DATA!J25/ECO!T62))))</f>
        <v>3242</v>
      </c>
      <c r="L26" s="48">
        <f>IF($C$4="National Currency",IF(Non_technical_Account_DATA!K25=0,0,Non_technical_Account_DATA!K25),IF($C$4="Current Exchange rate",IF(Non_technical_Account_DATA!K25=0,0,Non_technical_Account_DATA!K25/ECO!U27),IF($C$4="Constant Exchange rate",IF(Non_technical_Account_DATA!K25=0,0,Non_technical_Account_DATA!K25/ECO!U62))))</f>
        <v>-266</v>
      </c>
      <c r="M26" s="48">
        <f>IF($C$4="National Currency",IF(Non_technical_Account_DATA!L25=0,0,Non_technical_Account_DATA!L25),IF($C$4="Current Exchange rate",IF(Non_technical_Account_DATA!L25=0,0,Non_technical_Account_DATA!L25/ECO!V27),IF($C$4="Constant Exchange rate",IF(Non_technical_Account_DATA!L25=0,0,Non_technical_Account_DATA!L25/ECO!V62))))</f>
        <v>-3316</v>
      </c>
      <c r="N26" s="38">
        <f>IF($C$4="National Currency",IF(Non_technical_Account_DATA!M25=0,0,Non_technical_Account_DATA!M25),IF($C$4="Current Exchange rate",IF(Non_technical_Account_DATA!M25=0,0,Non_technical_Account_DATA!M25/ECO!W27),IF($C$4="Constant Exchange rate",IF(Non_technical_Account_DATA!M25=0,0,Non_technical_Account_DATA!M25/ECO!W62))))</f>
        <v>6931</v>
      </c>
      <c r="O26" s="38">
        <f>IF($C$4="National Currency",IF(Non_technical_Account_DATA!N25=0,0,Non_technical_Account_DATA!N25),IF($C$4="Current Exchange rate",IF(Non_technical_Account_DATA!N25=0,0,Non_technical_Account_DATA!N25/ECO!X27),IF($C$4="Constant Exchange rate",IF(Non_technical_Account_DATA!N25=0,0,Non_technical_Account_DATA!N25/ECO!X62))))</f>
        <v>3344</v>
      </c>
      <c r="P26" s="78">
        <f>IF($C$4="National Currency",IF(Non_technical_Account_DATA!O25=0,0,Non_technical_Account_DATA!O25),IF($C$4="Current Exchange rate",IF(Non_technical_Account_DATA!O25=0,0,Non_technical_Account_DATA!O25/ECO!Y27),IF($C$4="Constant Exchange rate",IF(Non_technical_Account_DATA!O25=0,0,Non_technical_Account_DATA!O25/ECO!Y62))))</f>
        <v>2864</v>
      </c>
      <c r="Q26" s="37">
        <f t="shared" si="1"/>
        <v>7.1625844064929625E-2</v>
      </c>
      <c r="R26" s="37">
        <f t="shared" si="2"/>
        <v>-0.51752993795989033</v>
      </c>
      <c r="S26" s="37">
        <f t="shared" si="3"/>
        <v>0.61623972933784432</v>
      </c>
    </row>
    <row r="27" spans="3:19" ht="15" x14ac:dyDescent="0.25">
      <c r="C27" s="83"/>
      <c r="D27" s="84"/>
      <c r="E27" s="35" t="s">
        <v>20</v>
      </c>
      <c r="F27" s="38">
        <f>IF($C$4="National Currency",IF(Non_technical_Account_DATA!E26=0,0,Non_technical_Account_DATA!E26),IF($C$4="Current Exchange rate",IF(Non_technical_Account_DATA!E26=0,0,Non_technical_Account_DATA!E26/ECO!O28),IF($C$4="Constant Exchange rate",IF(Non_technical_Account_DATA!E26=0,0,Non_technical_Account_DATA!E26/ECO!O63))))</f>
        <v>0</v>
      </c>
      <c r="G27" s="38">
        <f>IF($C$4="National Currency",IF(Non_technical_Account_DATA!F26=0,0,Non_technical_Account_DATA!F26),IF($C$4="Current Exchange rate",IF(Non_technical_Account_DATA!F26=0,0,Non_technical_Account_DATA!F26/ECO!P28),IF($C$4="Constant Exchange rate",IF(Non_technical_Account_DATA!F26=0,0,Non_technical_Account_DATA!F26/ECO!P63))))</f>
        <v>0</v>
      </c>
      <c r="H27" s="38">
        <f>IF($C$4="National Currency",IF(Non_technical_Account_DATA!G26=0,0,Non_technical_Account_DATA!G26),IF($C$4="Current Exchange rate",IF(Non_technical_Account_DATA!G26=0,0,Non_technical_Account_DATA!G26/ECO!Q28),IF($C$4="Constant Exchange rate",IF(Non_technical_Account_DATA!G26=0,0,Non_technical_Account_DATA!G26/ECO!Q63))))</f>
        <v>0</v>
      </c>
      <c r="I27" s="38">
        <f>IF($C$4="National Currency",IF(Non_technical_Account_DATA!H26=0,0,Non_technical_Account_DATA!H26),IF($C$4="Current Exchange rate",IF(Non_technical_Account_DATA!H26=0,0,Non_technical_Account_DATA!H26/ECO!R28),IF($C$4="Constant Exchange rate",IF(Non_technical_Account_DATA!H26=0,0,Non_technical_Account_DATA!H26/ECO!R63))))</f>
        <v>0</v>
      </c>
      <c r="J27" s="38">
        <f>IF($C$4="National Currency",IF(Non_technical_Account_DATA!I26=0,0,Non_technical_Account_DATA!I26),IF($C$4="Current Exchange rate",IF(Non_technical_Account_DATA!I26=0,0,Non_technical_Account_DATA!I26/ECO!S28),IF($C$4="Constant Exchange rate",IF(Non_technical_Account_DATA!I26=0,0,Non_technical_Account_DATA!I26/ECO!S63))))</f>
        <v>0</v>
      </c>
      <c r="K27" s="38">
        <f>IF($C$4="National Currency",IF(Non_technical_Account_DATA!J26=0,0,Non_technical_Account_DATA!J26),IF($C$4="Current Exchange rate",IF(Non_technical_Account_DATA!J26=0,0,Non_technical_Account_DATA!J26/ECO!T28),IF($C$4="Constant Exchange rate",IF(Non_technical_Account_DATA!J26=0,0,Non_technical_Account_DATA!J26/ECO!T63))))</f>
        <v>0</v>
      </c>
      <c r="L27" s="38">
        <f>IF($C$4="National Currency",IF(Non_technical_Account_DATA!K26=0,0,Non_technical_Account_DATA!K26),IF($C$4="Current Exchange rate",IF(Non_technical_Account_DATA!K26=0,0,Non_technical_Account_DATA!K26/ECO!U28),IF($C$4="Constant Exchange rate",IF(Non_technical_Account_DATA!K26=0,0,Non_technical_Account_DATA!K26/ECO!U63))))</f>
        <v>0</v>
      </c>
      <c r="M27" s="38">
        <f>IF($C$4="National Currency",IF(Non_technical_Account_DATA!L26=0,0,Non_technical_Account_DATA!L26),IF($C$4="Current Exchange rate",IF(Non_technical_Account_DATA!L26=0,0,Non_technical_Account_DATA!L26/ECO!V28),IF($C$4="Constant Exchange rate",IF(Non_technical_Account_DATA!L26=0,0,Non_technical_Account_DATA!L26/ECO!V63))))</f>
        <v>0</v>
      </c>
      <c r="N27" s="38">
        <f>IF($C$4="National Currency",IF(Non_technical_Account_DATA!M26=0,0,Non_technical_Account_DATA!M26),IF($C$4="Current Exchange rate",IF(Non_technical_Account_DATA!M26=0,0,Non_technical_Account_DATA!M26/ECO!W28),IF($C$4="Constant Exchange rate",IF(Non_technical_Account_DATA!M26=0,0,Non_technical_Account_DATA!M26/ECO!W63))))</f>
        <v>0</v>
      </c>
      <c r="O27" s="38">
        <f>IF($C$4="National Currency",IF(Non_technical_Account_DATA!N26=0,0,Non_technical_Account_DATA!N26),IF($C$4="Current Exchange rate",IF(Non_technical_Account_DATA!N26=0,0,Non_technical_Account_DATA!N26/ECO!X28),IF($C$4="Constant Exchange rate",IF(Non_technical_Account_DATA!N26=0,0,Non_technical_Account_DATA!N26/ECO!X63))))</f>
        <v>0</v>
      </c>
      <c r="P27" s="78">
        <f>IF($C$4="National Currency",IF(Non_technical_Account_DATA!O26=0,0,Non_technical_Account_DATA!O26),IF($C$4="Current Exchange rate",IF(Non_technical_Account_DATA!O26=0,0,Non_technical_Account_DATA!O26/ECO!Y28),IF($C$4="Constant Exchange rate",IF(Non_technical_Account_DATA!O26=0,0,Non_technical_Account_DATA!O26/ECO!Y63))))</f>
        <v>0</v>
      </c>
      <c r="Q27" s="37">
        <f t="shared" si="1"/>
        <v>0</v>
      </c>
      <c r="R27" s="37" t="str">
        <f t="shared" si="2"/>
        <v>-</v>
      </c>
      <c r="S27" s="37" t="str">
        <f t="shared" si="3"/>
        <v>-</v>
      </c>
    </row>
    <row r="28" spans="3:19" ht="15" x14ac:dyDescent="0.25">
      <c r="C28" s="83"/>
      <c r="D28" s="84"/>
      <c r="E28" s="35" t="s">
        <v>21</v>
      </c>
      <c r="F28" s="38">
        <f>IF($C$4="National Currency",IF(Non_technical_Account_DATA!E27=0,0,Non_technical_Account_DATA!E27),IF($C$4="Current Exchange rate",IF(Non_technical_Account_DATA!E27=0,0,Non_technical_Account_DATA!E27/ECO!O29),IF($C$4="Constant Exchange rate",IF(Non_technical_Account_DATA!E27=0,0,Non_technical_Account_DATA!E27/ECO!O64))))</f>
        <v>57.151000000000003</v>
      </c>
      <c r="G28" s="38">
        <f>IF($C$4="National Currency",IF(Non_technical_Account_DATA!F27=0,0,Non_technical_Account_DATA!F27),IF($C$4="Current Exchange rate",IF(Non_technical_Account_DATA!F27=0,0,Non_technical_Account_DATA!F27/ECO!P29),IF($C$4="Constant Exchange rate",IF(Non_technical_Account_DATA!F27=0,0,Non_technical_Account_DATA!F27/ECO!P64))))</f>
        <v>125.634</v>
      </c>
      <c r="H28" s="38">
        <f>IF($C$4="National Currency",IF(Non_technical_Account_DATA!G27=0,0,Non_technical_Account_DATA!G27),IF($C$4="Current Exchange rate",IF(Non_technical_Account_DATA!G27=0,0,Non_technical_Account_DATA!G27/ECO!Q29),IF($C$4="Constant Exchange rate",IF(Non_technical_Account_DATA!G27=0,0,Non_technical_Account_DATA!G27/ECO!Q64))))</f>
        <v>155.05000000000001</v>
      </c>
      <c r="I28" s="38">
        <f>IF($C$4="National Currency",IF(Non_technical_Account_DATA!H27=0,0,Non_technical_Account_DATA!H27),IF($C$4="Current Exchange rate",IF(Non_technical_Account_DATA!H27=0,0,Non_technical_Account_DATA!H27/ECO!R29),IF($C$4="Constant Exchange rate",IF(Non_technical_Account_DATA!H27=0,0,Non_technical_Account_DATA!H27/ECO!R64))))</f>
        <v>201.03899999999999</v>
      </c>
      <c r="J28" s="38">
        <f>IF($C$4="National Currency",IF(Non_technical_Account_DATA!I27=0,0,Non_technical_Account_DATA!I27),IF($C$4="Current Exchange rate",IF(Non_technical_Account_DATA!I27=0,0,Non_technical_Account_DATA!I27/ECO!S29),IF($C$4="Constant Exchange rate",IF(Non_technical_Account_DATA!I27=0,0,Non_technical_Account_DATA!I27/ECO!S64))))</f>
        <v>51.301000000000002</v>
      </c>
      <c r="K28" s="38">
        <f>IF($C$4="National Currency",IF(Non_technical_Account_DATA!J27=0,0,Non_technical_Account_DATA!J27),IF($C$4="Current Exchange rate",IF(Non_technical_Account_DATA!J27=0,0,Non_technical_Account_DATA!J27/ECO!T29),IF($C$4="Constant Exchange rate",IF(Non_technical_Account_DATA!J27=0,0,Non_technical_Account_DATA!J27/ECO!T64))))</f>
        <v>133.392</v>
      </c>
      <c r="L28" s="38">
        <f>IF($C$4="National Currency",IF(Non_technical_Account_DATA!K27=0,0,Non_technical_Account_DATA!K27),IF($C$4="Current Exchange rate",IF(Non_technical_Account_DATA!K27=0,0,Non_technical_Account_DATA!K27/ECO!U29),IF($C$4="Constant Exchange rate",IF(Non_technical_Account_DATA!K27=0,0,Non_technical_Account_DATA!K27/ECO!U64))))</f>
        <v>157.74</v>
      </c>
      <c r="M28" s="38">
        <f>IF($C$4="National Currency",IF(Non_technical_Account_DATA!L27=0,0,Non_technical_Account_DATA!L27),IF($C$4="Current Exchange rate",IF(Non_technical_Account_DATA!L27=0,0,Non_technical_Account_DATA!L27/ECO!V29),IF($C$4="Constant Exchange rate",IF(Non_technical_Account_DATA!L27=0,0,Non_technical_Account_DATA!L27/ECO!V64))))</f>
        <v>75</v>
      </c>
      <c r="N28" s="38">
        <f>IF($C$4="National Currency",IF(Non_technical_Account_DATA!M27=0,0,Non_technical_Account_DATA!M27),IF($C$4="Current Exchange rate",IF(Non_technical_Account_DATA!M27=0,0,Non_technical_Account_DATA!M27/ECO!W29),IF($C$4="Constant Exchange rate",IF(Non_technical_Account_DATA!M27=0,0,Non_technical_Account_DATA!M27/ECO!W64))))</f>
        <v>176</v>
      </c>
      <c r="O28" s="75">
        <f>IF($C$4="National Currency",IF(Non_technical_Account_DATA!N27=0,0,Non_technical_Account_DATA!N27),IF($C$4="Current Exchange rate",IF(Non_technical_Account_DATA!N27=0,0,Non_technical_Account_DATA!N27/ECO!X29),IF($C$4="Constant Exchange rate",IF(Non_technical_Account_DATA!N27=0,0,Non_technical_Account_DATA!N27/ECO!X64))))</f>
        <v>176</v>
      </c>
      <c r="P28" s="78">
        <f>IF($C$4="National Currency",IF(Non_technical_Account_DATA!O27=0,0,Non_technical_Account_DATA!O27),IF($C$4="Current Exchange rate",IF(Non_technical_Account_DATA!O27=0,0,Non_technical_Account_DATA!O27/ECO!Y29),IF($C$4="Constant Exchange rate",IF(Non_technical_Account_DATA!O27=0,0,Non_technical_Account_DATA!O27/ECO!Y64))))</f>
        <v>0</v>
      </c>
      <c r="Q28" s="37">
        <f t="shared" si="1"/>
        <v>3.7697812665752435E-3</v>
      </c>
      <c r="R28" s="37">
        <f t="shared" si="2"/>
        <v>0</v>
      </c>
      <c r="S28" s="37">
        <f t="shared" si="3"/>
        <v>2.0795611625343389</v>
      </c>
    </row>
    <row r="29" spans="3:19" ht="15" x14ac:dyDescent="0.25">
      <c r="C29" s="83"/>
      <c r="D29" s="84"/>
      <c r="E29" s="35" t="s">
        <v>22</v>
      </c>
      <c r="F29" s="50">
        <f>IF($C$4="National Currency",IF(Non_technical_Account_DATA!E28=0,0,Non_technical_Account_DATA!E28),IF($C$4="Current Exchange rate",IF(Non_technical_Account_DATA!E28=0,0,Non_technical_Account_DATA!E28/ECO!O30),IF($C$4="Constant Exchange rate",IF(Non_technical_Account_DATA!E28=0,0,Non_technical_Account_DATA!E28/ECO!O65))))</f>
        <v>-1.522481502561184</v>
      </c>
      <c r="G29" s="50">
        <f>IF($C$4="National Currency",IF(Non_technical_Account_DATA!F28=0,0,Non_technical_Account_DATA!F28),IF($C$4="Current Exchange rate",IF(Non_technical_Account_DATA!F28=0,0,Non_technical_Account_DATA!F28/ECO!P30),IF($C$4="Constant Exchange rate",IF(Non_technical_Account_DATA!F28=0,0,Non_technical_Account_DATA!F28/ECO!P65))))</f>
        <v>-3.0022766078542968</v>
      </c>
      <c r="H29" s="38">
        <f>IF($C$4="National Currency",IF(Non_technical_Account_DATA!G28=0,0,Non_technical_Account_DATA!G28),IF($C$4="Current Exchange rate",IF(Non_technical_Account_DATA!G28=0,0,Non_technical_Account_DATA!G28/ECO!Q30),IF($C$4="Constant Exchange rate",IF(Non_technical_Account_DATA!G28=0,0,Non_technical_Account_DATA!G28/ECO!Q65))))</f>
        <v>7.1143995446784292E-2</v>
      </c>
      <c r="I29" s="50">
        <f>IF($C$4="National Currency",IF(Non_technical_Account_DATA!H28=0,0,Non_technical_Account_DATA!H28),IF($C$4="Current Exchange rate",IF(Non_technical_Account_DATA!H28=0,0,Non_technical_Account_DATA!H28/ECO!R30),IF($C$4="Constant Exchange rate",IF(Non_technical_Account_DATA!H28=0,0,Non_technical_Account_DATA!H28/ECO!R65))))</f>
        <v>-0.41263517359134888</v>
      </c>
      <c r="J29" s="50">
        <f>IF($C$4="National Currency",IF(Non_technical_Account_DATA!I28=0,0,Non_technical_Account_DATA!I28),IF($C$4="Current Exchange rate",IF(Non_technical_Account_DATA!I28=0,0,Non_technical_Account_DATA!I28/ECO!S30),IF($C$4="Constant Exchange rate",IF(Non_technical_Account_DATA!I28=0,0,Non_technical_Account_DATA!I28/ECO!S65))))</f>
        <v>-2.7319294251565167</v>
      </c>
      <c r="K29" s="50">
        <f>IF($C$4="National Currency",IF(Non_technical_Account_DATA!J28=0,0,Non_technical_Account_DATA!J28),IF($C$4="Current Exchange rate",IF(Non_technical_Account_DATA!J28=0,0,Non_technical_Account_DATA!J28/ECO!T30),IF($C$4="Constant Exchange rate",IF(Non_technical_Account_DATA!J28=0,0,Non_technical_Account_DATA!J28/ECO!T65))))</f>
        <v>-0.81104154809334084</v>
      </c>
      <c r="L29" s="38">
        <f>IF($C$4="National Currency",IF(Non_technical_Account_DATA!K28=0,0,Non_technical_Account_DATA!K28),IF($C$4="Current Exchange rate",IF(Non_technical_Account_DATA!K28=0,0,Non_technical_Account_DATA!K28/ECO!U30),IF($C$4="Constant Exchange rate",IF(Non_technical_Account_DATA!K28=0,0,Non_technical_Account_DATA!K28/ECO!U65))))</f>
        <v>2.6266363118952762</v>
      </c>
      <c r="M29" s="50">
        <f>IF($C$4="National Currency",IF(Non_technical_Account_DATA!L28=0,0,Non_technical_Account_DATA!L28),IF($C$4="Current Exchange rate",IF(Non_technical_Account_DATA!L28=0,0,Non_technical_Account_DATA!L28/ECO!V30),IF($C$4="Constant Exchange rate",IF(Non_technical_Account_DATA!L28=0,0,Non_technical_Account_DATA!L28/ECO!V65))))</f>
        <v>-3.542970973249858</v>
      </c>
      <c r="N29" s="38">
        <f>IF($C$4="National Currency",IF(Non_technical_Account_DATA!M28=0,0,Non_technical_Account_DATA!M28),IF($C$4="Current Exchange rate",IF(Non_technical_Account_DATA!M28=0,0,Non_technical_Account_DATA!M28/ECO!W30),IF($C$4="Constant Exchange rate",IF(Non_technical_Account_DATA!M28=0,0,Non_technical_Account_DATA!M28/ECO!W65))))</f>
        <v>3.1730221969265795</v>
      </c>
      <c r="O29" s="50">
        <f>IF($C$4="National Currency",IF(Non_technical_Account_DATA!N28=0,0,Non_technical_Account_DATA!N28),IF($C$4="Current Exchange rate",IF(Non_technical_Account_DATA!N28=0,0,Non_technical_Account_DATA!N28/ECO!X30),IF($C$4="Constant Exchange rate",IF(Non_technical_Account_DATA!N28=0,0,Non_technical_Account_DATA!N28/ECO!X65))))</f>
        <v>-0.72566875355719984</v>
      </c>
      <c r="P29" s="78">
        <f>IF($C$4="National Currency",IF(Non_technical_Account_DATA!O28=0,0,Non_technical_Account_DATA!O28),IF($C$4="Current Exchange rate",IF(Non_technical_Account_DATA!O28=0,0,Non_technical_Account_DATA!O28/ECO!Y30),IF($C$4="Constant Exchange rate",IF(Non_technical_Account_DATA!O28=0,0,Non_technical_Account_DATA!O28/ECO!Y65))))</f>
        <v>0</v>
      </c>
      <c r="Q29" s="37">
        <f t="shared" si="1"/>
        <v>-1.554325268692579E-5</v>
      </c>
      <c r="R29" s="37">
        <f t="shared" si="2"/>
        <v>-1.2286995515695067</v>
      </c>
      <c r="S29" s="37">
        <f t="shared" si="3"/>
        <v>-0.52336448598130847</v>
      </c>
    </row>
    <row r="30" spans="3:19" ht="15" x14ac:dyDescent="0.25">
      <c r="C30" s="83"/>
      <c r="D30" s="84"/>
      <c r="E30" s="35" t="s">
        <v>23</v>
      </c>
      <c r="F30" s="38">
        <f>IF($C$4="National Currency",IF(Non_technical_Account_DATA!E29=0,0,Non_technical_Account_DATA!E29),IF($C$4="Current Exchange rate",IF(Non_technical_Account_DATA!E29=0,0,Non_technical_Account_DATA!E29/ECO!O31),IF($C$4="Constant Exchange rate",IF(Non_technical_Account_DATA!E29=0,0,Non_technical_Account_DATA!E29/ECO!O66))))</f>
        <v>0</v>
      </c>
      <c r="G30" s="38">
        <f>IF($C$4="National Currency",IF(Non_technical_Account_DATA!F29=0,0,Non_technical_Account_DATA!F29),IF($C$4="Current Exchange rate",IF(Non_technical_Account_DATA!F29=0,0,Non_technical_Account_DATA!F29/ECO!P31),IF($C$4="Constant Exchange rate",IF(Non_technical_Account_DATA!F29=0,0,Non_technical_Account_DATA!F29/ECO!P66))))</f>
        <v>0</v>
      </c>
      <c r="H30" s="38">
        <f>IF($C$4="National Currency",IF(Non_technical_Account_DATA!G29=0,0,Non_technical_Account_DATA!G29),IF($C$4="Current Exchange rate",IF(Non_technical_Account_DATA!G29=0,0,Non_technical_Account_DATA!G29/ECO!Q31),IF($C$4="Constant Exchange rate",IF(Non_technical_Account_DATA!G29=0,0,Non_technical_Account_DATA!G29/ECO!Q66))))</f>
        <v>0</v>
      </c>
      <c r="I30" s="38">
        <f>IF($C$4="National Currency",IF(Non_technical_Account_DATA!H29=0,0,Non_technical_Account_DATA!H29),IF($C$4="Current Exchange rate",IF(Non_technical_Account_DATA!H29=0,0,Non_technical_Account_DATA!H29/ECO!R31),IF($C$4="Constant Exchange rate",IF(Non_technical_Account_DATA!H29=0,0,Non_technical_Account_DATA!H29/ECO!R66))))</f>
        <v>0</v>
      </c>
      <c r="J30" s="38">
        <f>IF($C$4="National Currency",IF(Non_technical_Account_DATA!I29=0,0,Non_technical_Account_DATA!I29),IF($C$4="Current Exchange rate",IF(Non_technical_Account_DATA!I29=0,0,Non_technical_Account_DATA!I29/ECO!S31),IF($C$4="Constant Exchange rate",IF(Non_technical_Account_DATA!I29=0,0,Non_technical_Account_DATA!I29/ECO!S66))))</f>
        <v>14</v>
      </c>
      <c r="K30" s="38">
        <f>IF($C$4="National Currency",IF(Non_technical_Account_DATA!J29=0,0,Non_technical_Account_DATA!J29),IF($C$4="Current Exchange rate",IF(Non_technical_Account_DATA!J29=0,0,Non_technical_Account_DATA!J29/ECO!T31),IF($C$4="Constant Exchange rate",IF(Non_technical_Account_DATA!J29=0,0,Non_technical_Account_DATA!J29/ECO!T66))))</f>
        <v>30</v>
      </c>
      <c r="L30" s="38">
        <f>IF($C$4="National Currency",IF(Non_technical_Account_DATA!K29=0,0,Non_technical_Account_DATA!K29),IF($C$4="Current Exchange rate",IF(Non_technical_Account_DATA!K29=0,0,Non_technical_Account_DATA!K29/ECO!U31),IF($C$4="Constant Exchange rate",IF(Non_technical_Account_DATA!K29=0,0,Non_technical_Account_DATA!K29/ECO!U66))))</f>
        <v>26.7</v>
      </c>
      <c r="M30" s="38">
        <f>IF($C$4="National Currency",IF(Non_technical_Account_DATA!L29=0,0,Non_technical_Account_DATA!L29),IF($C$4="Current Exchange rate",IF(Non_technical_Account_DATA!L29=0,0,Non_technical_Account_DATA!L29/ECO!V31),IF($C$4="Constant Exchange rate",IF(Non_technical_Account_DATA!L29=0,0,Non_technical_Account_DATA!L29/ECO!V66))))</f>
        <v>33.9</v>
      </c>
      <c r="N30" s="38">
        <f>IF($C$4="National Currency",IF(Non_technical_Account_DATA!M29=0,0,Non_technical_Account_DATA!M29),IF($C$4="Current Exchange rate",IF(Non_technical_Account_DATA!M29=0,0,Non_technical_Account_DATA!M29/ECO!W31),IF($C$4="Constant Exchange rate",IF(Non_technical_Account_DATA!M29=0,0,Non_technical_Account_DATA!M29/ECO!W66))))</f>
        <v>57.152919207082462</v>
      </c>
      <c r="O30" s="38">
        <f>IF($C$4="National Currency",IF(Non_technical_Account_DATA!N29=0,0,Non_technical_Account_DATA!N29),IF($C$4="Current Exchange rate",IF(Non_technical_Account_DATA!N29=0,0,Non_technical_Account_DATA!N29/ECO!X31),IF($C$4="Constant Exchange rate",IF(Non_technical_Account_DATA!N29=0,0,Non_technical_Account_DATA!N29/ECO!X66))))</f>
        <v>20.132549000000001</v>
      </c>
      <c r="P30" s="78">
        <f>IF($C$4="National Currency",IF(Non_technical_Account_DATA!O29=0,0,Non_technical_Account_DATA!O29),IF($C$4="Current Exchange rate",IF(Non_technical_Account_DATA!O29=0,0,Non_technical_Account_DATA!O29/ECO!Y31),IF($C$4="Constant Exchange rate",IF(Non_technical_Account_DATA!O29=0,0,Non_technical_Account_DATA!O29/ECO!Y66))))</f>
        <v>0</v>
      </c>
      <c r="Q30" s="37">
        <f t="shared" si="1"/>
        <v>4.312233299352736E-4</v>
      </c>
      <c r="R30" s="37">
        <f t="shared" si="2"/>
        <v>-0.64774242017186157</v>
      </c>
      <c r="S30" s="37" t="str">
        <f t="shared" si="3"/>
        <v>-</v>
      </c>
    </row>
    <row r="31" spans="3:19" ht="15" x14ac:dyDescent="0.25">
      <c r="C31" s="83"/>
      <c r="D31" s="84"/>
      <c r="E31" s="35" t="s">
        <v>24</v>
      </c>
      <c r="F31" s="38">
        <f>IF($C$4="National Currency",IF(Non_technical_Account_DATA!E30=0,0,Non_technical_Account_DATA!E30),IF($C$4="Current Exchange rate",IF(Non_technical_Account_DATA!E30=0,0,Non_technical_Account_DATA!E30/ECO!O32),IF($C$4="Constant Exchange rate",IF(Non_technical_Account_DATA!E30=0,0,Non_technical_Account_DATA!E30/ECO!O67))))</f>
        <v>1874</v>
      </c>
      <c r="G31" s="38">
        <f>IF($C$4="National Currency",IF(Non_technical_Account_DATA!F30=0,0,Non_technical_Account_DATA!F30),IF($C$4="Current Exchange rate",IF(Non_technical_Account_DATA!F30=0,0,Non_technical_Account_DATA!F30/ECO!P32),IF($C$4="Constant Exchange rate",IF(Non_technical_Account_DATA!F30=0,0,Non_technical_Account_DATA!F30/ECO!P67))))</f>
        <v>2711</v>
      </c>
      <c r="H31" s="38">
        <f>IF($C$4="National Currency",IF(Non_technical_Account_DATA!G30=0,0,Non_technical_Account_DATA!G30),IF($C$4="Current Exchange rate",IF(Non_technical_Account_DATA!G30=0,0,Non_technical_Account_DATA!G30/ECO!Q32),IF($C$4="Constant Exchange rate",IF(Non_technical_Account_DATA!G30=0,0,Non_technical_Account_DATA!G30/ECO!Q67))))</f>
        <v>2863</v>
      </c>
      <c r="I31" s="38">
        <f>IF($C$4="National Currency",IF(Non_technical_Account_DATA!H30=0,0,Non_technical_Account_DATA!H30),IF($C$4="Current Exchange rate",IF(Non_technical_Account_DATA!H30=0,0,Non_technical_Account_DATA!H30/ECO!R32),IF($C$4="Constant Exchange rate",IF(Non_technical_Account_DATA!H30=0,0,Non_technical_Account_DATA!H30/ECO!R67))))</f>
        <v>4263</v>
      </c>
      <c r="J31" s="38">
        <f>IF($C$4="National Currency",IF(Non_technical_Account_DATA!I30=0,0,Non_technical_Account_DATA!I30),IF($C$4="Current Exchange rate",IF(Non_technical_Account_DATA!I30=0,0,Non_technical_Account_DATA!I30/ECO!S32),IF($C$4="Constant Exchange rate",IF(Non_technical_Account_DATA!I30=0,0,Non_technical_Account_DATA!I30/ECO!S67))))</f>
        <v>-6098</v>
      </c>
      <c r="K31" s="38">
        <f>IF($C$4="National Currency",IF(Non_technical_Account_DATA!J30=0,0,Non_technical_Account_DATA!J30),IF($C$4="Current Exchange rate",IF(Non_technical_Account_DATA!J30=0,0,Non_technical_Account_DATA!J30/ECO!T32),IF($C$4="Constant Exchange rate",IF(Non_technical_Account_DATA!J30=0,0,Non_technical_Account_DATA!J30/ECO!T67))))</f>
        <v>1904</v>
      </c>
      <c r="L31" s="38">
        <f>IF($C$4="National Currency",IF(Non_technical_Account_DATA!K30=0,0,Non_technical_Account_DATA!K30),IF($C$4="Current Exchange rate",IF(Non_technical_Account_DATA!K30=0,0,Non_technical_Account_DATA!K30/ECO!U32),IF($C$4="Constant Exchange rate",IF(Non_technical_Account_DATA!K30=0,0,Non_technical_Account_DATA!K30/ECO!U67))))</f>
        <v>-1069</v>
      </c>
      <c r="M31" s="38">
        <f>IF($C$4="National Currency",IF(Non_technical_Account_DATA!L30=0,0,Non_technical_Account_DATA!L30),IF($C$4="Current Exchange rate",IF(Non_technical_Account_DATA!L30=0,0,Non_technical_Account_DATA!L30/ECO!V32),IF($C$4="Constant Exchange rate",IF(Non_technical_Account_DATA!L30=0,0,Non_technical_Account_DATA!L30/ECO!V67))))</f>
        <v>-2209</v>
      </c>
      <c r="N31" s="38">
        <f>IF($C$4="National Currency",IF(Non_technical_Account_DATA!M30=0,0,Non_technical_Account_DATA!M30),IF($C$4="Current Exchange rate",IF(Non_technical_Account_DATA!M30=0,0,Non_technical_Account_DATA!M30/ECO!W32),IF($C$4="Constant Exchange rate",IF(Non_technical_Account_DATA!M30=0,0,Non_technical_Account_DATA!M30/ECO!W67))))</f>
        <v>-1084</v>
      </c>
      <c r="O31" s="38">
        <f>IF($C$4="National Currency",IF(Non_technical_Account_DATA!N30=0,0,Non_technical_Account_DATA!N30),IF($C$4="Current Exchange rate",IF(Non_technical_Account_DATA!N30=0,0,Non_technical_Account_DATA!N30/ECO!X32),IF($C$4="Constant Exchange rate",IF(Non_technical_Account_DATA!N30=0,0,Non_technical_Account_DATA!N30/ECO!X67))))</f>
        <v>2108</v>
      </c>
      <c r="P31" s="78">
        <f>IF($C$4="National Currency",IF(Non_technical_Account_DATA!O30=0,0,Non_technical_Account_DATA!O30),IF($C$4="Current Exchange rate",IF(Non_technical_Account_DATA!O30=0,0,Non_technical_Account_DATA!O30/ECO!Y32),IF($C$4="Constant Exchange rate",IF(Non_technical_Account_DATA!O30=0,0,Non_technical_Account_DATA!O30/ECO!Y67))))</f>
        <v>-6230</v>
      </c>
      <c r="Q31" s="37">
        <f t="shared" si="1"/>
        <v>4.5151698351935304E-2</v>
      </c>
      <c r="R31" s="37">
        <f t="shared" si="2"/>
        <v>-2.944649446494465</v>
      </c>
      <c r="S31" s="37">
        <f t="shared" si="3"/>
        <v>0.12486659551760937</v>
      </c>
    </row>
    <row r="32" spans="3:19" ht="15" x14ac:dyDescent="0.25">
      <c r="C32" s="83"/>
      <c r="D32" s="84"/>
      <c r="E32" s="35" t="s">
        <v>25</v>
      </c>
      <c r="F32" s="38">
        <f>IF($C$4="National Currency",IF(Non_technical_Account_DATA!E31=0,0,Non_technical_Account_DATA!E31),IF($C$4="Current Exchange rate",IF(Non_technical_Account_DATA!E31=0,0,Non_technical_Account_DATA!E31/ECO!O33),IF($C$4="Constant Exchange rate",IF(Non_technical_Account_DATA!E31=0,0,Non_technical_Account_DATA!E31/ECO!O68))))</f>
        <v>340.74319840743198</v>
      </c>
      <c r="G32" s="38">
        <f>IF($C$4="National Currency",IF(Non_technical_Account_DATA!F31=0,0,Non_technical_Account_DATA!F31),IF($C$4="Current Exchange rate",IF(Non_technical_Account_DATA!F31=0,0,Non_technical_Account_DATA!F31/ECO!P33),IF($C$4="Constant Exchange rate",IF(Non_technical_Account_DATA!F31=0,0,Non_technical_Account_DATA!F31/ECO!P68))))</f>
        <v>354.45697854456978</v>
      </c>
      <c r="H32" s="38">
        <f>IF($C$4="National Currency",IF(Non_technical_Account_DATA!G31=0,0,Non_technical_Account_DATA!G31),IF($C$4="Current Exchange rate",IF(Non_technical_Account_DATA!G31=0,0,Non_technical_Account_DATA!G31/ECO!Q33),IF($C$4="Constant Exchange rate",IF(Non_technical_Account_DATA!G31=0,0,Non_technical_Account_DATA!G31/ECO!Q68))))</f>
        <v>416.16898916168992</v>
      </c>
      <c r="I32" s="38">
        <f>IF($C$4="National Currency",IF(Non_technical_Account_DATA!H31=0,0,Non_technical_Account_DATA!H31),IF($C$4="Current Exchange rate",IF(Non_technical_Account_DATA!H31=0,0,Non_technical_Account_DATA!H31/ECO!R33),IF($C$4="Constant Exchange rate",IF(Non_technical_Account_DATA!H31=0,0,Non_technical_Account_DATA!H31/ECO!R68))))</f>
        <v>534.50564034505646</v>
      </c>
      <c r="J32" s="38">
        <f>IF($C$4="National Currency",IF(Non_technical_Account_DATA!I31=0,0,Non_technical_Account_DATA!I31),IF($C$4="Current Exchange rate",IF(Non_technical_Account_DATA!I31=0,0,Non_technical_Account_DATA!I31/ECO!S33),IF($C$4="Constant Exchange rate",IF(Non_technical_Account_DATA!I31=0,0,Non_technical_Account_DATA!I31/ECO!S68))))</f>
        <v>5.4191550541915507</v>
      </c>
      <c r="K32" s="38">
        <f>IF($C$4="National Currency",IF(Non_technical_Account_DATA!J31=0,0,Non_technical_Account_DATA!J31),IF($C$4="Current Exchange rate",IF(Non_technical_Account_DATA!J31=0,0,Non_technical_Account_DATA!J31/ECO!T33),IF($C$4="Constant Exchange rate",IF(Non_technical_Account_DATA!J31=0,0,Non_technical_Account_DATA!J31/ECO!T68))))</f>
        <v>209.68812209688122</v>
      </c>
      <c r="L32" s="38">
        <f>IF($C$4="National Currency",IF(Non_technical_Account_DATA!K31=0,0,Non_technical_Account_DATA!K31),IF($C$4="Current Exchange rate",IF(Non_technical_Account_DATA!K31=0,0,Non_technical_Account_DATA!K31/ECO!U33),IF($C$4="Constant Exchange rate",IF(Non_technical_Account_DATA!K31=0,0,Non_technical_Account_DATA!K31/ECO!U68))))</f>
        <v>335.32404335324043</v>
      </c>
      <c r="M32" s="38">
        <f>IF($C$4="National Currency",IF(Non_technical_Account_DATA!L31=0,0,Non_technical_Account_DATA!L31),IF($C$4="Current Exchange rate",IF(Non_technical_Account_DATA!L31=0,0,Non_technical_Account_DATA!L31/ECO!V33),IF($C$4="Constant Exchange rate",IF(Non_technical_Account_DATA!L31=0,0,Non_technical_Account_DATA!L31/ECO!V68))))</f>
        <v>251.60362751603628</v>
      </c>
      <c r="N32" s="38">
        <f>IF($C$4="National Currency",IF(Non_technical_Account_DATA!M31=0,0,Non_technical_Account_DATA!M31),IF($C$4="Current Exchange rate",IF(Non_technical_Account_DATA!M31=0,0,Non_technical_Account_DATA!M31/ECO!W33),IF($C$4="Constant Exchange rate",IF(Non_technical_Account_DATA!M31=0,0,Non_technical_Account_DATA!M31/ECO!W68))))</f>
        <v>320.94669320946696</v>
      </c>
      <c r="O32" s="38">
        <f>IF($C$4="National Currency",IF(Non_technical_Account_DATA!N31=0,0,Non_technical_Account_DATA!N31),IF($C$4="Current Exchange rate",IF(Non_technical_Account_DATA!N31=0,0,Non_technical_Account_DATA!N31/ECO!X33),IF($C$4="Constant Exchange rate",IF(Non_technical_Account_DATA!N31=0,0,Non_technical_Account_DATA!N31/ECO!X68))))</f>
        <v>500.99535500995358</v>
      </c>
      <c r="P32" s="78">
        <f>IF($C$4="National Currency",IF(Non_technical_Account_DATA!O31=0,0,Non_technical_Account_DATA!O31),IF($C$4="Current Exchange rate",IF(Non_technical_Account_DATA!O31=0,0,Non_technical_Account_DATA!O31/ECO!Y33),IF($C$4="Constant Exchange rate",IF(Non_technical_Account_DATA!O31=0,0,Non_technical_Account_DATA!O31/ECO!Y68))))</f>
        <v>339.30546339305465</v>
      </c>
      <c r="Q32" s="37">
        <f t="shared" si="1"/>
        <v>1.0730925590668957E-2</v>
      </c>
      <c r="R32" s="37">
        <f t="shared" si="2"/>
        <v>0.56099241902136465</v>
      </c>
      <c r="S32" s="37">
        <f t="shared" si="3"/>
        <v>0.47030185004868552</v>
      </c>
    </row>
    <row r="33" spans="3:19" ht="15" x14ac:dyDescent="0.25">
      <c r="C33" s="83"/>
      <c r="D33" s="84"/>
      <c r="E33" s="35" t="s">
        <v>26</v>
      </c>
      <c r="F33" s="38">
        <f>IF($C$4="National Currency",IF(Non_technical_Account_DATA!E32=0,0,Non_technical_Account_DATA!E32),IF($C$4="Current Exchange rate",IF(Non_technical_Account_DATA!E32=0,0,Non_technical_Account_DATA!E32/ECO!O34),IF($C$4="Constant Exchange rate",IF(Non_technical_Account_DATA!E32=0,0,Non_technical_Account_DATA!E32/ECO!O69))))</f>
        <v>340.72825985210147</v>
      </c>
      <c r="G33" s="38">
        <f>IF($C$4="National Currency",IF(Non_technical_Account_DATA!F32=0,0,Non_technical_Account_DATA!F32),IF($C$4="Current Exchange rate",IF(Non_technical_Account_DATA!F32=0,0,Non_technical_Account_DATA!F32/ECO!P34),IF($C$4="Constant Exchange rate",IF(Non_technical_Account_DATA!F32=0,0,Non_technical_Account_DATA!F32/ECO!P69))))</f>
        <v>569.36253861274918</v>
      </c>
      <c r="H33" s="38">
        <f>IF($C$4="National Currency",IF(Non_technical_Account_DATA!G32=0,0,Non_technical_Account_DATA!G32),IF($C$4="Current Exchange rate",IF(Non_technical_Account_DATA!G32=0,0,Non_technical_Account_DATA!G32/ECO!Q34),IF($C$4="Constant Exchange rate",IF(Non_technical_Account_DATA!G32=0,0,Non_technical_Account_DATA!G32/ECO!Q69))))</f>
        <v>754.93775156791162</v>
      </c>
      <c r="I33" s="38">
        <f>IF($C$4="National Currency",IF(Non_technical_Account_DATA!H32=0,0,Non_technical_Account_DATA!H32),IF($C$4="Current Exchange rate",IF(Non_technical_Account_DATA!H32=0,0,Non_technical_Account_DATA!H32/ECO!R34),IF($C$4="Constant Exchange rate",IF(Non_technical_Account_DATA!H32=0,0,Non_technical_Account_DATA!H32/ECO!R69))))</f>
        <v>808.05953383880933</v>
      </c>
      <c r="J33" s="38">
        <f>IF($C$4="National Currency",IF(Non_technical_Account_DATA!I32=0,0,Non_technical_Account_DATA!I32),IF($C$4="Current Exchange rate",IF(Non_technical_Account_DATA!I32=0,0,Non_technical_Account_DATA!I32/ECO!S34),IF($C$4="Constant Exchange rate",IF(Non_technical_Account_DATA!I32=0,0,Non_technical_Account_DATA!I32/ECO!S69))))</f>
        <v>806.88945052887766</v>
      </c>
      <c r="K33" s="38">
        <f>IF($C$4="National Currency",IF(Non_technical_Account_DATA!J32=0,0,Non_technical_Account_DATA!J32),IF($C$4="Current Exchange rate",IF(Non_technical_Account_DATA!J32=0,0,Non_technical_Account_DATA!J32/ECO!T34),IF($C$4="Constant Exchange rate",IF(Non_technical_Account_DATA!J32=0,0,Non_technical_Account_DATA!J32/ECO!T69))))</f>
        <v>991.99663016006741</v>
      </c>
      <c r="L33" s="38">
        <f>IF($C$4="National Currency",IF(Non_technical_Account_DATA!K32=0,0,Non_technical_Account_DATA!K32),IF($C$4="Current Exchange rate",IF(Non_technical_Account_DATA!K32=0,0,Non_technical_Account_DATA!K32/ECO!U34),IF($C$4="Constant Exchange rate",IF(Non_technical_Account_DATA!K32=0,0,Non_technical_Account_DATA!K32/ECO!U69))))</f>
        <v>834.97144996723762</v>
      </c>
      <c r="M33" s="38">
        <f>IF($C$4="National Currency",IF(Non_technical_Account_DATA!L32=0,0,Non_technical_Account_DATA!L32),IF($C$4="Current Exchange rate",IF(Non_technical_Account_DATA!L32=0,0,Non_technical_Account_DATA!L32/ECO!V34),IF($C$4="Constant Exchange rate",IF(Non_technical_Account_DATA!L32=0,0,Non_technical_Account_DATA!L32/ECO!V69))))</f>
        <v>783.95581765421696</v>
      </c>
      <c r="N33" s="38">
        <f>IF($C$4="National Currency",IF(Non_technical_Account_DATA!M32=0,0,Non_technical_Account_DATA!M32),IF($C$4="Current Exchange rate",IF(Non_technical_Account_DATA!M32=0,0,Non_technical_Account_DATA!M32/ECO!W34),IF($C$4="Constant Exchange rate",IF(Non_technical_Account_DATA!M32=0,0,Non_technical_Account_DATA!M32/ECO!W69))))</f>
        <v>817.42020031826269</v>
      </c>
      <c r="O33" s="75">
        <f>IF($C$4="National Currency",IF(Non_technical_Account_DATA!N32=0,0,Non_technical_Account_DATA!N32),IF($C$4="Current Exchange rate",IF(Non_technical_Account_DATA!N32=0,0,Non_technical_Account_DATA!N32/ECO!X34),IF($C$4="Constant Exchange rate",IF(Non_technical_Account_DATA!N32=0,0,Non_technical_Account_DATA!N32/ECO!X69))))</f>
        <v>817.42020031826269</v>
      </c>
      <c r="P33" s="78">
        <f>IF($C$4="National Currency",IF(Non_technical_Account_DATA!O32=0,0,Non_technical_Account_DATA!O32),IF($C$4="Current Exchange rate",IF(Non_technical_Account_DATA!O32=0,0,Non_technical_Account_DATA!O32/ECO!Y34),IF($C$4="Constant Exchange rate",IF(Non_technical_Account_DATA!O32=0,0,Non_technical_Account_DATA!O32/ECO!Y69))))</f>
        <v>0</v>
      </c>
      <c r="Q33" s="37">
        <f t="shared" si="1"/>
        <v>1.7508496352727099E-2</v>
      </c>
      <c r="R33" s="37">
        <f t="shared" si="2"/>
        <v>0</v>
      </c>
      <c r="S33" s="37">
        <f t="shared" si="3"/>
        <v>1.3990384615384617</v>
      </c>
    </row>
    <row r="34" spans="3:19" ht="15" x14ac:dyDescent="0.25">
      <c r="C34" s="83"/>
      <c r="D34" s="84"/>
      <c r="E34" s="35" t="s">
        <v>27</v>
      </c>
      <c r="F34" s="38">
        <f>IF($C$4="National Currency",IF(Non_technical_Account_DATA!E33=0,0,Non_technical_Account_DATA!E33),IF($C$4="Current Exchange rate",IF(Non_technical_Account_DATA!E33=0,0,Non_technical_Account_DATA!E33/ECO!O35),IF($C$4="Constant Exchange rate",IF(Non_technical_Account_DATA!E33=0,0,Non_technical_Account_DATA!E33/ECO!O70))))</f>
        <v>289.79199999999997</v>
      </c>
      <c r="G34" s="38">
        <f>IF($C$4="National Currency",IF(Non_technical_Account_DATA!F33=0,0,Non_technical_Account_DATA!F33),IF($C$4="Current Exchange rate",IF(Non_technical_Account_DATA!F33=0,0,Non_technical_Account_DATA!F33/ECO!P35),IF($C$4="Constant Exchange rate",IF(Non_technical_Account_DATA!F33=0,0,Non_technical_Account_DATA!F33/ECO!P70))))</f>
        <v>280.62700000000001</v>
      </c>
      <c r="H34" s="38">
        <f>IF($C$4="National Currency",IF(Non_technical_Account_DATA!G33=0,0,Non_technical_Account_DATA!G33),IF($C$4="Current Exchange rate",IF(Non_technical_Account_DATA!G33=0,0,Non_technical_Account_DATA!G33/ECO!Q35),IF($C$4="Constant Exchange rate",IF(Non_technical_Account_DATA!G33=0,0,Non_technical_Account_DATA!G33/ECO!Q70))))</f>
        <v>323.26</v>
      </c>
      <c r="I34" s="38">
        <f>IF($C$4="National Currency",IF(Non_technical_Account_DATA!H33=0,0,Non_technical_Account_DATA!H33),IF($C$4="Current Exchange rate",IF(Non_technical_Account_DATA!H33=0,0,Non_technical_Account_DATA!H33/ECO!R35),IF($C$4="Constant Exchange rate",IF(Non_technical_Account_DATA!H33=0,0,Non_technical_Account_DATA!H33/ECO!R70))))</f>
        <v>388.15800000000002</v>
      </c>
      <c r="J34" s="50">
        <f>IF($C$4="National Currency",IF(Non_technical_Account_DATA!I33=0,0,Non_technical_Account_DATA!I33),IF($C$4="Current Exchange rate",IF(Non_technical_Account_DATA!I33=0,0,Non_technical_Account_DATA!I33/ECO!S35),IF($C$4="Constant Exchange rate",IF(Non_technical_Account_DATA!I33=0,0,Non_technical_Account_DATA!I33/ECO!S70))))</f>
        <v>-28.257000000000001</v>
      </c>
      <c r="K34" s="38">
        <f>IF($C$4="National Currency",IF(Non_technical_Account_DATA!J33=0,0,Non_technical_Account_DATA!J33),IF($C$4="Current Exchange rate",IF(Non_technical_Account_DATA!J33=0,0,Non_technical_Account_DATA!J33/ECO!T35),IF($C$4="Constant Exchange rate",IF(Non_technical_Account_DATA!J33=0,0,Non_technical_Account_DATA!J33/ECO!T70))))</f>
        <v>227.60499999999999</v>
      </c>
      <c r="L34" s="38">
        <f>IF($C$4="National Currency",IF(Non_technical_Account_DATA!K33=0,0,Non_technical_Account_DATA!K33),IF($C$4="Current Exchange rate",IF(Non_technical_Account_DATA!K33=0,0,Non_technical_Account_DATA!K33/ECO!U35),IF($C$4="Constant Exchange rate",IF(Non_technical_Account_DATA!K33=0,0,Non_technical_Account_DATA!K33/ECO!U70))))</f>
        <v>401.72800000000001</v>
      </c>
      <c r="M34" s="38">
        <f>IF($C$4="National Currency",IF(Non_technical_Account_DATA!L33=0,0,Non_technical_Account_DATA!L33),IF($C$4="Current Exchange rate",IF(Non_technical_Account_DATA!L33=0,0,Non_technical_Account_DATA!L33/ECO!V35),IF($C$4="Constant Exchange rate",IF(Non_technical_Account_DATA!L33=0,0,Non_technical_Account_DATA!L33/ECO!V70))))</f>
        <v>-65.03</v>
      </c>
      <c r="N34" s="38">
        <f>IF($C$4="National Currency",IF(Non_technical_Account_DATA!M33=0,0,Non_technical_Account_DATA!M33),IF($C$4="Current Exchange rate",IF(Non_technical_Account_DATA!M33=0,0,Non_technical_Account_DATA!M33/ECO!W35),IF($C$4="Constant Exchange rate",IF(Non_technical_Account_DATA!M33=0,0,Non_technical_Account_DATA!M33/ECO!W70))))</f>
        <v>740.79100000000005</v>
      </c>
      <c r="O34" s="38">
        <f>IF($C$4="National Currency",IF(Non_technical_Account_DATA!N33=0,0,Non_technical_Account_DATA!N33),IF($C$4="Current Exchange rate",IF(Non_technical_Account_DATA!N33=0,0,Non_technical_Account_DATA!N33/ECO!X35),IF($C$4="Constant Exchange rate",IF(Non_technical_Account_DATA!N33=0,0,Non_technical_Account_DATA!N33/ECO!X70))))</f>
        <v>842.04182068491775</v>
      </c>
      <c r="P34" s="78">
        <f>IF($C$4="National Currency",IF(Non_technical_Account_DATA!O33=0,0,Non_technical_Account_DATA!O33),IF($C$4="Current Exchange rate",IF(Non_technical_Account_DATA!O33=0,0,Non_technical_Account_DATA!O33/ECO!Y35),IF($C$4="Constant Exchange rate",IF(Non_technical_Account_DATA!O33=0,0,Non_technical_Account_DATA!O33/ECO!Y70))))</f>
        <v>404.340810031768</v>
      </c>
      <c r="Q34" s="37">
        <f t="shared" si="1"/>
        <v>1.8035872052789281E-2</v>
      </c>
      <c r="R34" s="37">
        <f t="shared" si="2"/>
        <v>0.13667933423181133</v>
      </c>
      <c r="S34" s="37">
        <f t="shared" si="3"/>
        <v>1.9056765565816787</v>
      </c>
    </row>
    <row r="35" spans="3:19" ht="15" x14ac:dyDescent="0.25">
      <c r="C35" s="83"/>
      <c r="D35" s="84"/>
      <c r="E35" s="35" t="s">
        <v>28</v>
      </c>
      <c r="F35" s="38">
        <f>IF($C$4="National Currency",IF(Non_technical_Account_DATA!E34=0,0,Non_technical_Account_DATA!E34),IF($C$4="Current Exchange rate",IF(Non_technical_Account_DATA!E34=0,0,Non_technical_Account_DATA!E34/ECO!O36),IF($C$4="Constant Exchange rate",IF(Non_technical_Account_DATA!E34=0,0,Non_technical_Account_DATA!E34/ECO!O71))))</f>
        <v>10.943410078522353</v>
      </c>
      <c r="G35" s="38">
        <f>IF($C$4="National Currency",IF(Non_technical_Account_DATA!F34=0,0,Non_technical_Account_DATA!F34),IF($C$4="Current Exchange rate",IF(Non_technical_Account_DATA!F34=0,0,Non_technical_Account_DATA!F34/ECO!P36),IF($C$4="Constant Exchange rate",IF(Non_technical_Account_DATA!F34=0,0,Non_technical_Account_DATA!F34/ECO!P71))))</f>
        <v>0</v>
      </c>
      <c r="H35" s="38">
        <f>IF($C$4="National Currency",IF(Non_technical_Account_DATA!G34=0,0,Non_technical_Account_DATA!G34),IF($C$4="Current Exchange rate",IF(Non_technical_Account_DATA!G34=0,0,Non_technical_Account_DATA!G34/ECO!Q36),IF($C$4="Constant Exchange rate",IF(Non_technical_Account_DATA!G34=0,0,Non_technical_Account_DATA!G34/ECO!Q71))))</f>
        <v>0</v>
      </c>
      <c r="I35" s="38">
        <f>IF($C$4="National Currency",IF(Non_technical_Account_DATA!H34=0,0,Non_technical_Account_DATA!H34),IF($C$4="Current Exchange rate",IF(Non_technical_Account_DATA!H34=0,0,Non_technical_Account_DATA!H34/ECO!R36),IF($C$4="Constant Exchange rate",IF(Non_technical_Account_DATA!H34=0,0,Non_technical_Account_DATA!H34/ECO!R71))))</f>
        <v>0</v>
      </c>
      <c r="J35" s="38">
        <f>IF($C$4="National Currency",IF(Non_technical_Account_DATA!I34=0,0,Non_technical_Account_DATA!I34),IF($C$4="Current Exchange rate",IF(Non_technical_Account_DATA!I34=0,0,Non_technical_Account_DATA!I34/ECO!S36),IF($C$4="Constant Exchange rate",IF(Non_technical_Account_DATA!I34=0,0,Non_technical_Account_DATA!I34/ECO!S71))))</f>
        <v>0</v>
      </c>
      <c r="K35" s="50">
        <f>IF($C$4="National Currency",IF(Non_technical_Account_DATA!J34=0,0,Non_technical_Account_DATA!J34),IF($C$4="Current Exchange rate",IF(Non_technical_Account_DATA!J34=0,0,Non_technical_Account_DATA!J34/ECO!T36),IF($C$4="Constant Exchange rate",IF(Non_technical_Account_DATA!J34=0,0,Non_technical_Account_DATA!J34/ECO!T71))))</f>
        <v>-0.89229945569733204</v>
      </c>
      <c r="L35" s="38">
        <f>IF($C$4="National Currency",IF(Non_technical_Account_DATA!K34=0,0,Non_technical_Account_DATA!K34),IF($C$4="Current Exchange rate",IF(Non_technical_Account_DATA!K34=0,0,Non_technical_Account_DATA!K34/ECO!U36),IF($C$4="Constant Exchange rate",IF(Non_technical_Account_DATA!K34=0,0,Non_technical_Account_DATA!K34/ECO!U71))))</f>
        <v>0</v>
      </c>
      <c r="M35" s="38">
        <f>IF($C$4="National Currency",IF(Non_technical_Account_DATA!L34=0,0,Non_technical_Account_DATA!L34),IF($C$4="Current Exchange rate",IF(Non_technical_Account_DATA!L34=0,0,Non_technical_Account_DATA!L34/ECO!V36),IF($C$4="Constant Exchange rate",IF(Non_technical_Account_DATA!L34=0,0,Non_technical_Account_DATA!L34/ECO!V71))))</f>
        <v>0</v>
      </c>
      <c r="N35" s="38">
        <f>IF($C$4="National Currency",IF(Non_technical_Account_DATA!M34=0,0,Non_technical_Account_DATA!M34),IF($C$4="Current Exchange rate",IF(Non_technical_Account_DATA!M34=0,0,Non_technical_Account_DATA!M34/ECO!W36),IF($C$4="Constant Exchange rate",IF(Non_technical_Account_DATA!M34=0,0,Non_technical_Account_DATA!M34/ECO!W71))))</f>
        <v>0</v>
      </c>
      <c r="O35" s="38">
        <f>IF($C$4="National Currency",IF(Non_technical_Account_DATA!N34=0,0,Non_technical_Account_DATA!N34),IF($C$4="Current Exchange rate",IF(Non_technical_Account_DATA!N34=0,0,Non_technical_Account_DATA!N34/ECO!X36),IF($C$4="Constant Exchange rate",IF(Non_technical_Account_DATA!N34=0,0,Non_technical_Account_DATA!N34/ECO!X71))))</f>
        <v>0</v>
      </c>
      <c r="P35" s="78">
        <f>IF($C$4="National Currency",IF(Non_technical_Account_DATA!O34=0,0,Non_technical_Account_DATA!O34),IF($C$4="Current Exchange rate",IF(Non_technical_Account_DATA!O34=0,0,Non_technical_Account_DATA!O34/ECO!Y36),IF($C$4="Constant Exchange rate",IF(Non_technical_Account_DATA!O34=0,0,Non_technical_Account_DATA!O34/ECO!Y71))))</f>
        <v>0</v>
      </c>
      <c r="Q35" s="37">
        <f t="shared" si="1"/>
        <v>0</v>
      </c>
      <c r="R35" s="37" t="str">
        <f t="shared" si="2"/>
        <v>-</v>
      </c>
      <c r="S35" s="37" t="str">
        <f t="shared" si="3"/>
        <v>-</v>
      </c>
    </row>
    <row r="36" spans="3:19" ht="15" x14ac:dyDescent="0.25">
      <c r="C36" s="83"/>
      <c r="D36" s="84"/>
      <c r="E36" s="35" t="s">
        <v>29</v>
      </c>
      <c r="F36" s="38">
        <f>IF($C$4="National Currency",IF(Non_technical_Account_DATA!E35=0,0,Non_technical_Account_DATA!E35),IF($C$4="Current Exchange rate",IF(Non_technical_Account_DATA!E35=0,0,Non_technical_Account_DATA!E35/ECO!O37),IF($C$4="Constant Exchange rate",IF(Non_technical_Account_DATA!E35=0,0,Non_technical_Account_DATA!E35/ECO!O72))))</f>
        <v>10733.418503140636</v>
      </c>
      <c r="G36" s="38">
        <f>IF($C$4="National Currency",IF(Non_technical_Account_DATA!F35=0,0,Non_technical_Account_DATA!F35),IF($C$4="Current Exchange rate",IF(Non_technical_Account_DATA!F35=0,0,Non_technical_Account_DATA!F35/ECO!P37),IF($C$4="Constant Exchange rate",IF(Non_technical_Account_DATA!F35=0,0,Non_technical_Account_DATA!F35/ECO!P72))))</f>
        <v>12374.747152134567</v>
      </c>
      <c r="H36" s="38">
        <f>IF($C$4="National Currency",IF(Non_technical_Account_DATA!G35=0,0,Non_technical_Account_DATA!G35),IF($C$4="Current Exchange rate",IF(Non_technical_Account_DATA!G35=0,0,Non_technical_Account_DATA!G35/ECO!Q37),IF($C$4="Constant Exchange rate",IF(Non_technical_Account_DATA!G35=0,0,Non_technical_Account_DATA!G35/ECO!Q72))))</f>
        <v>14016.0758011285</v>
      </c>
      <c r="I36" s="38">
        <f>IF($C$4="National Currency",IF(Non_technical_Account_DATA!H35=0,0,Non_technical_Account_DATA!H35),IF($C$4="Current Exchange rate",IF(Non_technical_Account_DATA!H35=0,0,Non_technical_Account_DATA!H35/ECO!R37),IF($C$4="Constant Exchange rate",IF(Non_technical_Account_DATA!H35=0,0,Non_technical_Account_DATA!H35/ECO!R72))))</f>
        <v>11691.791759821142</v>
      </c>
      <c r="J36" s="38">
        <f>IF($C$4="National Currency",IF(Non_technical_Account_DATA!I35=0,0,Non_technical_Account_DATA!I35),IF($C$4="Current Exchange rate",IF(Non_technical_Account_DATA!I35=0,0,Non_technical_Account_DATA!I35/ECO!S37),IF($C$4="Constant Exchange rate",IF(Non_technical_Account_DATA!I35=0,0,Non_technical_Account_DATA!I35/ECO!S72))))</f>
        <v>-33359.948898115617</v>
      </c>
      <c r="K36" s="38">
        <f>IF($C$4="National Currency",IF(Non_technical_Account_DATA!J35=0,0,Non_technical_Account_DATA!J35),IF($C$4="Current Exchange rate",IF(Non_technical_Account_DATA!J35=0,0,Non_technical_Account_DATA!J35/ECO!T37),IF($C$4="Constant Exchange rate",IF(Non_technical_Account_DATA!J35=0,0,Non_technical_Account_DATA!J35/ECO!T72))))</f>
        <v>31427.445970403489</v>
      </c>
      <c r="L36" s="38">
        <f>IF($C$4="National Currency",IF(Non_technical_Account_DATA!K35=0,0,Non_technical_Account_DATA!K35),IF($C$4="Current Exchange rate",IF(Non_technical_Account_DATA!K35=0,0,Non_technical_Account_DATA!K35/ECO!U37),IF($C$4="Constant Exchange rate",IF(Non_technical_Account_DATA!K35=0,0,Non_technical_Account_DATA!K35/ECO!U72))))</f>
        <v>13876.716703928456</v>
      </c>
      <c r="M36" s="38">
        <f>IF($C$4="National Currency",IF(Non_technical_Account_DATA!L35=0,0,Non_technical_Account_DATA!L35),IF($C$4="Current Exchange rate",IF(Non_technical_Account_DATA!L35=0,0,Non_technical_Account_DATA!L35/ECO!V37),IF($C$4="Constant Exchange rate",IF(Non_technical_Account_DATA!L35=0,0,Non_technical_Account_DATA!L35/ECO!V72))))</f>
        <v>-20570.957095709571</v>
      </c>
      <c r="N36" s="38">
        <f>IF($C$4="National Currency",IF(Non_technical_Account_DATA!M35=0,0,Non_technical_Account_DATA!M35),IF($C$4="Current Exchange rate",IF(Non_technical_Account_DATA!M35=0,0,Non_technical_Account_DATA!M35/ECO!W37),IF($C$4="Constant Exchange rate",IF(Non_technical_Account_DATA!M35=0,0,Non_technical_Account_DATA!M35/ECO!W72))))</f>
        <v>16933.141701266901</v>
      </c>
      <c r="O36" s="38">
        <f>IF($C$4="National Currency",IF(Non_technical_Account_DATA!N35=0,0,Non_technical_Account_DATA!N35),IF($C$4="Current Exchange rate",IF(Non_technical_Account_DATA!N35=0,0,Non_technical_Account_DATA!N35/ECO!X37),IF($C$4="Constant Exchange rate",IF(Non_technical_Account_DATA!N35=0,0,Non_technical_Account_DATA!N35/ECO!X72))))</f>
        <v>24953.369530501437</v>
      </c>
      <c r="P36" s="78">
        <f>IF($C$4="National Currency",IF(Non_technical_Account_DATA!O35=0,0,Non_technical_Account_DATA!O35),IF($C$4="Current Exchange rate",IF(Non_technical_Account_DATA!O35=0,0,Non_technical_Account_DATA!O35/ECO!Y37),IF($C$4="Constant Exchange rate",IF(Non_technical_Account_DATA!O35=0,0,Non_technical_Account_DATA!O35/ECO!Y72))))</f>
        <v>0</v>
      </c>
      <c r="Q36" s="37">
        <f t="shared" si="1"/>
        <v>0.53448150564780561</v>
      </c>
      <c r="R36" s="37">
        <f t="shared" si="2"/>
        <v>0.47364086185108101</v>
      </c>
      <c r="S36" s="37">
        <f t="shared" si="3"/>
        <v>1.3248296452057651</v>
      </c>
    </row>
    <row r="37" spans="3:19" ht="15" x14ac:dyDescent="0.25">
      <c r="C37" s="83"/>
      <c r="D37" s="84"/>
      <c r="E37" s="35" t="s">
        <v>30</v>
      </c>
      <c r="F37" s="38">
        <f>IF($C$4="National Currency",IF(Non_technical_Account_DATA!E36=0,0,Non_technical_Account_DATA!E36),IF($C$4="Current Exchange rate",IF(Non_technical_Account_DATA!E36=0,0,Non_technical_Account_DATA!E36/ECO!O38),IF($C$4="Constant Exchange rate",IF(Non_technical_Account_DATA!E36=0,0,Non_technical_Account_DATA!E36/ECO!O73))))</f>
        <v>112.20998163912536</v>
      </c>
      <c r="G37" s="38">
        <f>IF($C$4="National Currency",IF(Non_technical_Account_DATA!F36=0,0,Non_technical_Account_DATA!F36),IF($C$4="Current Exchange rate",IF(Non_technical_Account_DATA!F36=0,0,Non_technical_Account_DATA!F36/ECO!P38),IF($C$4="Constant Exchange rate",IF(Non_technical_Account_DATA!F36=0,0,Non_technical_Account_DATA!F36/ECO!P73))))</f>
        <v>83.72976130862962</v>
      </c>
      <c r="H37" s="38">
        <f>IF($C$4="National Currency",IF(Non_technical_Account_DATA!G36=0,0,Non_technical_Account_DATA!G36),IF($C$4="Current Exchange rate",IF(Non_technical_Account_DATA!G36=0,0,Non_technical_Account_DATA!G36/ECO!Q38),IF($C$4="Constant Exchange rate",IF(Non_technical_Account_DATA!G36=0,0,Non_technical_Account_DATA!G36/ECO!Q73))))</f>
        <v>71.377900183608745</v>
      </c>
      <c r="I37" s="38">
        <f>IF($C$4="National Currency",IF(Non_technical_Account_DATA!H36=0,0,Non_technical_Account_DATA!H36),IF($C$4="Current Exchange rate",IF(Non_technical_Account_DATA!H36=0,0,Non_technical_Account_DATA!H36/ECO!R38),IF($C$4="Constant Exchange rate",IF(Non_technical_Account_DATA!H36=0,0,Non_technical_Account_DATA!H36/ECO!R73))))</f>
        <v>18</v>
      </c>
      <c r="J37" s="50">
        <f>IF($C$4="National Currency",IF(Non_technical_Account_DATA!I36=0,0,Non_technical_Account_DATA!I36),IF($C$4="Current Exchange rate",IF(Non_technical_Account_DATA!I36=0,0,Non_technical_Account_DATA!I36/ECO!S38),IF($C$4="Constant Exchange rate",IF(Non_technical_Account_DATA!I36=0,0,Non_technical_Account_DATA!I36/ECO!S73))))</f>
        <v>-61</v>
      </c>
      <c r="K37" s="38">
        <f>IF($C$4="National Currency",IF(Non_technical_Account_DATA!J36=0,0,Non_technical_Account_DATA!J36),IF($C$4="Current Exchange rate",IF(Non_technical_Account_DATA!J36=0,0,Non_technical_Account_DATA!J36/ECO!T38),IF($C$4="Constant Exchange rate",IF(Non_technical_Account_DATA!J36=0,0,Non_technical_Account_DATA!J36/ECO!T73))))</f>
        <v>42</v>
      </c>
      <c r="L37" s="38">
        <f>IF($C$4="National Currency",IF(Non_technical_Account_DATA!K36=0,0,Non_technical_Account_DATA!K36),IF($C$4="Current Exchange rate",IF(Non_technical_Account_DATA!K36=0,0,Non_technical_Account_DATA!K36/ECO!U38),IF($C$4="Constant Exchange rate",IF(Non_technical_Account_DATA!K36=0,0,Non_technical_Account_DATA!K36/ECO!U73))))</f>
        <v>33</v>
      </c>
      <c r="M37" s="38">
        <f>IF($C$4="National Currency",IF(Non_technical_Account_DATA!L36=0,0,Non_technical_Account_DATA!L36),IF($C$4="Current Exchange rate",IF(Non_technical_Account_DATA!L36=0,0,Non_technical_Account_DATA!L36/ECO!V38),IF($C$4="Constant Exchange rate",IF(Non_technical_Account_DATA!L36=0,0,Non_technical_Account_DATA!L36/ECO!V73))))</f>
        <v>11.135999999999999</v>
      </c>
      <c r="N37" s="38">
        <f>IF($C$4="National Currency",IF(Non_technical_Account_DATA!M36=0,0,Non_technical_Account_DATA!M36),IF($C$4="Current Exchange rate",IF(Non_technical_Account_DATA!M36=0,0,Non_technical_Account_DATA!M36/ECO!W38),IF($C$4="Constant Exchange rate",IF(Non_technical_Account_DATA!M36=0,0,Non_technical_Account_DATA!M36/ECO!W73))))</f>
        <v>32</v>
      </c>
      <c r="O37" s="38">
        <f>IF($C$4="National Currency",IF(Non_technical_Account_DATA!N36=0,0,Non_technical_Account_DATA!N36),IF($C$4="Current Exchange rate",IF(Non_technical_Account_DATA!N36=0,0,Non_technical_Account_DATA!N36/ECO!X38),IF($C$4="Constant Exchange rate",IF(Non_technical_Account_DATA!N36=0,0,Non_technical_Account_DATA!N36/ECO!X73))))</f>
        <v>49.6</v>
      </c>
      <c r="P37" s="78">
        <f>IF($C$4="National Currency",IF(Non_technical_Account_DATA!O36=0,0,Non_technical_Account_DATA!O36),IF($C$4="Current Exchange rate",IF(Non_technical_Account_DATA!O36=0,0,Non_technical_Account_DATA!O36/ECO!Y38),IF($C$4="Constant Exchange rate",IF(Non_technical_Account_DATA!O36=0,0,Non_technical_Account_DATA!O36/ECO!Y73))))</f>
        <v>0</v>
      </c>
      <c r="Q37" s="37">
        <f t="shared" si="1"/>
        <v>1.0623929023984777E-3</v>
      </c>
      <c r="R37" s="37">
        <f t="shared" si="2"/>
        <v>0.55000000000000004</v>
      </c>
      <c r="S37" s="37">
        <f t="shared" si="3"/>
        <v>-0.55797158795091106</v>
      </c>
    </row>
    <row r="38" spans="3:19" ht="15" x14ac:dyDescent="0.25">
      <c r="C38" s="83"/>
      <c r="D38" s="84"/>
      <c r="E38" s="35" t="s">
        <v>31</v>
      </c>
      <c r="F38" s="38">
        <f>IF($C$4="National Currency",IF(Non_technical_Account_DATA!E37=0,0,Non_technical_Account_DATA!E37),IF($C$4="Current Exchange rate",IF(Non_technical_Account_DATA!E37=0,0,Non_technical_Account_DATA!E37/ECO!O39),IF($C$4="Constant Exchange rate",IF(Non_technical_Account_DATA!E37=0,0,Non_technical_Account_DATA!E37/ECO!O74))))</f>
        <v>46.703843855805616</v>
      </c>
      <c r="G38" s="38">
        <f>IF($C$4="National Currency",IF(Non_technical_Account_DATA!F37=0,0,Non_technical_Account_DATA!F37),IF($C$4="Current Exchange rate",IF(Non_technical_Account_DATA!F37=0,0,Non_technical_Account_DATA!F37/ECO!P39),IF($C$4="Constant Exchange rate",IF(Non_technical_Account_DATA!F37=0,0,Non_technical_Account_DATA!F37/ECO!P74))))</f>
        <v>0</v>
      </c>
      <c r="H38" s="38">
        <f>IF($C$4="National Currency",IF(Non_technical_Account_DATA!G37=0,0,Non_technical_Account_DATA!G37),IF($C$4="Current Exchange rate",IF(Non_technical_Account_DATA!G37=0,0,Non_technical_Account_DATA!G37/ECO!Q39),IF($C$4="Constant Exchange rate",IF(Non_technical_Account_DATA!G37=0,0,Non_technical_Account_DATA!G37/ECO!Q74))))</f>
        <v>0</v>
      </c>
      <c r="I38" s="38">
        <f>IF($C$4="National Currency",IF(Non_technical_Account_DATA!H37=0,0,Non_technical_Account_DATA!H37),IF($C$4="Current Exchange rate",IF(Non_technical_Account_DATA!H37=0,0,Non_technical_Account_DATA!H37/ECO!R39),IF($C$4="Constant Exchange rate",IF(Non_technical_Account_DATA!H37=0,0,Non_technical_Account_DATA!H37/ECO!R74))))</f>
        <v>0</v>
      </c>
      <c r="J38" s="38">
        <f>IF($C$4="National Currency",IF(Non_technical_Account_DATA!I37=0,0,Non_technical_Account_DATA!I37),IF($C$4="Current Exchange rate",IF(Non_technical_Account_DATA!I37=0,0,Non_technical_Account_DATA!I37/ECO!S39),IF($C$4="Constant Exchange rate",IF(Non_technical_Account_DATA!I37=0,0,Non_technical_Account_DATA!I37/ECO!S74))))</f>
        <v>0</v>
      </c>
      <c r="K38" s="38">
        <f>IF($C$4="National Currency",IF(Non_technical_Account_DATA!J37=0,0,Non_technical_Account_DATA!J37),IF($C$4="Current Exchange rate",IF(Non_technical_Account_DATA!J37=0,0,Non_technical_Account_DATA!J37/ECO!T39),IF($C$4="Constant Exchange rate",IF(Non_technical_Account_DATA!J37=0,0,Non_technical_Account_DATA!J37/ECO!T74))))</f>
        <v>0</v>
      </c>
      <c r="L38" s="38">
        <f>IF($C$4="National Currency",IF(Non_technical_Account_DATA!K37=0,0,Non_technical_Account_DATA!K37),IF($C$4="Current Exchange rate",IF(Non_technical_Account_DATA!K37=0,0,Non_technical_Account_DATA!K37/ECO!U39),IF($C$4="Constant Exchange rate",IF(Non_technical_Account_DATA!K37=0,0,Non_technical_Account_DATA!K37/ECO!U74))))</f>
        <v>0</v>
      </c>
      <c r="M38" s="38">
        <f>IF($C$4="National Currency",IF(Non_technical_Account_DATA!L37=0,0,Non_technical_Account_DATA!L37),IF($C$4="Current Exchange rate",IF(Non_technical_Account_DATA!L37=0,0,Non_technical_Account_DATA!L37/ECO!V39),IF($C$4="Constant Exchange rate",IF(Non_technical_Account_DATA!L37=0,0,Non_technical_Account_DATA!L37/ECO!V74))))</f>
        <v>0</v>
      </c>
      <c r="N38" s="38">
        <f>IF($C$4="National Currency",IF(Non_technical_Account_DATA!M37=0,0,Non_technical_Account_DATA!M37),IF($C$4="Current Exchange rate",IF(Non_technical_Account_DATA!M37=0,0,Non_technical_Account_DATA!M37/ECO!W39),IF($C$4="Constant Exchange rate",IF(Non_technical_Account_DATA!M37=0,0,Non_technical_Account_DATA!M37/ECO!W74))))</f>
        <v>0</v>
      </c>
      <c r="O38" s="38">
        <f>IF($C$4="National Currency",IF(Non_technical_Account_DATA!N37=0,0,Non_technical_Account_DATA!N37),IF($C$4="Current Exchange rate",IF(Non_technical_Account_DATA!N37=0,0,Non_technical_Account_DATA!N37/ECO!X39),IF($C$4="Constant Exchange rate",IF(Non_technical_Account_DATA!N37=0,0,Non_technical_Account_DATA!N37/ECO!X74))))</f>
        <v>0</v>
      </c>
      <c r="P38" s="78">
        <f>IF($C$4="National Currency",IF(Non_technical_Account_DATA!O37=0,0,Non_technical_Account_DATA!O37),IF($C$4="Current Exchange rate",IF(Non_technical_Account_DATA!O37=0,0,Non_technical_Account_DATA!O37/ECO!Y39),IF($C$4="Constant Exchange rate",IF(Non_technical_Account_DATA!O37=0,0,Non_technical_Account_DATA!O37/ECO!Y74))))</f>
        <v>0</v>
      </c>
      <c r="Q38" s="37">
        <f t="shared" si="1"/>
        <v>0</v>
      </c>
      <c r="R38" s="37" t="str">
        <f t="shared" si="2"/>
        <v>-</v>
      </c>
      <c r="S38" s="37" t="str">
        <f t="shared" si="3"/>
        <v>-</v>
      </c>
    </row>
    <row r="39" spans="3:19" ht="15" x14ac:dyDescent="0.25">
      <c r="C39" s="83"/>
      <c r="D39" s="84"/>
      <c r="E39" s="35" t="s">
        <v>32</v>
      </c>
      <c r="F39" s="38">
        <f>IF($C$4="National Currency",IF(Non_technical_Account_DATA!E38=0,0,Non_technical_Account_DATA!E38),IF($C$4="Current Exchange rate",IF(Non_technical_Account_DATA!E38=0,0,Non_technical_Account_DATA!E38/ECO!O40),IF($C$4="Constant Exchange rate",IF(Non_technical_Account_DATA!E38=0,0,Non_technical_Account_DATA!E38/ECO!O75))))</f>
        <v>0</v>
      </c>
      <c r="G39" s="38">
        <f>IF($C$4="National Currency",IF(Non_technical_Account_DATA!F38=0,0,Non_technical_Account_DATA!F38),IF($C$4="Current Exchange rate",IF(Non_technical_Account_DATA!F38=0,0,Non_technical_Account_DATA!F38/ECO!P40),IF($C$4="Constant Exchange rate",IF(Non_technical_Account_DATA!F38=0,0,Non_technical_Account_DATA!F38/ECO!P75))))</f>
        <v>0</v>
      </c>
      <c r="H39" s="38">
        <f>IF($C$4="National Currency",IF(Non_technical_Account_DATA!G38=0,0,Non_technical_Account_DATA!G38),IF($C$4="Current Exchange rate",IF(Non_technical_Account_DATA!G38=0,0,Non_technical_Account_DATA!G38/ECO!Q40),IF($C$4="Constant Exchange rate",IF(Non_technical_Account_DATA!G38=0,0,Non_technical_Account_DATA!G38/ECO!Q75))))</f>
        <v>53.672316384180796</v>
      </c>
      <c r="I39" s="38">
        <f>IF($C$4="National Currency",IF(Non_technical_Account_DATA!H38=0,0,Non_technical_Account_DATA!H38),IF($C$4="Current Exchange rate",IF(Non_technical_Account_DATA!H38=0,0,Non_technical_Account_DATA!H38/ECO!R40),IF($C$4="Constant Exchange rate",IF(Non_technical_Account_DATA!H38=0,0,Non_technical_Account_DATA!H38/ECO!R75))))</f>
        <v>78.036723163841813</v>
      </c>
      <c r="J39" s="38">
        <f>IF($C$4="National Currency",IF(Non_technical_Account_DATA!I38=0,0,Non_technical_Account_DATA!I38),IF($C$4="Current Exchange rate",IF(Non_technical_Account_DATA!I38=0,0,Non_technical_Account_DATA!I38/ECO!S40),IF($C$4="Constant Exchange rate",IF(Non_technical_Account_DATA!I38=0,0,Non_technical_Account_DATA!I38/ECO!S75))))</f>
        <v>27.542372881355934</v>
      </c>
      <c r="K39" s="38">
        <f>IF($C$4="National Currency",IF(Non_technical_Account_DATA!J38=0,0,Non_technical_Account_DATA!J38),IF($C$4="Current Exchange rate",IF(Non_technical_Account_DATA!J38=0,0,Non_technical_Account_DATA!J38/ECO!T40),IF($C$4="Constant Exchange rate",IF(Non_technical_Account_DATA!J38=0,0,Non_technical_Account_DATA!J38/ECO!T75))))</f>
        <v>38.135593220338983</v>
      </c>
      <c r="L39" s="38">
        <f>IF($C$4="National Currency",IF(Non_technical_Account_DATA!K38=0,0,Non_technical_Account_DATA!K38),IF($C$4="Current Exchange rate",IF(Non_technical_Account_DATA!K38=0,0,Non_technical_Account_DATA!K38/ECO!U40),IF($C$4="Constant Exchange rate",IF(Non_technical_Account_DATA!K38=0,0,Non_technical_Account_DATA!K38/ECO!U75))))</f>
        <v>50.847457627118644</v>
      </c>
      <c r="M39" s="38">
        <f>IF($C$4="National Currency",IF(Non_technical_Account_DATA!L38=0,0,Non_technical_Account_DATA!L38),IF($C$4="Current Exchange rate",IF(Non_technical_Account_DATA!L38=0,0,Non_technical_Account_DATA!L38/ECO!V40),IF($C$4="Constant Exchange rate",IF(Non_technical_Account_DATA!L38=0,0,Non_technical_Account_DATA!L38/ECO!V75))))</f>
        <v>69.915254237288138</v>
      </c>
      <c r="N39" s="38">
        <f>IF($C$4="National Currency",IF(Non_technical_Account_DATA!M38=0,0,Non_technical_Account_DATA!M38),IF($C$4="Current Exchange rate",IF(Non_technical_Account_DATA!M38=0,0,Non_technical_Account_DATA!M38/ECO!W40),IF($C$4="Constant Exchange rate",IF(Non_technical_Account_DATA!M38=0,0,Non_technical_Account_DATA!M38/ECO!W75))))</f>
        <v>87.217514124293785</v>
      </c>
      <c r="O39" s="38">
        <f>IF($C$4="National Currency",IF(Non_technical_Account_DATA!N38=0,0,Non_technical_Account_DATA!N38),IF($C$4="Current Exchange rate",IF(Non_technical_Account_DATA!N38=0,0,Non_technical_Account_DATA!N38/ECO!X40),IF($C$4="Constant Exchange rate",IF(Non_technical_Account_DATA!N38=0,0,Non_technical_Account_DATA!N38/ECO!X75))))</f>
        <v>151.12994350282486</v>
      </c>
      <c r="P39" s="78">
        <f>IF($C$4="National Currency",IF(Non_technical_Account_DATA!O38=0,0,Non_technical_Account_DATA!O38),IF($C$4="Current Exchange rate",IF(Non_technical_Account_DATA!O38=0,0,Non_technical_Account_DATA!O38/ECO!Y40),IF($C$4="Constant Exchange rate",IF(Non_technical_Account_DATA!O38=0,0,Non_technical_Account_DATA!O38/ECO!Y75))))</f>
        <v>0</v>
      </c>
      <c r="Q39" s="37">
        <f t="shared" si="1"/>
        <v>3.2370842604291139E-3</v>
      </c>
      <c r="R39" s="37">
        <f t="shared" si="2"/>
        <v>0.7327935222672064</v>
      </c>
      <c r="S39" s="37" t="str">
        <f t="shared" si="3"/>
        <v>-</v>
      </c>
    </row>
    <row r="40" spans="3:19" ht="15" x14ac:dyDescent="0.25">
      <c r="C40" s="83"/>
      <c r="D40" s="84"/>
      <c r="E40" s="35" t="s">
        <v>42</v>
      </c>
      <c r="F40" s="39">
        <f>IF($C$4="National Currency",IF(Non_technical_Account_DATA!E39=0,0,Non_technical_Account_DATA!E39),IF($C$4="Current Exchange rate",IF(Non_technical_Account_DATA!E39=0,0,Non_technical_Account_DATA!E39/ECO!O41),IF($C$4="Constant Exchange rate",IF(Non_technical_Account_DATA!E39=0,0,Non_technical_Account_DATA!E39/ECO!O76))))</f>
        <v>0</v>
      </c>
      <c r="G40" s="39">
        <f>IF($C$4="National Currency",IF(Non_technical_Account_DATA!F39=0,0,Non_technical_Account_DATA!F39),IF($C$4="Current Exchange rate",IF(Non_technical_Account_DATA!F39=0,0,Non_technical_Account_DATA!F39/ECO!P41),IF($C$4="Constant Exchange rate",IF(Non_technical_Account_DATA!F39=0,0,Non_technical_Account_DATA!F39/ECO!P76))))</f>
        <v>0</v>
      </c>
      <c r="H40" s="39">
        <f>IF($C$4="National Currency",IF(Non_technical_Account_DATA!G39=0,0,Non_technical_Account_DATA!G39),IF($C$4="Current Exchange rate",IF(Non_technical_Account_DATA!G39=0,0,Non_technical_Account_DATA!G39/ECO!Q41),IF($C$4="Constant Exchange rate",IF(Non_technical_Account_DATA!G39=0,0,Non_technical_Account_DATA!G39/ECO!Q76))))</f>
        <v>0</v>
      </c>
      <c r="I40" s="39">
        <f>IF($C$4="National Currency",IF(Non_technical_Account_DATA!H39=0,0,Non_technical_Account_DATA!H39),IF($C$4="Current Exchange rate",IF(Non_technical_Account_DATA!H39=0,0,Non_technical_Account_DATA!H39/ECO!R41),IF($C$4="Constant Exchange rate",IF(Non_technical_Account_DATA!H39=0,0,Non_technical_Account_DATA!H39/ECO!R76))))</f>
        <v>0</v>
      </c>
      <c r="J40" s="39">
        <f>IF($C$4="National Currency",IF(Non_technical_Account_DATA!I39=0,0,Non_technical_Account_DATA!I39),IF($C$4="Current Exchange rate",IF(Non_technical_Account_DATA!I39=0,0,Non_technical_Account_DATA!I39/ECO!S41),IF($C$4="Constant Exchange rate",IF(Non_technical_Account_DATA!I39=0,0,Non_technical_Account_DATA!I39/ECO!S76))))</f>
        <v>0</v>
      </c>
      <c r="K40" s="39">
        <f>IF($C$4="National Currency",IF(Non_technical_Account_DATA!J39=0,0,Non_technical_Account_DATA!J39),IF($C$4="Current Exchange rate",IF(Non_technical_Account_DATA!J39=0,0,Non_technical_Account_DATA!J39/ECO!T41),IF($C$4="Constant Exchange rate",IF(Non_technical_Account_DATA!J39=0,0,Non_technical_Account_DATA!J39/ECO!T76))))</f>
        <v>0</v>
      </c>
      <c r="L40" s="39">
        <f>IF($C$4="National Currency",IF(Non_technical_Account_DATA!K39=0,0,Non_technical_Account_DATA!K39),IF($C$4="Current Exchange rate",IF(Non_technical_Account_DATA!K39=0,0,Non_technical_Account_DATA!K39/ECO!U41),IF($C$4="Constant Exchange rate",IF(Non_technical_Account_DATA!K39=0,0,Non_technical_Account_DATA!K39/ECO!U76))))</f>
        <v>0</v>
      </c>
      <c r="M40" s="39">
        <f>IF($C$4="National Currency",IF(Non_technical_Account_DATA!L39=0,0,Non_technical_Account_DATA!L39),IF($C$4="Current Exchange rate",IF(Non_technical_Account_DATA!L39=0,0,Non_technical_Account_DATA!L39/ECO!V41),IF($C$4="Constant Exchange rate",IF(Non_technical_Account_DATA!L39=0,0,Non_technical_Account_DATA!L39/ECO!V76))))</f>
        <v>0</v>
      </c>
      <c r="N40" s="39">
        <f>IF($C$4="National Currency",IF(Non_technical_Account_DATA!M39=0,0,Non_technical_Account_DATA!M39),IF($C$4="Current Exchange rate",IF(Non_technical_Account_DATA!M39=0,0,Non_technical_Account_DATA!M39/ECO!W41),IF($C$4="Constant Exchange rate",IF(Non_technical_Account_DATA!M39=0,0,Non_technical_Account_DATA!M39/ECO!W76))))</f>
        <v>0</v>
      </c>
      <c r="O40" s="39">
        <f>IF($C$4="National Currency",IF(Non_technical_Account_DATA!N39=0,0,Non_technical_Account_DATA!N39),IF($C$4="Current Exchange rate",IF(Non_technical_Account_DATA!N39=0,0,Non_technical_Account_DATA!N39/ECO!X41),IF($C$4="Constant Exchange rate",IF(Non_technical_Account_DATA!N39=0,0,Non_technical_Account_DATA!N39/ECO!X76))))</f>
        <v>0</v>
      </c>
      <c r="P40" s="79">
        <f>IF($C$4="National Currency",IF(Non_technical_Account_DATA!O39=0,0,Non_technical_Account_DATA!O39),IF($C$4="Current Exchange rate",IF(Non_technical_Account_DATA!O39=0,0,Non_technical_Account_DATA!O39/ECO!Y41),IF($C$4="Constant Exchange rate",IF(Non_technical_Account_DATA!O39=0,0,Non_technical_Account_DATA!O39/ECO!Y76))))</f>
        <v>0</v>
      </c>
      <c r="Q40" s="37">
        <f t="shared" si="1"/>
        <v>0</v>
      </c>
      <c r="R40" s="37" t="str">
        <f t="shared" si="2"/>
        <v>-</v>
      </c>
      <c r="S40" s="37" t="str">
        <f t="shared" si="3"/>
        <v>-</v>
      </c>
    </row>
    <row r="41" spans="3:19" ht="15.75" thickBot="1" x14ac:dyDescent="0.3">
      <c r="C41" s="87"/>
      <c r="D41" s="88"/>
      <c r="E41" s="40" t="s">
        <v>81</v>
      </c>
      <c r="F41" s="44">
        <f t="shared" ref="F41:O41" si="4">SUM(F9:F40)</f>
        <v>23468.342271921349</v>
      </c>
      <c r="G41" s="44">
        <f t="shared" si="4"/>
        <v>26925.794705765369</v>
      </c>
      <c r="H41" s="44">
        <f t="shared" si="4"/>
        <v>30305.849835291214</v>
      </c>
      <c r="I41" s="44">
        <f t="shared" si="4"/>
        <v>30688.886870335737</v>
      </c>
      <c r="J41" s="44">
        <f t="shared" si="4"/>
        <v>-45544.896980298414</v>
      </c>
      <c r="K41" s="44">
        <f t="shared" si="4"/>
        <v>47879.65768986394</v>
      </c>
      <c r="L41" s="44">
        <f t="shared" si="4"/>
        <v>23991.308803844226</v>
      </c>
      <c r="M41" s="44">
        <f t="shared" si="4"/>
        <v>-19184.929111498659</v>
      </c>
      <c r="N41" s="44">
        <f t="shared" si="4"/>
        <v>39991.722854063577</v>
      </c>
      <c r="O41" s="44">
        <f t="shared" si="4"/>
        <v>46687.05889132178</v>
      </c>
      <c r="P41" s="44" t="s">
        <v>113</v>
      </c>
      <c r="Q41" s="37">
        <f t="shared" ref="Q41" si="5">O41/$O$41</f>
        <v>1</v>
      </c>
      <c r="R41" s="52"/>
      <c r="S41" s="52"/>
    </row>
    <row r="42" spans="3:19" ht="15.75" thickTop="1" x14ac:dyDescent="0.25">
      <c r="C42" s="89"/>
      <c r="D42" s="90"/>
      <c r="E42" s="45" t="s">
        <v>82</v>
      </c>
      <c r="F42" s="46">
        <v>22036.80078125</v>
      </c>
      <c r="G42" s="46">
        <v>26215.09375</v>
      </c>
      <c r="H42" s="46">
        <v>28990.654296875</v>
      </c>
      <c r="I42" s="46">
        <v>30657.5</v>
      </c>
      <c r="J42" s="46">
        <v>-43222.4765625</v>
      </c>
      <c r="K42" s="46">
        <v>46466.78125</v>
      </c>
      <c r="L42" s="46">
        <v>23003.359375</v>
      </c>
      <c r="M42" s="46">
        <v>-21369.314453125</v>
      </c>
      <c r="N42" s="46">
        <v>37369.1875</v>
      </c>
      <c r="O42" s="46">
        <v>44823.86328125</v>
      </c>
      <c r="P42" s="46" t="s">
        <v>113</v>
      </c>
      <c r="Q42" s="37">
        <f t="shared" ref="Q42" si="6">O42/$O$41</f>
        <v>0.96009181871128502</v>
      </c>
      <c r="R42" s="37">
        <f t="shared" ref="R42" si="7">IF(OR(O42=0, N42=0),"-",O42/N42-1)</f>
        <v>0.1994872321280734</v>
      </c>
      <c r="S42" s="37">
        <f t="shared" ref="S42" si="8">IF(OR(O42=0, F42=0),"-",O42/F42-1)</f>
        <v>1.0340458547589342</v>
      </c>
    </row>
    <row r="43" spans="3:19" ht="15" x14ac:dyDescent="0.25">
      <c r="E43" s="55" t="s">
        <v>83</v>
      </c>
      <c r="F43" s="56"/>
      <c r="G43" s="56">
        <f t="shared" ref="G43:O43" si="9">G42/F42-1</f>
        <v>0.18960524307616833</v>
      </c>
      <c r="H43" s="56">
        <f t="shared" si="9"/>
        <v>0.10587643032461025</v>
      </c>
      <c r="I43" s="56">
        <f t="shared" si="9"/>
        <v>5.7495967012537452E-2</v>
      </c>
      <c r="J43" s="56">
        <f t="shared" si="9"/>
        <v>-2.4098500061159589</v>
      </c>
      <c r="K43" s="56">
        <f t="shared" si="9"/>
        <v>-2.075060592208517</v>
      </c>
      <c r="L43" s="56">
        <f t="shared" si="9"/>
        <v>-0.50495044510964493</v>
      </c>
      <c r="M43" s="56">
        <f t="shared" si="9"/>
        <v>-1.9289649439789704</v>
      </c>
      <c r="N43" s="56">
        <f t="shared" si="9"/>
        <v>-2.748731227759869</v>
      </c>
      <c r="O43" s="57">
        <f t="shared" si="9"/>
        <v>0.1994872321280734</v>
      </c>
      <c r="P43" s="57"/>
    </row>
    <row r="46" spans="3:19" ht="18.75" x14ac:dyDescent="0.15">
      <c r="C46" s="97" t="s">
        <v>104</v>
      </c>
      <c r="D46" s="99"/>
      <c r="E46" s="91" t="s">
        <v>87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</row>
    <row r="47" spans="3:19" ht="15" x14ac:dyDescent="0.15">
      <c r="C47" s="85" t="s">
        <v>92</v>
      </c>
      <c r="D47" s="86"/>
      <c r="E47" s="31">
        <v>2</v>
      </c>
      <c r="F47" s="32">
        <v>2004</v>
      </c>
      <c r="G47" s="32">
        <f t="shared" ref="G47:P47" si="10">F47+1</f>
        <v>2005</v>
      </c>
      <c r="H47" s="32">
        <f t="shared" si="10"/>
        <v>2006</v>
      </c>
      <c r="I47" s="32">
        <f t="shared" si="10"/>
        <v>2007</v>
      </c>
      <c r="J47" s="32">
        <f t="shared" si="10"/>
        <v>2008</v>
      </c>
      <c r="K47" s="32">
        <f t="shared" si="10"/>
        <v>2009</v>
      </c>
      <c r="L47" s="32">
        <f t="shared" si="10"/>
        <v>2010</v>
      </c>
      <c r="M47" s="32">
        <f t="shared" si="10"/>
        <v>2011</v>
      </c>
      <c r="N47" s="32">
        <f t="shared" si="10"/>
        <v>2012</v>
      </c>
      <c r="O47" s="32">
        <f t="shared" si="10"/>
        <v>2013</v>
      </c>
      <c r="P47" s="33">
        <f t="shared" si="10"/>
        <v>2014</v>
      </c>
      <c r="Q47" s="34" t="s">
        <v>84</v>
      </c>
      <c r="R47" s="34" t="s">
        <v>93</v>
      </c>
      <c r="S47" s="33" t="s">
        <v>94</v>
      </c>
    </row>
    <row r="48" spans="3:19" ht="15" x14ac:dyDescent="0.25">
      <c r="C48" s="83"/>
      <c r="D48" s="84"/>
      <c r="E48" s="35" t="s">
        <v>2</v>
      </c>
      <c r="F48" s="51">
        <f>IF($C$4="National Currency",IF(Non_technical_Account_DATA!E45=0,0,Non_technical_Account_DATA!E45),IF($C$4="Current Exchange rate",IF(Non_technical_Account_DATA!E45=0,0,Non_technical_Account_DATA!E45/ECO!O10),IF($C$4="Constant Exchange rate",IF(Non_technical_Account_DATA!E45=0,0,Non_technical_Account_DATA!E45/ECO!O45))))</f>
        <v>-203</v>
      </c>
      <c r="G48" s="51">
        <f>IF($C$4="National Currency",IF(Non_technical_Account_DATA!F45=0,0,Non_technical_Account_DATA!F45),IF($C$4="Current Exchange rate",IF(Non_technical_Account_DATA!F45=0,0,Non_technical_Account_DATA!F45/ECO!P10),IF($C$4="Constant Exchange rate",IF(Non_technical_Account_DATA!F45=0,0,Non_technical_Account_DATA!F45/ECO!P45))))</f>
        <v>-103</v>
      </c>
      <c r="H48" s="51">
        <f>IF($C$4="National Currency",IF(Non_technical_Account_DATA!G45=0,0,Non_technical_Account_DATA!G45),IF($C$4="Current Exchange rate",IF(Non_technical_Account_DATA!G45=0,0,Non_technical_Account_DATA!G45/ECO!Q10),IF($C$4="Constant Exchange rate",IF(Non_technical_Account_DATA!G45=0,0,Non_technical_Account_DATA!G45/ECO!Q45))))</f>
        <v>-112</v>
      </c>
      <c r="I48" s="36">
        <f>IF($C$4="National Currency",IF(Non_technical_Account_DATA!H45=0,0,Non_technical_Account_DATA!H45),IF($C$4="Current Exchange rate",IF(Non_technical_Account_DATA!H45=0,0,Non_technical_Account_DATA!H45/ECO!R10),IF($C$4="Constant Exchange rate",IF(Non_technical_Account_DATA!H45=0,0,Non_technical_Account_DATA!H45/ECO!R45))))</f>
        <v>16</v>
      </c>
      <c r="J48" s="36">
        <f>IF($C$4="National Currency",IF(Non_technical_Account_DATA!I45=0,0,Non_technical_Account_DATA!I45),IF($C$4="Current Exchange rate",IF(Non_technical_Account_DATA!I45=0,0,Non_technical_Account_DATA!I45/ECO!S10),IF($C$4="Constant Exchange rate",IF(Non_technical_Account_DATA!I45=0,0,Non_technical_Account_DATA!I45/ECO!S45))))</f>
        <v>27</v>
      </c>
      <c r="K48" s="53">
        <f>IF($C$4="National Currency",IF(Non_technical_Account_DATA!J45=0,0,Non_technical_Account_DATA!J45),IF($C$4="Current Exchange rate",IF(Non_technical_Account_DATA!J45=0,0,Non_technical_Account_DATA!J45/ECO!T10),IF($C$4="Constant Exchange rate",IF(Non_technical_Account_DATA!J45=0,0,Non_technical_Account_DATA!J45/ECO!T45))))</f>
        <v>-35</v>
      </c>
      <c r="L48" s="36">
        <f>IF($C$4="National Currency",IF(Non_technical_Account_DATA!K45=0,0,Non_technical_Account_DATA!K45),IF($C$4="Current Exchange rate",IF(Non_technical_Account_DATA!K45=0,0,Non_technical_Account_DATA!K45/ECO!U10),IF($C$4="Constant Exchange rate",IF(Non_technical_Account_DATA!K45=0,0,Non_technical_Account_DATA!K45/ECO!U45))))</f>
        <v>79</v>
      </c>
      <c r="M48" s="36">
        <f>IF($C$4="National Currency",IF(Non_technical_Account_DATA!L45=0,0,Non_technical_Account_DATA!L45),IF($C$4="Current Exchange rate",IF(Non_technical_Account_DATA!L45=0,0,Non_technical_Account_DATA!L45/ECO!V10),IF($C$4="Constant Exchange rate",IF(Non_technical_Account_DATA!L45=0,0,Non_technical_Account_DATA!L45/ECO!V45))))</f>
        <v>194</v>
      </c>
      <c r="N48" s="36">
        <f>IF($C$4="National Currency",IF(Non_technical_Account_DATA!M45=0,0,Non_technical_Account_DATA!M45),IF($C$4="Current Exchange rate",IF(Non_technical_Account_DATA!M45=0,0,Non_technical_Account_DATA!M45/ECO!W10),IF($C$4="Constant Exchange rate",IF(Non_technical_Account_DATA!M45=0,0,Non_technical_Account_DATA!M45/ECO!W45))))</f>
        <v>100</v>
      </c>
      <c r="O48" s="36">
        <f>IF($C$4="National Currency",IF(Non_technical_Account_DATA!N45=0,0,Non_technical_Account_DATA!N45),IF($C$4="Current Exchange rate",IF(Non_technical_Account_DATA!N45=0,0,Non_technical_Account_DATA!N45/ECO!X10),IF($C$4="Constant Exchange rate",IF(Non_technical_Account_DATA!N45=0,0,Non_technical_Account_DATA!N45/ECO!X45))))</f>
        <v>257</v>
      </c>
      <c r="P48" s="77">
        <f>IF($C$4="National Currency",IF(Non_technical_Account_DATA!O45=0,0,Non_technical_Account_DATA!O45),IF($C$4="Current Exchange rate",IF(Non_technical_Account_DATA!O45=0,0,Non_technical_Account_DATA!O45/ECO!Y10),IF($C$4="Constant Exchange rate",IF(Non_technical_Account_DATA!O45=0,0,Non_technical_Account_DATA!O45/ECO!Y45))))</f>
        <v>0</v>
      </c>
      <c r="Q48" s="37">
        <f t="shared" ref="Q48:Q81" si="11">O48/$O$80</f>
        <v>1.4555819032325506E-2</v>
      </c>
      <c r="R48" s="37">
        <f>IF(OR(O48=0, N48=0),"-",O48/N48-1)</f>
        <v>1.5699999999999998</v>
      </c>
      <c r="S48" s="37">
        <f>IF(OR(O48=0, F48=0),"-",O48/F48-1)</f>
        <v>-2.2660098522167487</v>
      </c>
    </row>
    <row r="49" spans="3:19" ht="15" x14ac:dyDescent="0.25">
      <c r="C49" s="83"/>
      <c r="D49" s="84"/>
      <c r="E49" s="35" t="s">
        <v>3</v>
      </c>
      <c r="F49" s="38">
        <f>IF($C$4="National Currency",IF(Non_technical_Account_DATA!E46=0,0,Non_technical_Account_DATA!E46),IF($C$4="Current Exchange rate",IF(Non_technical_Account_DATA!E46=0,0,Non_technical_Account_DATA!E46/ECO!O11),IF($C$4="Constant Exchange rate",IF(Non_technical_Account_DATA!E46=0,0,Non_technical_Account_DATA!E46/ECO!O46))))</f>
        <v>1224.56339</v>
      </c>
      <c r="G49" s="38">
        <f>IF($C$4="National Currency",IF(Non_technical_Account_DATA!F46=0,0,Non_technical_Account_DATA!F46),IF($C$4="Current Exchange rate",IF(Non_technical_Account_DATA!F46=0,0,Non_technical_Account_DATA!F46/ECO!P11),IF($C$4="Constant Exchange rate",IF(Non_technical_Account_DATA!F46=0,0,Non_technical_Account_DATA!F46/ECO!P46))))</f>
        <v>1058.318546</v>
      </c>
      <c r="H49" s="38">
        <f>IF($C$4="National Currency",IF(Non_technical_Account_DATA!G46=0,0,Non_technical_Account_DATA!G46),IF($C$4="Current Exchange rate",IF(Non_technical_Account_DATA!G46=0,0,Non_technical_Account_DATA!G46/ECO!Q11),IF($C$4="Constant Exchange rate",IF(Non_technical_Account_DATA!G46=0,0,Non_technical_Account_DATA!G46/ECO!Q46))))</f>
        <v>1184.0087349999999</v>
      </c>
      <c r="I49" s="38">
        <f>IF($C$4="National Currency",IF(Non_technical_Account_DATA!H46=0,0,Non_technical_Account_DATA!H46),IF($C$4="Current Exchange rate",IF(Non_technical_Account_DATA!H46=0,0,Non_technical_Account_DATA!H46/ECO!R11),IF($C$4="Constant Exchange rate",IF(Non_technical_Account_DATA!H46=0,0,Non_technical_Account_DATA!H46/ECO!R46))))</f>
        <v>1285.0831049999999</v>
      </c>
      <c r="J49" s="38">
        <f>IF($C$4="National Currency",IF(Non_technical_Account_DATA!I46=0,0,Non_technical_Account_DATA!I46),IF($C$4="Current Exchange rate",IF(Non_technical_Account_DATA!I46=0,0,Non_technical_Account_DATA!I46/ECO!S11),IF($C$4="Constant Exchange rate",IF(Non_technical_Account_DATA!I46=0,0,Non_technical_Account_DATA!I46/ECO!S46))))</f>
        <v>172.032489</v>
      </c>
      <c r="K49" s="38">
        <f>IF($C$4="National Currency",IF(Non_technical_Account_DATA!J46=0,0,Non_technical_Account_DATA!J46),IF($C$4="Current Exchange rate",IF(Non_technical_Account_DATA!J46=0,0,Non_technical_Account_DATA!J46/ECO!T11),IF($C$4="Constant Exchange rate",IF(Non_technical_Account_DATA!J46=0,0,Non_technical_Account_DATA!J46/ECO!T46))))</f>
        <v>655.30497200000002</v>
      </c>
      <c r="L49" s="38">
        <f>IF($C$4="National Currency",IF(Non_technical_Account_DATA!K46=0,0,Non_technical_Account_DATA!K46),IF($C$4="Current Exchange rate",IF(Non_technical_Account_DATA!K46=0,0,Non_technical_Account_DATA!K46/ECO!U11),IF($C$4="Constant Exchange rate",IF(Non_technical_Account_DATA!K46=0,0,Non_technical_Account_DATA!K46/ECO!U46))))</f>
        <v>729.99754199999995</v>
      </c>
      <c r="M49" s="38">
        <f>IF($C$4="National Currency",IF(Non_technical_Account_DATA!L46=0,0,Non_technical_Account_DATA!L46),IF($C$4="Current Exchange rate",IF(Non_technical_Account_DATA!L46=0,0,Non_technical_Account_DATA!L46/ECO!V11),IF($C$4="Constant Exchange rate",IF(Non_technical_Account_DATA!L46=0,0,Non_technical_Account_DATA!L46/ECO!V46))))</f>
        <v>905.69590100000005</v>
      </c>
      <c r="N49" s="38">
        <f>IF($C$4="National Currency",IF(Non_technical_Account_DATA!M46=0,0,Non_technical_Account_DATA!M46),IF($C$4="Current Exchange rate",IF(Non_technical_Account_DATA!M46=0,0,Non_technical_Account_DATA!M46/ECO!W11),IF($C$4="Constant Exchange rate",IF(Non_technical_Account_DATA!M46=0,0,Non_technical_Account_DATA!M46/ECO!W46))))</f>
        <v>1046.747699</v>
      </c>
      <c r="O49" s="38">
        <f>IF($C$4="National Currency",IF(Non_technical_Account_DATA!N46=0,0,Non_technical_Account_DATA!N46),IF($C$4="Current Exchange rate",IF(Non_technical_Account_DATA!N46=0,0,Non_technical_Account_DATA!N46/ECO!X11),IF($C$4="Constant Exchange rate",IF(Non_technical_Account_DATA!N46=0,0,Non_technical_Account_DATA!N46/ECO!X46))))</f>
        <v>1154.389488</v>
      </c>
      <c r="P49" s="78">
        <f>IF($C$4="National Currency",IF(Non_technical_Account_DATA!O46=0,0,Non_technical_Account_DATA!O46),IF($C$4="Current Exchange rate",IF(Non_technical_Account_DATA!O46=0,0,Non_technical_Account_DATA!O46/ECO!Y11),IF($C$4="Constant Exchange rate",IF(Non_technical_Account_DATA!O46=0,0,Non_technical_Account_DATA!O46/ECO!Y46))))</f>
        <v>1461.791264</v>
      </c>
      <c r="Q49" s="37">
        <f t="shared" si="11"/>
        <v>6.538165167372334E-2</v>
      </c>
      <c r="R49" s="37">
        <f t="shared" ref="R49:R79" si="12">IF(OR(O49=0, N49=0),"-",O49/N49-1)</f>
        <v>0.10283451217789596</v>
      </c>
      <c r="S49" s="37">
        <f t="shared" ref="S49:S79" si="13">IF(OR(O49=0, F49=0),"-",O49/F49-1)</f>
        <v>-5.7305242483200458E-2</v>
      </c>
    </row>
    <row r="50" spans="3:19" ht="15" x14ac:dyDescent="0.25">
      <c r="C50" s="83"/>
      <c r="D50" s="84"/>
      <c r="E50" s="35" t="s">
        <v>4</v>
      </c>
      <c r="F50" s="38">
        <f>IF($C$4="National Currency",IF(Non_technical_Account_DATA!E47=0,0,Non_technical_Account_DATA!E47),IF($C$4="Current Exchange rate",IF(Non_technical_Account_DATA!E47=0,0,Non_technical_Account_DATA!E47/ECO!O12),IF($C$4="Constant Exchange rate",IF(Non_technical_Account_DATA!E47=0,0,Non_technical_Account_DATA!E47/ECO!O47))))</f>
        <v>0</v>
      </c>
      <c r="G50" s="38">
        <f>IF($C$4="National Currency",IF(Non_technical_Account_DATA!F47=0,0,Non_technical_Account_DATA!F47),IF($C$4="Current Exchange rate",IF(Non_technical_Account_DATA!F47=0,0,Non_technical_Account_DATA!F47/ECO!P12),IF($C$4="Constant Exchange rate",IF(Non_technical_Account_DATA!F47=0,0,Non_technical_Account_DATA!F47/ECO!P47))))</f>
        <v>0</v>
      </c>
      <c r="H50" s="38">
        <f>IF($C$4="National Currency",IF(Non_technical_Account_DATA!G47=0,0,Non_technical_Account_DATA!G47),IF($C$4="Current Exchange rate",IF(Non_technical_Account_DATA!G47=0,0,Non_technical_Account_DATA!G47/ECO!Q12),IF($C$4="Constant Exchange rate",IF(Non_technical_Account_DATA!G47=0,0,Non_technical_Account_DATA!G47/ECO!Q47))))</f>
        <v>0</v>
      </c>
      <c r="I50" s="38">
        <f>IF($C$4="National Currency",IF(Non_technical_Account_DATA!H47=0,0,Non_technical_Account_DATA!H47),IF($C$4="Current Exchange rate",IF(Non_technical_Account_DATA!H47=0,0,Non_technical_Account_DATA!H47/ECO!R12),IF($C$4="Constant Exchange rate",IF(Non_technical_Account_DATA!H47=0,0,Non_technical_Account_DATA!H47/ECO!R47))))</f>
        <v>17.552133500611369</v>
      </c>
      <c r="J50" s="50">
        <f>IF($C$4="National Currency",IF(Non_technical_Account_DATA!I47=0,0,Non_technical_Account_DATA!I47),IF($C$4="Current Exchange rate",IF(Non_technical_Account_DATA!I47=0,0,Non_technical_Account_DATA!I47/ECO!S12),IF($C$4="Constant Exchange rate",IF(Non_technical_Account_DATA!I47=0,0,Non_technical_Account_DATA!I47/ECO!S47))))</f>
        <v>-2.4001319031337212</v>
      </c>
      <c r="K50" s="50">
        <f>IF($C$4="National Currency",IF(Non_technical_Account_DATA!J47=0,0,Non_technical_Account_DATA!J47),IF($C$4="Current Exchange rate",IF(Non_technical_Account_DATA!J47=0,0,Non_technical_Account_DATA!J47/ECO!T12),IF($C$4="Constant Exchange rate",IF(Non_technical_Account_DATA!J47=0,0,Non_technical_Account_DATA!J47/ECO!T47))))</f>
        <v>-3.9552587585642804</v>
      </c>
      <c r="L50" s="49">
        <f>IF($C$4="National Currency",IF(Non_technical_Account_DATA!K47=0,0,Non_technical_Account_DATA!K47),IF($C$4="Current Exchange rate",IF(Non_technical_Account_DATA!K47=0,0,Non_technical_Account_DATA!K47/ECO!U12),IF($C$4="Constant Exchange rate",IF(Non_technical_Account_DATA!K47=0,0,Non_technical_Account_DATA!K47/ECO!U47))))</f>
        <v>-22.128734231516514</v>
      </c>
      <c r="M50" s="38">
        <f>IF($C$4="National Currency",IF(Non_technical_Account_DATA!L47=0,0,Non_technical_Account_DATA!L47),IF($C$4="Current Exchange rate",IF(Non_technical_Account_DATA!L47=0,0,Non_technical_Account_DATA!L47/ECO!V12),IF($C$4="Constant Exchange rate",IF(Non_technical_Account_DATA!L47=0,0,Non_technical_Account_DATA!L47/ECO!V47))))</f>
        <v>11.757532885237406</v>
      </c>
      <c r="N50" s="38">
        <f>IF($C$4="National Currency",IF(Non_technical_Account_DATA!M47=0,0,Non_technical_Account_DATA!M47),IF($C$4="Current Exchange rate",IF(Non_technical_Account_DATA!M47=0,0,Non_technical_Account_DATA!M47/ECO!W12),IF($C$4="Constant Exchange rate",IF(Non_technical_Account_DATA!M47=0,0,Non_technical_Account_DATA!M47/ECO!W47))))</f>
        <v>19.429389508129667</v>
      </c>
      <c r="O50" s="75">
        <f>IF($C$4="National Currency",IF(Non_technical_Account_DATA!N47=0,0,Non_technical_Account_DATA!N47),IF($C$4="Current Exchange rate",IF(Non_technical_Account_DATA!N47=0,0,Non_technical_Account_DATA!N47/ECO!X12),IF($C$4="Constant Exchange rate",IF(Non_technical_Account_DATA!N47=0,0,Non_technical_Account_DATA!N47/ECO!X47))))</f>
        <v>19.429389508129667</v>
      </c>
      <c r="P50" s="78">
        <f>IF($C$4="National Currency",IF(Non_technical_Account_DATA!O47=0,0,Non_technical_Account_DATA!O47),IF($C$4="Current Exchange rate",IF(Non_technical_Account_DATA!O47=0,0,Non_technical_Account_DATA!O47/ECO!Y12),IF($C$4="Constant Exchange rate",IF(Non_technical_Account_DATA!O47=0,0,Non_technical_Account_DATA!O47/ECO!Y47))))</f>
        <v>0</v>
      </c>
      <c r="Q50" s="37">
        <f t="shared" si="11"/>
        <v>1.1004306520968844E-3</v>
      </c>
      <c r="R50" s="37">
        <f t="shared" si="12"/>
        <v>0</v>
      </c>
      <c r="S50" s="37" t="str">
        <f t="shared" si="13"/>
        <v>-</v>
      </c>
    </row>
    <row r="51" spans="3:19" ht="15" x14ac:dyDescent="0.25">
      <c r="C51" s="83"/>
      <c r="D51" s="84"/>
      <c r="E51" s="35" t="s">
        <v>5</v>
      </c>
      <c r="F51" s="38">
        <f>IF($C$4="National Currency",IF(Non_technical_Account_DATA!E48=0,0,Non_technical_Account_DATA!E48),IF($C$4="Current Exchange rate",IF(Non_technical_Account_DATA!E48=0,0,Non_technical_Account_DATA!E48/ECO!O13),IF($C$4="Constant Exchange rate",IF(Non_technical_Account_DATA!E48=0,0,Non_technical_Account_DATA!E48/ECO!O48))))</f>
        <v>0</v>
      </c>
      <c r="G51" s="38">
        <f>IF($C$4="National Currency",IF(Non_technical_Account_DATA!F48=0,0,Non_technical_Account_DATA!F48),IF($C$4="Current Exchange rate",IF(Non_technical_Account_DATA!F48=0,0,Non_technical_Account_DATA!F48/ECO!P13),IF($C$4="Constant Exchange rate",IF(Non_technical_Account_DATA!F48=0,0,Non_technical_Account_DATA!F48/ECO!P48))))</f>
        <v>0</v>
      </c>
      <c r="H51" s="38">
        <f>IF($C$4="National Currency",IF(Non_technical_Account_DATA!G48=0,0,Non_technical_Account_DATA!G48),IF($C$4="Current Exchange rate",IF(Non_technical_Account_DATA!G48=0,0,Non_technical_Account_DATA!G48/ECO!Q13),IF($C$4="Constant Exchange rate",IF(Non_technical_Account_DATA!G48=0,0,Non_technical_Account_DATA!G48/ECO!Q48))))</f>
        <v>0</v>
      </c>
      <c r="I51" s="38">
        <f>IF($C$4="National Currency",IF(Non_technical_Account_DATA!H48=0,0,Non_technical_Account_DATA!H48),IF($C$4="Current Exchange rate",IF(Non_technical_Account_DATA!H48=0,0,Non_technical_Account_DATA!H48/ECO!R13),IF($C$4="Constant Exchange rate",IF(Non_technical_Account_DATA!H48=0,0,Non_technical_Account_DATA!H48/ECO!R48))))</f>
        <v>0</v>
      </c>
      <c r="J51" s="38">
        <f>IF($C$4="National Currency",IF(Non_technical_Account_DATA!I48=0,0,Non_technical_Account_DATA!I48),IF($C$4="Current Exchange rate",IF(Non_technical_Account_DATA!I48=0,0,Non_technical_Account_DATA!I48/ECO!S13),IF($C$4="Constant Exchange rate",IF(Non_technical_Account_DATA!I48=0,0,Non_technical_Account_DATA!I48/ECO!S48))))</f>
        <v>583.8878052228863</v>
      </c>
      <c r="K51" s="38">
        <f>IF($C$4="National Currency",IF(Non_technical_Account_DATA!J48=0,0,Non_technical_Account_DATA!J48),IF($C$4="Current Exchange rate",IF(Non_technical_Account_DATA!J48=0,0,Non_technical_Account_DATA!J48/ECO!T13),IF($C$4="Constant Exchange rate",IF(Non_technical_Account_DATA!J48=0,0,Non_technical_Account_DATA!J48/ECO!T48))))</f>
        <v>167.83260312707813</v>
      </c>
      <c r="L51" s="38">
        <f>IF($C$4="National Currency",IF(Non_technical_Account_DATA!K48=0,0,Non_technical_Account_DATA!K48),IF($C$4="Current Exchange rate",IF(Non_technical_Account_DATA!K48=0,0,Non_technical_Account_DATA!K48/ECO!U13),IF($C$4="Constant Exchange rate",IF(Non_technical_Account_DATA!K48=0,0,Non_technical_Account_DATA!K48/ECO!U48))))</f>
        <v>999.21574517631325</v>
      </c>
      <c r="M51" s="38">
        <f>IF($C$4="National Currency",IF(Non_technical_Account_DATA!L48=0,0,Non_technical_Account_DATA!L48),IF($C$4="Current Exchange rate",IF(Non_technical_Account_DATA!L48=0,0,Non_technical_Account_DATA!L48/ECO!V13),IF($C$4="Constant Exchange rate",IF(Non_technical_Account_DATA!L48=0,0,Non_technical_Account_DATA!L48/ECO!V48))))</f>
        <v>371.19777029274906</v>
      </c>
      <c r="N51" s="38">
        <f>IF($C$4="National Currency",IF(Non_technical_Account_DATA!M48=0,0,Non_technical_Account_DATA!M48),IF($C$4="Current Exchange rate",IF(Non_technical_Account_DATA!M48=0,0,Non_technical_Account_DATA!M48/ECO!W13),IF($C$4="Constant Exchange rate",IF(Non_technical_Account_DATA!M48=0,0,Non_technical_Account_DATA!M48/ECO!W48))))</f>
        <v>1012.7801946107792</v>
      </c>
      <c r="O51" s="38">
        <f>IF($C$4="National Currency",IF(Non_technical_Account_DATA!N48=0,0,Non_technical_Account_DATA!N48),IF($C$4="Current Exchange rate",IF(Non_technical_Account_DATA!N48=0,0,Non_technical_Account_DATA!N48/ECO!X13),IF($C$4="Constant Exchange rate",IF(Non_technical_Account_DATA!N48=0,0,Non_technical_Account_DATA!N48/ECO!X48))))</f>
        <v>2375.9536859614095</v>
      </c>
      <c r="P51" s="78">
        <f>IF($C$4="National Currency",IF(Non_technical_Account_DATA!O48=0,0,Non_technical_Account_DATA!O48),IF($C$4="Current Exchange rate",IF(Non_technical_Account_DATA!O48=0,0,Non_technical_Account_DATA!O48/ECO!Y13),IF($C$4="Constant Exchange rate",IF(Non_technical_Account_DATA!O48=0,0,Non_technical_Account_DATA!O48/ECO!Y48))))</f>
        <v>869.94987774450874</v>
      </c>
      <c r="Q51" s="37">
        <f t="shared" si="11"/>
        <v>0.13456790615580164</v>
      </c>
      <c r="R51" s="37">
        <f t="shared" si="12"/>
        <v>1.3459717109441605</v>
      </c>
      <c r="S51" s="37" t="str">
        <f t="shared" si="13"/>
        <v>-</v>
      </c>
    </row>
    <row r="52" spans="3:19" ht="15" x14ac:dyDescent="0.25">
      <c r="C52" s="83"/>
      <c r="D52" s="84"/>
      <c r="E52" s="35" t="s">
        <v>6</v>
      </c>
      <c r="F52" s="38">
        <f>IF($C$4="National Currency",IF(Non_technical_Account_DATA!E49=0,0,Non_technical_Account_DATA!E49),IF($C$4="Current Exchange rate",IF(Non_technical_Account_DATA!E49=0,0,Non_technical_Account_DATA!E49/ECO!O14),IF($C$4="Constant Exchange rate",IF(Non_technical_Account_DATA!E49=0,0,Non_technical_Account_DATA!E49/ECO!O49))))</f>
        <v>10.080817400516002</v>
      </c>
      <c r="G52" s="38">
        <f>IF($C$4="National Currency",IF(Non_technical_Account_DATA!F49=0,0,Non_technical_Account_DATA!F49),IF($C$4="Current Exchange rate",IF(Non_technical_Account_DATA!F49=0,0,Non_technical_Account_DATA!F49/ECO!P14),IF($C$4="Constant Exchange rate",IF(Non_technical_Account_DATA!F49=0,0,Non_technical_Account_DATA!F49/ECO!P49))))</f>
        <v>19.819912177285698</v>
      </c>
      <c r="H52" s="38">
        <f>IF($C$4="National Currency",IF(Non_technical_Account_DATA!G49=0,0,Non_technical_Account_DATA!G49),IF($C$4="Current Exchange rate",IF(Non_technical_Account_DATA!G49=0,0,Non_technical_Account_DATA!G49/ECO!Q14),IF($C$4="Constant Exchange rate",IF(Non_technical_Account_DATA!G49=0,0,Non_technical_Account_DATA!G49/ECO!Q49))))</f>
        <v>22.041109231636682</v>
      </c>
      <c r="I52" s="38">
        <f>IF($C$4="National Currency",IF(Non_technical_Account_DATA!H49=0,0,Non_technical_Account_DATA!H49),IF($C$4="Current Exchange rate",IF(Non_technical_Account_DATA!H49=0,0,Non_technical_Account_DATA!H49/ECO!R14),IF($C$4="Constant Exchange rate",IF(Non_technical_Account_DATA!H49=0,0,Non_technical_Account_DATA!H49/ECO!R49))))</f>
        <v>0</v>
      </c>
      <c r="J52" s="38">
        <f>IF($C$4="National Currency",IF(Non_technical_Account_DATA!I49=0,0,Non_technical_Account_DATA!I49),IF($C$4="Current Exchange rate",IF(Non_technical_Account_DATA!I49=0,0,Non_technical_Account_DATA!I49/ECO!S14),IF($C$4="Constant Exchange rate",IF(Non_technical_Account_DATA!I49=0,0,Non_technical_Account_DATA!I49/ECO!S49))))</f>
        <v>0</v>
      </c>
      <c r="K52" s="38">
        <f>IF($C$4="National Currency",IF(Non_technical_Account_DATA!J49=0,0,Non_technical_Account_DATA!J49),IF($C$4="Current Exchange rate",IF(Non_technical_Account_DATA!J49=0,0,Non_technical_Account_DATA!J49/ECO!T14),IF($C$4="Constant Exchange rate",IF(Non_technical_Account_DATA!J49=0,0,Non_technical_Account_DATA!J49/ECO!T49))))</f>
        <v>0</v>
      </c>
      <c r="L52" s="38">
        <f>IF($C$4="National Currency",IF(Non_technical_Account_DATA!K49=0,0,Non_technical_Account_DATA!K49),IF($C$4="Current Exchange rate",IF(Non_technical_Account_DATA!K49=0,0,Non_technical_Account_DATA!K49/ECO!U14),IF($C$4="Constant Exchange rate",IF(Non_technical_Account_DATA!K49=0,0,Non_technical_Account_DATA!K49/ECO!U49))))</f>
        <v>0</v>
      </c>
      <c r="M52" s="38">
        <f>IF($C$4="National Currency",IF(Non_technical_Account_DATA!L49=0,0,Non_technical_Account_DATA!L49),IF($C$4="Current Exchange rate",IF(Non_technical_Account_DATA!L49=0,0,Non_technical_Account_DATA!L49/ECO!V14),IF($C$4="Constant Exchange rate",IF(Non_technical_Account_DATA!L49=0,0,Non_technical_Account_DATA!L49/ECO!V49))))</f>
        <v>0</v>
      </c>
      <c r="N52" s="38">
        <f>IF($C$4="National Currency",IF(Non_technical_Account_DATA!M49=0,0,Non_technical_Account_DATA!M49),IF($C$4="Current Exchange rate",IF(Non_technical_Account_DATA!M49=0,0,Non_technical_Account_DATA!M49/ECO!W14),IF($C$4="Constant Exchange rate",IF(Non_technical_Account_DATA!M49=0,0,Non_technical_Account_DATA!M49/ECO!W49))))</f>
        <v>0</v>
      </c>
      <c r="O52" s="38">
        <f>IF($C$4="National Currency",IF(Non_technical_Account_DATA!N49=0,0,Non_technical_Account_DATA!N49),IF($C$4="Current Exchange rate",IF(Non_technical_Account_DATA!N49=0,0,Non_technical_Account_DATA!N49/ECO!X14),IF($C$4="Constant Exchange rate",IF(Non_technical_Account_DATA!N49=0,0,Non_technical_Account_DATA!N49/ECO!X49))))</f>
        <v>0</v>
      </c>
      <c r="P52" s="78">
        <f>IF($C$4="National Currency",IF(Non_technical_Account_DATA!O49=0,0,Non_technical_Account_DATA!O49),IF($C$4="Current Exchange rate",IF(Non_technical_Account_DATA!O49=0,0,Non_technical_Account_DATA!O49/ECO!Y14),IF($C$4="Constant Exchange rate",IF(Non_technical_Account_DATA!O49=0,0,Non_technical_Account_DATA!O49/ECO!Y49))))</f>
        <v>0</v>
      </c>
      <c r="Q52" s="37">
        <f t="shared" si="11"/>
        <v>0</v>
      </c>
      <c r="R52" s="37" t="str">
        <f t="shared" si="12"/>
        <v>-</v>
      </c>
      <c r="S52" s="37" t="str">
        <f t="shared" si="13"/>
        <v>-</v>
      </c>
    </row>
    <row r="53" spans="3:19" ht="15" x14ac:dyDescent="0.25">
      <c r="C53" s="83"/>
      <c r="D53" s="84"/>
      <c r="E53" s="35" t="s">
        <v>7</v>
      </c>
      <c r="F53" s="38">
        <f>IF($C$4="National Currency",IF(Non_technical_Account_DATA!E50=0,0,Non_technical_Account_DATA!E50),IF($C$4="Current Exchange rate",IF(Non_technical_Account_DATA!E50=0,0,Non_technical_Account_DATA!E50/ECO!O15),IF($C$4="Constant Exchange rate",IF(Non_technical_Account_DATA!E50=0,0,Non_technical_Account_DATA!E50/ECO!O50))))</f>
        <v>84.442040742743828</v>
      </c>
      <c r="G53" s="38">
        <f>IF($C$4="National Currency",IF(Non_technical_Account_DATA!F50=0,0,Non_technical_Account_DATA!F50),IF($C$4="Current Exchange rate",IF(Non_technical_Account_DATA!F50=0,0,Non_technical_Account_DATA!F50/ECO!P15),IF($C$4="Constant Exchange rate",IF(Non_technical_Account_DATA!F50=0,0,Non_technical_Account_DATA!F50/ECO!P50))))</f>
        <v>130.23255813953489</v>
      </c>
      <c r="H53" s="38">
        <f>IF($C$4="National Currency",IF(Non_technical_Account_DATA!G50=0,0,Non_technical_Account_DATA!G50),IF($C$4="Current Exchange rate",IF(Non_technical_Account_DATA!G50=0,0,Non_technical_Account_DATA!G50/ECO!Q15),IF($C$4="Constant Exchange rate",IF(Non_technical_Account_DATA!G50=0,0,Non_technical_Account_DATA!G50/ECO!Q50))))</f>
        <v>184.64034613304489</v>
      </c>
      <c r="I53" s="38">
        <f>IF($C$4="National Currency",IF(Non_technical_Account_DATA!H50=0,0,Non_technical_Account_DATA!H50),IF($C$4="Current Exchange rate",IF(Non_technical_Account_DATA!H50=0,0,Non_technical_Account_DATA!H50/ECO!R15),IF($C$4="Constant Exchange rate",IF(Non_technical_Account_DATA!H50=0,0,Non_technical_Account_DATA!H50/ECO!R50))))</f>
        <v>188.85884261763115</v>
      </c>
      <c r="J53" s="38">
        <f>IF($C$4="National Currency",IF(Non_technical_Account_DATA!I50=0,0,Non_technical_Account_DATA!I50),IF($C$4="Current Exchange rate",IF(Non_technical_Account_DATA!I50=0,0,Non_technical_Account_DATA!I50/ECO!S15),IF($C$4="Constant Exchange rate",IF(Non_technical_Account_DATA!I50=0,0,Non_technical_Account_DATA!I50/ECO!S50))))</f>
        <v>167.76636019469984</v>
      </c>
      <c r="K53" s="38">
        <f>IF($C$4="National Currency",IF(Non_technical_Account_DATA!J50=0,0,Non_technical_Account_DATA!J50),IF($C$4="Current Exchange rate",IF(Non_technical_Account_DATA!J50=0,0,Non_technical_Account_DATA!J50/ECO!T15),IF($C$4="Constant Exchange rate",IF(Non_technical_Account_DATA!J50=0,0,Non_technical_Account_DATA!J50/ECO!T50))))</f>
        <v>247.59329367225527</v>
      </c>
      <c r="L53" s="38">
        <f>IF($C$4="National Currency",IF(Non_technical_Account_DATA!K50=0,0,Non_technical_Account_DATA!K50),IF($C$4="Current Exchange rate",IF(Non_technical_Account_DATA!K50=0,0,Non_technical_Account_DATA!K50/ECO!U15),IF($C$4="Constant Exchange rate",IF(Non_technical_Account_DATA!K50=0,0,Non_technical_Account_DATA!K50/ECO!U50))))</f>
        <v>262.95294753921041</v>
      </c>
      <c r="M53" s="38">
        <f>IF($C$4="National Currency",IF(Non_technical_Account_DATA!L50=0,0,Non_technical_Account_DATA!L50),IF($C$4="Current Exchange rate",IF(Non_technical_Account_DATA!L50=0,0,Non_technical_Account_DATA!L50/ECO!V15),IF($C$4="Constant Exchange rate",IF(Non_technical_Account_DATA!L50=0,0,Non_technical_Account_DATA!L50/ECO!V50))))</f>
        <v>166.86497205696773</v>
      </c>
      <c r="N53" s="38">
        <f>IF($C$4="National Currency",IF(Non_technical_Account_DATA!M50=0,0,Non_technical_Account_DATA!M50),IF($C$4="Current Exchange rate",IF(Non_technical_Account_DATA!M50=0,0,Non_technical_Account_DATA!M50/ECO!W15),IF($C$4="Constant Exchange rate",IF(Non_technical_Account_DATA!M50=0,0,Non_technical_Account_DATA!M50/ECO!W50))))</f>
        <v>237.96646836127638</v>
      </c>
      <c r="O53" s="38">
        <f>IF($C$4="National Currency",IF(Non_technical_Account_DATA!N50=0,0,Non_technical_Account_DATA!N50),IF($C$4="Current Exchange rate",IF(Non_technical_Account_DATA!N50=0,0,Non_technical_Account_DATA!N50/ECO!X15),IF($C$4="Constant Exchange rate",IF(Non_technical_Account_DATA!N50=0,0,Non_technical_Account_DATA!N50/ECO!X50))))</f>
        <v>184.89273481160987</v>
      </c>
      <c r="P53" s="78">
        <f>IF($C$4="National Currency",IF(Non_technical_Account_DATA!O50=0,0,Non_technical_Account_DATA!O50),IF($C$4="Current Exchange rate",IF(Non_technical_Account_DATA!O50=0,0,Non_technical_Account_DATA!O50/ECO!Y15),IF($C$4="Constant Exchange rate",IF(Non_technical_Account_DATA!O50=0,0,Non_technical_Account_DATA!O50/ECO!Y50))))</f>
        <v>65.368667748332427</v>
      </c>
      <c r="Q53" s="37">
        <f t="shared" si="11"/>
        <v>1.0471848981749196E-2</v>
      </c>
      <c r="R53" s="37">
        <f t="shared" si="12"/>
        <v>-0.22303030303030313</v>
      </c>
      <c r="S53" s="37">
        <f t="shared" si="13"/>
        <v>1.1895815542271562</v>
      </c>
    </row>
    <row r="54" spans="3:19" ht="15" x14ac:dyDescent="0.25">
      <c r="C54" s="83"/>
      <c r="D54" s="84"/>
      <c r="E54" s="35" t="s">
        <v>8</v>
      </c>
      <c r="F54" s="38">
        <f>IF($C$4="National Currency",IF(Non_technical_Account_DATA!E51=0,0,Non_technical_Account_DATA!E51),IF($C$4="Current Exchange rate",IF(Non_technical_Account_DATA!E51=0,0,Non_technical_Account_DATA!E51/ECO!O16),IF($C$4="Constant Exchange rate",IF(Non_technical_Account_DATA!E51=0,0,Non_technical_Account_DATA!E51/ECO!O51))))</f>
        <v>0</v>
      </c>
      <c r="G54" s="38">
        <f>IF($C$4="National Currency",IF(Non_technical_Account_DATA!F51=0,0,Non_technical_Account_DATA!F51),IF($C$4="Current Exchange rate",IF(Non_technical_Account_DATA!F51=0,0,Non_technical_Account_DATA!F51/ECO!P16),IF($C$4="Constant Exchange rate",IF(Non_technical_Account_DATA!F51=0,0,Non_technical_Account_DATA!F51/ECO!P51))))</f>
        <v>0</v>
      </c>
      <c r="H54" s="38">
        <f>IF($C$4="National Currency",IF(Non_technical_Account_DATA!G51=0,0,Non_technical_Account_DATA!G51),IF($C$4="Current Exchange rate",IF(Non_technical_Account_DATA!G51=0,0,Non_technical_Account_DATA!G51/ECO!Q16),IF($C$4="Constant Exchange rate",IF(Non_technical_Account_DATA!G51=0,0,Non_technical_Account_DATA!G51/ECO!Q51))))</f>
        <v>0</v>
      </c>
      <c r="I54" s="38">
        <f>IF($C$4="National Currency",IF(Non_technical_Account_DATA!H51=0,0,Non_technical_Account_DATA!H51),IF($C$4="Current Exchange rate",IF(Non_technical_Account_DATA!H51=0,0,Non_technical_Account_DATA!H51/ECO!R16),IF($C$4="Constant Exchange rate",IF(Non_technical_Account_DATA!H51=0,0,Non_technical_Account_DATA!H51/ECO!R51))))</f>
        <v>0</v>
      </c>
      <c r="J54" s="38">
        <f>IF($C$4="National Currency",IF(Non_technical_Account_DATA!I51=0,0,Non_technical_Account_DATA!I51),IF($C$4="Current Exchange rate",IF(Non_technical_Account_DATA!I51=0,0,Non_technical_Account_DATA!I51/ECO!S16),IF($C$4="Constant Exchange rate",IF(Non_technical_Account_DATA!I51=0,0,Non_technical_Account_DATA!I51/ECO!S51))))</f>
        <v>0</v>
      </c>
      <c r="K54" s="38">
        <f>IF($C$4="National Currency",IF(Non_technical_Account_DATA!J51=0,0,Non_technical_Account_DATA!J51),IF($C$4="Current Exchange rate",IF(Non_technical_Account_DATA!J51=0,0,Non_technical_Account_DATA!J51/ECO!T16),IF($C$4="Constant Exchange rate",IF(Non_technical_Account_DATA!J51=0,0,Non_technical_Account_DATA!J51/ECO!T51))))</f>
        <v>0</v>
      </c>
      <c r="L54" s="38">
        <f>IF($C$4="National Currency",IF(Non_technical_Account_DATA!K51=0,0,Non_technical_Account_DATA!K51),IF($C$4="Current Exchange rate",IF(Non_technical_Account_DATA!K51=0,0,Non_technical_Account_DATA!K51/ECO!U16),IF($C$4="Constant Exchange rate",IF(Non_technical_Account_DATA!K51=0,0,Non_technical_Account_DATA!K51/ECO!U51))))</f>
        <v>0</v>
      </c>
      <c r="M54" s="38">
        <f>IF($C$4="National Currency",IF(Non_technical_Account_DATA!L51=0,0,Non_technical_Account_DATA!L51),IF($C$4="Current Exchange rate",IF(Non_technical_Account_DATA!L51=0,0,Non_technical_Account_DATA!L51/ECO!V16),IF($C$4="Constant Exchange rate",IF(Non_technical_Account_DATA!L51=0,0,Non_technical_Account_DATA!L51/ECO!V51))))</f>
        <v>0</v>
      </c>
      <c r="N54" s="38">
        <f>IF($C$4="National Currency",IF(Non_technical_Account_DATA!M51=0,0,Non_technical_Account_DATA!M51),IF($C$4="Current Exchange rate",IF(Non_technical_Account_DATA!M51=0,0,Non_technical_Account_DATA!M51/ECO!W16),IF($C$4="Constant Exchange rate",IF(Non_technical_Account_DATA!M51=0,0,Non_technical_Account_DATA!M51/ECO!W51))))</f>
        <v>0</v>
      </c>
      <c r="O54" s="38">
        <f>IF($C$4="National Currency",IF(Non_technical_Account_DATA!N51=0,0,Non_technical_Account_DATA!N51),IF($C$4="Current Exchange rate",IF(Non_technical_Account_DATA!N51=0,0,Non_technical_Account_DATA!N51/ECO!X16),IF($C$4="Constant Exchange rate",IF(Non_technical_Account_DATA!N51=0,0,Non_technical_Account_DATA!N51/ECO!X51))))</f>
        <v>0</v>
      </c>
      <c r="P54" s="78">
        <f>IF($C$4="National Currency",IF(Non_technical_Account_DATA!O51=0,0,Non_technical_Account_DATA!O51),IF($C$4="Current Exchange rate",IF(Non_technical_Account_DATA!O51=0,0,Non_technical_Account_DATA!O51/ECO!Y16),IF($C$4="Constant Exchange rate",IF(Non_technical_Account_DATA!O51=0,0,Non_technical_Account_DATA!O51/ECO!Y51))))</f>
        <v>0</v>
      </c>
      <c r="Q54" s="37">
        <f t="shared" si="11"/>
        <v>0</v>
      </c>
      <c r="R54" s="37" t="str">
        <f t="shared" si="12"/>
        <v>-</v>
      </c>
      <c r="S54" s="37" t="str">
        <f t="shared" si="13"/>
        <v>-</v>
      </c>
    </row>
    <row r="55" spans="3:19" ht="15" x14ac:dyDescent="0.25">
      <c r="C55" s="83"/>
      <c r="D55" s="84"/>
      <c r="E55" s="35" t="s">
        <v>9</v>
      </c>
      <c r="F55" s="38">
        <f>IF($C$4="National Currency",IF(Non_technical_Account_DATA!E52=0,0,Non_technical_Account_DATA!E52),IF($C$4="Current Exchange rate",IF(Non_technical_Account_DATA!E52=0,0,Non_technical_Account_DATA!E52/ECO!O17),IF($C$4="Constant Exchange rate",IF(Non_technical_Account_DATA!E52=0,0,Non_technical_Account_DATA!E52/ECO!O52))))</f>
        <v>375.00167891152807</v>
      </c>
      <c r="G55" s="38">
        <f>IF($C$4="National Currency",IF(Non_technical_Account_DATA!F52=0,0,Non_technical_Account_DATA!F52),IF($C$4="Current Exchange rate",IF(Non_technical_Account_DATA!F52=0,0,Non_technical_Account_DATA!F52/ECO!P17),IF($C$4="Constant Exchange rate",IF(Non_technical_Account_DATA!F52=0,0,Non_technical_Account_DATA!F52/ECO!P52))))</f>
        <v>437.72581360052652</v>
      </c>
      <c r="H55" s="38">
        <f>IF($C$4="National Currency",IF(Non_technical_Account_DATA!G52=0,0,Non_technical_Account_DATA!G52),IF($C$4="Current Exchange rate",IF(Non_technical_Account_DATA!G52=0,0,Non_technical_Account_DATA!G52/ECO!Q17),IF($C$4="Constant Exchange rate",IF(Non_technical_Account_DATA!G52=0,0,Non_technical_Account_DATA!G52/ECO!Q52))))</f>
        <v>932.13168038897027</v>
      </c>
      <c r="I55" s="38">
        <f>IF($C$4="National Currency",IF(Non_technical_Account_DATA!H52=0,0,Non_technical_Account_DATA!H52),IF($C$4="Current Exchange rate",IF(Non_technical_Account_DATA!H52=0,0,Non_technical_Account_DATA!H52/ECO!R17),IF($C$4="Constant Exchange rate",IF(Non_technical_Account_DATA!H52=0,0,Non_technical_Account_DATA!H52/ECO!R52))))</f>
        <v>903.65734087276542</v>
      </c>
      <c r="J55" s="38">
        <f>IF($C$4="National Currency",IF(Non_technical_Account_DATA!I52=0,0,Non_technical_Account_DATA!I52),IF($C$4="Current Exchange rate",IF(Non_technical_Account_DATA!I52=0,0,Non_technical_Account_DATA!I52/ECO!S17),IF($C$4="Constant Exchange rate",IF(Non_technical_Account_DATA!I52=0,0,Non_technical_Account_DATA!I52/ECO!S52))))</f>
        <v>736.7063785206775</v>
      </c>
      <c r="K55" s="38">
        <f>IF($C$4="National Currency",IF(Non_technical_Account_DATA!J52=0,0,Non_technical_Account_DATA!J52),IF($C$4="Current Exchange rate",IF(Non_technical_Account_DATA!J52=0,0,Non_technical_Account_DATA!J52/ECO!T17),IF($C$4="Constant Exchange rate",IF(Non_technical_Account_DATA!J52=0,0,Non_technical_Account_DATA!J52/ECO!T52))))</f>
        <v>0</v>
      </c>
      <c r="L55" s="38">
        <f>IF($C$4="National Currency",IF(Non_technical_Account_DATA!K52=0,0,Non_technical_Account_DATA!K52),IF($C$4="Current Exchange rate",IF(Non_technical_Account_DATA!K52=0,0,Non_technical_Account_DATA!K52/ECO!U17),IF($C$4="Constant Exchange rate",IF(Non_technical_Account_DATA!K52=0,0,Non_technical_Account_DATA!K52/ECO!U52))))</f>
        <v>0</v>
      </c>
      <c r="M55" s="38">
        <f>IF($C$4="National Currency",IF(Non_technical_Account_DATA!L52=0,0,Non_technical_Account_DATA!L52),IF($C$4="Current Exchange rate",IF(Non_technical_Account_DATA!L52=0,0,Non_technical_Account_DATA!L52/ECO!V17),IF($C$4="Constant Exchange rate",IF(Non_technical_Account_DATA!L52=0,0,Non_technical_Account_DATA!L52/ECO!V52))))</f>
        <v>0</v>
      </c>
      <c r="N55" s="38">
        <f>IF($C$4="National Currency",IF(Non_technical_Account_DATA!M52=0,0,Non_technical_Account_DATA!M52),IF($C$4="Current Exchange rate",IF(Non_technical_Account_DATA!M52=0,0,Non_technical_Account_DATA!M52/ECO!W17),IF($C$4="Constant Exchange rate",IF(Non_technical_Account_DATA!M52=0,0,Non_technical_Account_DATA!M52/ECO!W52))))</f>
        <v>0</v>
      </c>
      <c r="O55" s="38">
        <f>IF($C$4="National Currency",IF(Non_technical_Account_DATA!N52=0,0,Non_technical_Account_DATA!N52),IF($C$4="Current Exchange rate",IF(Non_technical_Account_DATA!N52=0,0,Non_technical_Account_DATA!N52/ECO!X17),IF($C$4="Constant Exchange rate",IF(Non_technical_Account_DATA!N52=0,0,Non_technical_Account_DATA!N52/ECO!X52))))</f>
        <v>0</v>
      </c>
      <c r="P55" s="78">
        <f>IF($C$4="National Currency",IF(Non_technical_Account_DATA!O52=0,0,Non_technical_Account_DATA!O52),IF($C$4="Current Exchange rate",IF(Non_technical_Account_DATA!O52=0,0,Non_technical_Account_DATA!O52/ECO!Y17),IF($C$4="Constant Exchange rate",IF(Non_technical_Account_DATA!O52=0,0,Non_technical_Account_DATA!O52/ECO!Y52))))</f>
        <v>0</v>
      </c>
      <c r="Q55" s="37">
        <f t="shared" si="11"/>
        <v>0</v>
      </c>
      <c r="R55" s="37" t="str">
        <f t="shared" si="12"/>
        <v>-</v>
      </c>
      <c r="S55" s="37" t="str">
        <f t="shared" si="13"/>
        <v>-</v>
      </c>
    </row>
    <row r="56" spans="3:19" ht="15" x14ac:dyDescent="0.25">
      <c r="C56" s="83"/>
      <c r="D56" s="84"/>
      <c r="E56" s="35" t="s">
        <v>10</v>
      </c>
      <c r="F56" s="38">
        <f>IF($C$4="National Currency",IF(Non_technical_Account_DATA!E53=0,0,Non_technical_Account_DATA!E53),IF($C$4="Current Exchange rate",IF(Non_technical_Account_DATA!E53=0,0,Non_technical_Account_DATA!E53/ECO!O18),IF($C$4="Constant Exchange rate",IF(Non_technical_Account_DATA!E53=0,0,Non_technical_Account_DATA!E53/ECO!O53))))</f>
        <v>17.697135479912568</v>
      </c>
      <c r="G56" s="38">
        <f>IF($C$4="National Currency",IF(Non_technical_Account_DATA!F53=0,0,Non_technical_Account_DATA!F53),IF($C$4="Current Exchange rate",IF(Non_technical_Account_DATA!F53=0,0,Non_technical_Account_DATA!F53/ECO!P18),IF($C$4="Constant Exchange rate",IF(Non_technical_Account_DATA!F53=0,0,Non_technical_Account_DATA!F53/ECO!P53))))</f>
        <v>17.550138688277329</v>
      </c>
      <c r="H56" s="38">
        <f>IF($C$4="National Currency",IF(Non_technical_Account_DATA!G53=0,0,Non_technical_Account_DATA!G53),IF($C$4="Current Exchange rate",IF(Non_technical_Account_DATA!G53=0,0,Non_technical_Account_DATA!G53/ECO!Q18),IF($C$4="Constant Exchange rate",IF(Non_technical_Account_DATA!G53=0,0,Non_technical_Account_DATA!G53/ECO!Q53))))</f>
        <v>23.187146089246227</v>
      </c>
      <c r="I56" s="38">
        <f>IF($C$4="National Currency",IF(Non_technical_Account_DATA!H53=0,0,Non_technical_Account_DATA!H53),IF($C$4="Current Exchange rate",IF(Non_technical_Account_DATA!H53=0,0,Non_technical_Account_DATA!H53/ECO!R18),IF($C$4="Constant Exchange rate",IF(Non_technical_Account_DATA!H53=0,0,Non_technical_Account_DATA!H53/ECO!R53))))</f>
        <v>19.173494561118709</v>
      </c>
      <c r="J56" s="38">
        <f>IF($C$4="National Currency",IF(Non_technical_Account_DATA!I53=0,0,Non_technical_Account_DATA!I53),IF($C$4="Current Exchange rate",IF(Non_technical_Account_DATA!I53=0,0,Non_technical_Account_DATA!I53/ECO!S18),IF($C$4="Constant Exchange rate",IF(Non_technical_Account_DATA!I53=0,0,Non_technical_Account_DATA!I53/ECO!S53))))</f>
        <v>34.167167307913545</v>
      </c>
      <c r="K56" s="38">
        <f>IF($C$4="National Currency",IF(Non_technical_Account_DATA!J53=0,0,Non_technical_Account_DATA!J53),IF($C$4="Current Exchange rate",IF(Non_technical_Account_DATA!J53=0,0,Non_technical_Account_DATA!J53/ECO!T18),IF($C$4="Constant Exchange rate",IF(Non_technical_Account_DATA!J53=0,0,Non_technical_Account_DATA!J53/ECO!T53))))</f>
        <v>44.423836488438383</v>
      </c>
      <c r="L56" s="38">
        <f>IF($C$4="National Currency",IF(Non_technical_Account_DATA!K53=0,0,Non_technical_Account_DATA!K53),IF($C$4="Current Exchange rate",IF(Non_technical_Account_DATA!K53=0,0,Non_technical_Account_DATA!K53/ECO!U18),IF($C$4="Constant Exchange rate",IF(Non_technical_Account_DATA!K53=0,0,Non_technical_Account_DATA!K53/ECO!U53))))</f>
        <v>27.526171820075927</v>
      </c>
      <c r="M56" s="38">
        <f>IF($C$4="National Currency",IF(Non_technical_Account_DATA!L53=0,0,Non_technical_Account_DATA!L53),IF($C$4="Current Exchange rate",IF(Non_technical_Account_DATA!L53=0,0,Non_technical_Account_DATA!L53/ECO!V18),IF($C$4="Constant Exchange rate",IF(Non_technical_Account_DATA!L53=0,0,Non_technical_Account_DATA!L53/ECO!V53))))</f>
        <v>31.13</v>
      </c>
      <c r="N56" s="38">
        <f>IF($C$4="National Currency",IF(Non_technical_Account_DATA!M53=0,0,Non_technical_Account_DATA!M53),IF($C$4="Current Exchange rate",IF(Non_technical_Account_DATA!M53=0,0,Non_technical_Account_DATA!M53/ECO!W18),IF($C$4="Constant Exchange rate",IF(Non_technical_Account_DATA!M53=0,0,Non_technical_Account_DATA!M53/ECO!W53))))</f>
        <v>49.5</v>
      </c>
      <c r="O56" s="38">
        <f>IF($C$4="National Currency",IF(Non_technical_Account_DATA!N53=0,0,Non_technical_Account_DATA!N53),IF($C$4="Current Exchange rate",IF(Non_technical_Account_DATA!N53=0,0,Non_technical_Account_DATA!N53/ECO!X18),IF($C$4="Constant Exchange rate",IF(Non_technical_Account_DATA!N53=0,0,Non_technical_Account_DATA!N53/ECO!X53))))</f>
        <v>14.125999999999999</v>
      </c>
      <c r="P56" s="78">
        <f>IF($C$4="National Currency",IF(Non_technical_Account_DATA!O53=0,0,Non_technical_Account_DATA!O53),IF($C$4="Current Exchange rate",IF(Non_technical_Account_DATA!O53=0,0,Non_technical_Account_DATA!O53/ECO!Y18),IF($C$4="Constant Exchange rate",IF(Non_technical_Account_DATA!O53=0,0,Non_technical_Account_DATA!O53/ECO!Y53))))</f>
        <v>0</v>
      </c>
      <c r="Q56" s="37">
        <f t="shared" si="11"/>
        <v>8.0006030992463067E-4</v>
      </c>
      <c r="R56" s="37">
        <f t="shared" si="12"/>
        <v>-0.71462626262626272</v>
      </c>
      <c r="S56" s="37">
        <f t="shared" si="13"/>
        <v>-0.20179172408811841</v>
      </c>
    </row>
    <row r="57" spans="3:19" ht="15" x14ac:dyDescent="0.25">
      <c r="C57" s="83"/>
      <c r="D57" s="84"/>
      <c r="E57" s="35" t="s">
        <v>11</v>
      </c>
      <c r="F57" s="38">
        <f>IF($C$4="National Currency",IF(Non_technical_Account_DATA!E54=0,0,Non_technical_Account_DATA!E54),IF($C$4="Current Exchange rate",IF(Non_technical_Account_DATA!E54=0,0,Non_technical_Account_DATA!E54/ECO!O19),IF($C$4="Constant Exchange rate",IF(Non_technical_Account_DATA!E54=0,0,Non_technical_Account_DATA!E54/ECO!O54))))</f>
        <v>2788.1569155400002</v>
      </c>
      <c r="G57" s="38">
        <f>IF($C$4="National Currency",IF(Non_technical_Account_DATA!F54=0,0,Non_technical_Account_DATA!F54),IF($C$4="Current Exchange rate",IF(Non_technical_Account_DATA!F54=0,0,Non_technical_Account_DATA!F54/ECO!P19),IF($C$4="Constant Exchange rate",IF(Non_technical_Account_DATA!F54=0,0,Non_technical_Account_DATA!F54/ECO!P54))))</f>
        <v>3240.6416891000003</v>
      </c>
      <c r="H57" s="38">
        <f>IF($C$4="National Currency",IF(Non_technical_Account_DATA!G54=0,0,Non_technical_Account_DATA!G54),IF($C$4="Current Exchange rate",IF(Non_technical_Account_DATA!G54=0,0,Non_technical_Account_DATA!G54/ECO!Q19),IF($C$4="Constant Exchange rate",IF(Non_technical_Account_DATA!G54=0,0,Non_technical_Account_DATA!G54/ECO!Q54))))</f>
        <v>3517.0404625599999</v>
      </c>
      <c r="I57" s="38">
        <f>IF($C$4="National Currency",IF(Non_technical_Account_DATA!H54=0,0,Non_technical_Account_DATA!H54),IF($C$4="Current Exchange rate",IF(Non_technical_Account_DATA!H54=0,0,Non_technical_Account_DATA!H54/ECO!R19),IF($C$4="Constant Exchange rate",IF(Non_technical_Account_DATA!H54=0,0,Non_technical_Account_DATA!H54/ECO!R54))))</f>
        <v>3338.7749185600001</v>
      </c>
      <c r="J57" s="38">
        <f>IF($C$4="National Currency",IF(Non_technical_Account_DATA!I54=0,0,Non_technical_Account_DATA!I54),IF($C$4="Current Exchange rate",IF(Non_technical_Account_DATA!I54=0,0,Non_technical_Account_DATA!I54/ECO!S19),IF($C$4="Constant Exchange rate",IF(Non_technical_Account_DATA!I54=0,0,Non_technical_Account_DATA!I54/ECO!S54))))</f>
        <v>3077.5395285599998</v>
      </c>
      <c r="K57" s="38">
        <f>IF($C$4="National Currency",IF(Non_technical_Account_DATA!J54=0,0,Non_technical_Account_DATA!J54),IF($C$4="Current Exchange rate",IF(Non_technical_Account_DATA!J54=0,0,Non_technical_Account_DATA!J54/ECO!T19),IF($C$4="Constant Exchange rate",IF(Non_technical_Account_DATA!J54=0,0,Non_technical_Account_DATA!J54/ECO!T54))))</f>
        <v>2788.1569155400002</v>
      </c>
      <c r="L57" s="38">
        <f>IF($C$4="National Currency",IF(Non_technical_Account_DATA!K54=0,0,Non_technical_Account_DATA!K54),IF($C$4="Current Exchange rate",IF(Non_technical_Account_DATA!K54=0,0,Non_technical_Account_DATA!K54/ECO!U19),IF($C$4="Constant Exchange rate",IF(Non_technical_Account_DATA!K54=0,0,Non_technical_Account_DATA!K54/ECO!U54))))</f>
        <v>2788.1569155400002</v>
      </c>
      <c r="M57" s="38">
        <f>IF($C$4="National Currency",IF(Non_technical_Account_DATA!L54=0,0,Non_technical_Account_DATA!L54),IF($C$4="Current Exchange rate",IF(Non_technical_Account_DATA!L54=0,0,Non_technical_Account_DATA!L54/ECO!V19),IF($C$4="Constant Exchange rate",IF(Non_technical_Account_DATA!L54=0,0,Non_technical_Account_DATA!L54/ECO!V54))))</f>
        <v>2788.1569155400002</v>
      </c>
      <c r="N57" s="38">
        <f>IF($C$4="National Currency",IF(Non_technical_Account_DATA!M54=0,0,Non_technical_Account_DATA!M54),IF($C$4="Current Exchange rate",IF(Non_technical_Account_DATA!M54=0,0,Non_technical_Account_DATA!M54/ECO!W19),IF($C$4="Constant Exchange rate",IF(Non_technical_Account_DATA!M54=0,0,Non_technical_Account_DATA!M54/ECO!W54))))</f>
        <v>2788.1569155400002</v>
      </c>
      <c r="O57" s="38">
        <f>IF($C$4="National Currency",IF(Non_technical_Account_DATA!N54=0,0,Non_technical_Account_DATA!N54),IF($C$4="Current Exchange rate",IF(Non_technical_Account_DATA!N54=0,0,Non_technical_Account_DATA!N54/ECO!X19),IF($C$4="Constant Exchange rate",IF(Non_technical_Account_DATA!N54=0,0,Non_technical_Account_DATA!N54/ECO!X54))))</f>
        <v>2788.1569155400002</v>
      </c>
      <c r="P57" s="78">
        <f>IF($C$4="National Currency",IF(Non_technical_Account_DATA!O54=0,0,Non_technical_Account_DATA!O54),IF($C$4="Current Exchange rate",IF(Non_technical_Account_DATA!O54=0,0,Non_technical_Account_DATA!O54/ECO!Y19),IF($C$4="Constant Exchange rate",IF(Non_technical_Account_DATA!O54=0,0,Non_technical_Account_DATA!O54/ECO!Y54))))</f>
        <v>2931.3805256427004</v>
      </c>
      <c r="Q57" s="37">
        <f t="shared" si="11"/>
        <v>0.15791403695068917</v>
      </c>
      <c r="R57" s="37">
        <f t="shared" si="12"/>
        <v>0</v>
      </c>
      <c r="S57" s="37">
        <f t="shared" si="13"/>
        <v>0</v>
      </c>
    </row>
    <row r="58" spans="3:19" ht="15" x14ac:dyDescent="0.25">
      <c r="C58" s="83"/>
      <c r="D58" s="84"/>
      <c r="E58" s="35" t="s">
        <v>12</v>
      </c>
      <c r="F58" s="49">
        <f>IF($C$4="National Currency",IF(Non_technical_Account_DATA!E55=0,0,Non_technical_Account_DATA!E55),IF($C$4="Current Exchange rate",IF(Non_technical_Account_DATA!E55=0,0,Non_technical_Account_DATA!E55/ECO!O20),IF($C$4="Constant Exchange rate",IF(Non_technical_Account_DATA!E55=0,0,Non_technical_Account_DATA!E55/ECO!O55))))</f>
        <v>-213</v>
      </c>
      <c r="G58" s="49">
        <f>IF($C$4="National Currency",IF(Non_technical_Account_DATA!F55=0,0,Non_technical_Account_DATA!F55),IF($C$4="Current Exchange rate",IF(Non_technical_Account_DATA!F55=0,0,Non_technical_Account_DATA!F55/ECO!P20),IF($C$4="Constant Exchange rate",IF(Non_technical_Account_DATA!F55=0,0,Non_technical_Account_DATA!F55/ECO!P55))))</f>
        <v>-216</v>
      </c>
      <c r="H58" s="49">
        <f>IF($C$4="National Currency",IF(Non_technical_Account_DATA!G55=0,0,Non_technical_Account_DATA!G55),IF($C$4="Current Exchange rate",IF(Non_technical_Account_DATA!G55=0,0,Non_technical_Account_DATA!G55/ECO!Q20),IF($C$4="Constant Exchange rate",IF(Non_technical_Account_DATA!G55=0,0,Non_technical_Account_DATA!G55/ECO!Q55))))</f>
        <v>-183</v>
      </c>
      <c r="I58" s="49">
        <f>IF($C$4="National Currency",IF(Non_technical_Account_DATA!H55=0,0,Non_technical_Account_DATA!H55),IF($C$4="Current Exchange rate",IF(Non_technical_Account_DATA!H55=0,0,Non_technical_Account_DATA!H55/ECO!R20),IF($C$4="Constant Exchange rate",IF(Non_technical_Account_DATA!H55=0,0,Non_technical_Account_DATA!H55/ECO!R55))))</f>
        <v>-143</v>
      </c>
      <c r="J58" s="49">
        <f>IF($C$4="National Currency",IF(Non_technical_Account_DATA!I55=0,0,Non_technical_Account_DATA!I55),IF($C$4="Current Exchange rate",IF(Non_technical_Account_DATA!I55=0,0,Non_technical_Account_DATA!I55/ECO!S20),IF($C$4="Constant Exchange rate",IF(Non_technical_Account_DATA!I55=0,0,Non_technical_Account_DATA!I55/ECO!S55))))</f>
        <v>-76</v>
      </c>
      <c r="K58" s="49">
        <f>IF($C$4="National Currency",IF(Non_technical_Account_DATA!J55=0,0,Non_technical_Account_DATA!J55),IF($C$4="Current Exchange rate",IF(Non_technical_Account_DATA!J55=0,0,Non_technical_Account_DATA!J55/ECO!T20),IF($C$4="Constant Exchange rate",IF(Non_technical_Account_DATA!J55=0,0,Non_technical_Account_DATA!J55/ECO!T55))))</f>
        <v>-60</v>
      </c>
      <c r="L58" s="49">
        <f>IF($C$4="National Currency",IF(Non_technical_Account_DATA!K55=0,0,Non_technical_Account_DATA!K55),IF($C$4="Current Exchange rate",IF(Non_technical_Account_DATA!K55=0,0,Non_technical_Account_DATA!K55/ECO!U20),IF($C$4="Constant Exchange rate",IF(Non_technical_Account_DATA!K55=0,0,Non_technical_Account_DATA!K55/ECO!U55))))</f>
        <v>-90</v>
      </c>
      <c r="M58" s="38">
        <f>IF($C$4="National Currency",IF(Non_technical_Account_DATA!L55=0,0,Non_technical_Account_DATA!L55),IF($C$4="Current Exchange rate",IF(Non_technical_Account_DATA!L55=0,0,Non_technical_Account_DATA!L55/ECO!V20),IF($C$4="Constant Exchange rate",IF(Non_technical_Account_DATA!L55=0,0,Non_technical_Account_DATA!L55/ECO!V55))))</f>
        <v>18</v>
      </c>
      <c r="N58" s="38">
        <f>IF($C$4="National Currency",IF(Non_technical_Account_DATA!M55=0,0,Non_technical_Account_DATA!M55),IF($C$4="Current Exchange rate",IF(Non_technical_Account_DATA!M55=0,0,Non_technical_Account_DATA!M55/ECO!W20),IF($C$4="Constant Exchange rate",IF(Non_technical_Account_DATA!M55=0,0,Non_technical_Account_DATA!M55/ECO!W55))))</f>
        <v>12</v>
      </c>
      <c r="O58" s="38">
        <f>IF($C$4="National Currency",IF(Non_technical_Account_DATA!N55=0,0,Non_technical_Account_DATA!N55),IF($C$4="Current Exchange rate",IF(Non_technical_Account_DATA!N55=0,0,Non_technical_Account_DATA!N55/ECO!X20),IF($C$4="Constant Exchange rate",IF(Non_technical_Account_DATA!N55=0,0,Non_technical_Account_DATA!N55/ECO!X55))))</f>
        <v>25</v>
      </c>
      <c r="P58" s="78">
        <f>IF($C$4="National Currency",IF(Non_technical_Account_DATA!O55=0,0,Non_technical_Account_DATA!O55),IF($C$4="Current Exchange rate",IF(Non_technical_Account_DATA!O55=0,0,Non_technical_Account_DATA!O55/ECO!Y20),IF($C$4="Constant Exchange rate",IF(Non_technical_Account_DATA!O55=0,0,Non_technical_Account_DATA!O55/ECO!Y55))))</f>
        <v>318</v>
      </c>
      <c r="Q58" s="37">
        <f t="shared" si="11"/>
        <v>1.4159357035336095E-3</v>
      </c>
      <c r="R58" s="37">
        <f t="shared" si="12"/>
        <v>1.0833333333333335</v>
      </c>
      <c r="S58" s="37">
        <f t="shared" si="13"/>
        <v>-1.1173708920187793</v>
      </c>
    </row>
    <row r="59" spans="3:19" ht="15" x14ac:dyDescent="0.25">
      <c r="C59" s="83"/>
      <c r="D59" s="84"/>
      <c r="E59" s="35" t="s">
        <v>13</v>
      </c>
      <c r="F59" s="38">
        <f>IF($C$4="National Currency",IF(Non_technical_Account_DATA!E56=0,0,Non_technical_Account_DATA!E56),IF($C$4="Current Exchange rate",IF(Non_technical_Account_DATA!E56=0,0,Non_technical_Account_DATA!E56/ECO!O21),IF($C$4="Constant Exchange rate",IF(Non_technical_Account_DATA!E56=0,0,Non_technical_Account_DATA!E56/ECO!O56))))</f>
        <v>3552</v>
      </c>
      <c r="G59" s="38">
        <f>IF($C$4="National Currency",IF(Non_technical_Account_DATA!F56=0,0,Non_technical_Account_DATA!F56),IF($C$4="Current Exchange rate",IF(Non_technical_Account_DATA!F56=0,0,Non_technical_Account_DATA!F56/ECO!P21),IF($C$4="Constant Exchange rate",IF(Non_technical_Account_DATA!F56=0,0,Non_technical_Account_DATA!F56/ECO!P56))))</f>
        <v>4915</v>
      </c>
      <c r="H59" s="38">
        <f>IF($C$4="National Currency",IF(Non_technical_Account_DATA!G56=0,0,Non_technical_Account_DATA!G56),IF($C$4="Current Exchange rate",IF(Non_technical_Account_DATA!G56=0,0,Non_technical_Account_DATA!G56/ECO!Q21),IF($C$4="Constant Exchange rate",IF(Non_technical_Account_DATA!G56=0,0,Non_technical_Account_DATA!G56/ECO!Q56))))</f>
        <v>6743</v>
      </c>
      <c r="I59" s="38">
        <f>IF($C$4="National Currency",IF(Non_technical_Account_DATA!H56=0,0,Non_technical_Account_DATA!H56),IF($C$4="Current Exchange rate",IF(Non_technical_Account_DATA!H56=0,0,Non_technical_Account_DATA!H56/ECO!R21),IF($C$4="Constant Exchange rate",IF(Non_technical_Account_DATA!H56=0,0,Non_technical_Account_DATA!H56/ECO!R56))))</f>
        <v>6125</v>
      </c>
      <c r="J59" s="38">
        <f>IF($C$4="National Currency",IF(Non_technical_Account_DATA!I56=0,0,Non_technical_Account_DATA!I56),IF($C$4="Current Exchange rate",IF(Non_technical_Account_DATA!I56=0,0,Non_technical_Account_DATA!I56/ECO!S21),IF($C$4="Constant Exchange rate",IF(Non_technical_Account_DATA!I56=0,0,Non_technical_Account_DATA!I56/ECO!S56))))</f>
        <v>5734</v>
      </c>
      <c r="K59" s="38">
        <f>IF($C$4="National Currency",IF(Non_technical_Account_DATA!J56=0,0,Non_technical_Account_DATA!J56),IF($C$4="Current Exchange rate",IF(Non_technical_Account_DATA!J56=0,0,Non_technical_Account_DATA!J56/ECO!T21),IF($C$4="Constant Exchange rate",IF(Non_technical_Account_DATA!J56=0,0,Non_technical_Account_DATA!J56/ECO!T56))))</f>
        <v>2476</v>
      </c>
      <c r="L59" s="38">
        <f>IF($C$4="National Currency",IF(Non_technical_Account_DATA!K56=0,0,Non_technical_Account_DATA!K56),IF($C$4="Current Exchange rate",IF(Non_technical_Account_DATA!K56=0,0,Non_technical_Account_DATA!K56/ECO!U21),IF($C$4="Constant Exchange rate",IF(Non_technical_Account_DATA!K56=0,0,Non_technical_Account_DATA!K56/ECO!U56))))</f>
        <v>3097</v>
      </c>
      <c r="M59" s="38">
        <f>IF($C$4="National Currency",IF(Non_technical_Account_DATA!L56=0,0,Non_technical_Account_DATA!L56),IF($C$4="Current Exchange rate",IF(Non_technical_Account_DATA!L56=0,0,Non_technical_Account_DATA!L56/ECO!V21),IF($C$4="Constant Exchange rate",IF(Non_technical_Account_DATA!L56=0,0,Non_technical_Account_DATA!L56/ECO!V56))))</f>
        <v>4136</v>
      </c>
      <c r="N59" s="38">
        <f>IF($C$4="National Currency",IF(Non_technical_Account_DATA!M56=0,0,Non_technical_Account_DATA!M56),IF($C$4="Current Exchange rate",IF(Non_technical_Account_DATA!M56=0,0,Non_technical_Account_DATA!M56/ECO!W21),IF($C$4="Constant Exchange rate",IF(Non_technical_Account_DATA!M56=0,0,Non_technical_Account_DATA!M56/ECO!W56))))</f>
        <v>3106</v>
      </c>
      <c r="O59" s="38">
        <f>IF($C$4="National Currency",IF(Non_technical_Account_DATA!N56=0,0,Non_technical_Account_DATA!N56),IF($C$4="Current Exchange rate",IF(Non_technical_Account_DATA!N56=0,0,Non_technical_Account_DATA!N56/ECO!X21),IF($C$4="Constant Exchange rate",IF(Non_technical_Account_DATA!N56=0,0,Non_technical_Account_DATA!N56/ECO!X56))))</f>
        <v>3823</v>
      </c>
      <c r="P59" s="78">
        <f>IF($C$4="National Currency",IF(Non_technical_Account_DATA!O56=0,0,Non_technical_Account_DATA!O56),IF($C$4="Current Exchange rate",IF(Non_technical_Account_DATA!O56=0,0,Non_technical_Account_DATA!O56/ECO!Y21),IF($C$4="Constant Exchange rate",IF(Non_technical_Account_DATA!O56=0,0,Non_technical_Account_DATA!O56/ECO!Y56))))</f>
        <v>0</v>
      </c>
      <c r="Q59" s="37">
        <f t="shared" si="11"/>
        <v>0.21652488778435958</v>
      </c>
      <c r="R59" s="37">
        <f t="shared" si="12"/>
        <v>0.23084352865421764</v>
      </c>
      <c r="S59" s="37">
        <f t="shared" si="13"/>
        <v>7.6295045045045029E-2</v>
      </c>
    </row>
    <row r="60" spans="3:19" ht="15" x14ac:dyDescent="0.25">
      <c r="C60" s="83"/>
      <c r="D60" s="84"/>
      <c r="E60" s="35" t="s">
        <v>14</v>
      </c>
      <c r="F60" s="38">
        <f>IF($C$4="National Currency",IF(Non_technical_Account_DATA!E57=0,0,Non_technical_Account_DATA!E57),IF($C$4="Current Exchange rate",IF(Non_technical_Account_DATA!E57=0,0,Non_technical_Account_DATA!E57/ECO!O22),IF($C$4="Constant Exchange rate",IF(Non_technical_Account_DATA!E57=0,0,Non_technical_Account_DATA!E57/ECO!O57))))</f>
        <v>249</v>
      </c>
      <c r="G60" s="38">
        <f>IF($C$4="National Currency",IF(Non_technical_Account_DATA!F57=0,0,Non_technical_Account_DATA!F57),IF($C$4="Current Exchange rate",IF(Non_technical_Account_DATA!F57=0,0,Non_technical_Account_DATA!F57/ECO!P22),IF($C$4="Constant Exchange rate",IF(Non_technical_Account_DATA!F57=0,0,Non_technical_Account_DATA!F57/ECO!P57))))</f>
        <v>442</v>
      </c>
      <c r="H60" s="38">
        <f>IF($C$4="National Currency",IF(Non_technical_Account_DATA!G57=0,0,Non_technical_Account_DATA!G57),IF($C$4="Current Exchange rate",IF(Non_technical_Account_DATA!G57=0,0,Non_technical_Account_DATA!G57/ECO!Q22),IF($C$4="Constant Exchange rate",IF(Non_technical_Account_DATA!G57=0,0,Non_technical_Account_DATA!G57/ECO!Q57))))</f>
        <v>476</v>
      </c>
      <c r="I60" s="38">
        <f>IF($C$4="National Currency",IF(Non_technical_Account_DATA!H57=0,0,Non_technical_Account_DATA!H57),IF($C$4="Current Exchange rate",IF(Non_technical_Account_DATA!H57=0,0,Non_technical_Account_DATA!H57/ECO!R22),IF($C$4="Constant Exchange rate",IF(Non_technical_Account_DATA!H57=0,0,Non_technical_Account_DATA!H57/ECO!R57))))</f>
        <v>462</v>
      </c>
      <c r="J60" s="38">
        <f>IF($C$4="National Currency",IF(Non_technical_Account_DATA!I57=0,0,Non_technical_Account_DATA!I57),IF($C$4="Current Exchange rate",IF(Non_technical_Account_DATA!I57=0,0,Non_technical_Account_DATA!I57/ECO!S22),IF($C$4="Constant Exchange rate",IF(Non_technical_Account_DATA!I57=0,0,Non_technical_Account_DATA!I57/ECO!S57))))</f>
        <v>260</v>
      </c>
      <c r="K60" s="38">
        <f>IF($C$4="National Currency",IF(Non_technical_Account_DATA!J57=0,0,Non_technical_Account_DATA!J57),IF($C$4="Current Exchange rate",IF(Non_technical_Account_DATA!J57=0,0,Non_technical_Account_DATA!J57/ECO!T22),IF($C$4="Constant Exchange rate",IF(Non_technical_Account_DATA!J57=0,0,Non_technical_Account_DATA!J57/ECO!T57))))</f>
        <v>538</v>
      </c>
      <c r="L60" s="38">
        <f>IF($C$4="National Currency",IF(Non_technical_Account_DATA!K57=0,0,Non_technical_Account_DATA!K57),IF($C$4="Current Exchange rate",IF(Non_technical_Account_DATA!K57=0,0,Non_technical_Account_DATA!K57/ECO!U22),IF($C$4="Constant Exchange rate",IF(Non_technical_Account_DATA!K57=0,0,Non_technical_Account_DATA!K57/ECO!U57))))</f>
        <v>631</v>
      </c>
      <c r="M60" s="38">
        <f>IF($C$4="National Currency",IF(Non_technical_Account_DATA!L57=0,0,Non_technical_Account_DATA!L57),IF($C$4="Current Exchange rate",IF(Non_technical_Account_DATA!L57=0,0,Non_technical_Account_DATA!L57/ECO!V22),IF($C$4="Constant Exchange rate",IF(Non_technical_Account_DATA!L57=0,0,Non_technical_Account_DATA!L57/ECO!V57))))</f>
        <v>601</v>
      </c>
      <c r="N60" s="38">
        <f>IF($C$4="National Currency",IF(Non_technical_Account_DATA!M57=0,0,Non_technical_Account_DATA!M57),IF($C$4="Current Exchange rate",IF(Non_technical_Account_DATA!M57=0,0,Non_technical_Account_DATA!M57/ECO!W22),IF($C$4="Constant Exchange rate",IF(Non_technical_Account_DATA!M57=0,0,Non_technical_Account_DATA!M57/ECO!W57))))</f>
        <v>895</v>
      </c>
      <c r="O60" s="38">
        <f>IF($C$4="National Currency",IF(Non_technical_Account_DATA!N57=0,0,Non_technical_Account_DATA!N57),IF($C$4="Current Exchange rate",IF(Non_technical_Account_DATA!N57=0,0,Non_technical_Account_DATA!N57/ECO!X22),IF($C$4="Constant Exchange rate",IF(Non_technical_Account_DATA!N57=0,0,Non_technical_Account_DATA!N57/ECO!X57))))</f>
        <v>821</v>
      </c>
      <c r="P60" s="78">
        <f>IF($C$4="National Currency",IF(Non_technical_Account_DATA!O57=0,0,Non_technical_Account_DATA!O57),IF($C$4="Current Exchange rate",IF(Non_technical_Account_DATA!O57=0,0,Non_technical_Account_DATA!O57/ECO!Y22),IF($C$4="Constant Exchange rate",IF(Non_technical_Account_DATA!O57=0,0,Non_technical_Account_DATA!O57/ECO!Y57))))</f>
        <v>0</v>
      </c>
      <c r="Q60" s="37">
        <f t="shared" si="11"/>
        <v>4.6499328504043737E-2</v>
      </c>
      <c r="R60" s="37">
        <f t="shared" si="12"/>
        <v>-8.268156424581008E-2</v>
      </c>
      <c r="S60" s="37">
        <f t="shared" si="13"/>
        <v>2.2971887550200805</v>
      </c>
    </row>
    <row r="61" spans="3:19" ht="15" x14ac:dyDescent="0.25">
      <c r="C61" s="83"/>
      <c r="D61" s="84"/>
      <c r="E61" s="35" t="s">
        <v>15</v>
      </c>
      <c r="F61" s="38">
        <f>IF($C$4="National Currency",IF(Non_technical_Account_DATA!E58=0,0,Non_technical_Account_DATA!E58),IF($C$4="Current Exchange rate",IF(Non_technical_Account_DATA!E58=0,0,Non_technical_Account_DATA!E58/ECO!O23),IF($C$4="Constant Exchange rate",IF(Non_technical_Account_DATA!E58=0,0,Non_technical_Account_DATA!E58/ECO!O58))))</f>
        <v>15.625489683990597</v>
      </c>
      <c r="G61" s="75">
        <f>IF($C$4="National Currency",IF(Non_technical_Account_DATA!F58=0,0,Non_technical_Account_DATA!F58),IF($C$4="Current Exchange rate",IF(Non_technical_Account_DATA!F58=0,0,Non_technical_Account_DATA!F58/ECO!P23),IF($C$4="Constant Exchange rate",IF(Non_technical_Account_DATA!F58=0,0,Non_technical_Account_DATA!F58/ECO!P58))))</f>
        <v>17.988639331418124</v>
      </c>
      <c r="H61" s="38">
        <f>IF($C$4="National Currency",IF(Non_technical_Account_DATA!G58=0,0,Non_technical_Account_DATA!G58),IF($C$4="Current Exchange rate",IF(Non_technical_Account_DATA!G58=0,0,Non_technical_Account_DATA!G58/ECO!Q23),IF($C$4="Constant Exchange rate",IF(Non_technical_Account_DATA!G58=0,0,Non_technical_Account_DATA!G58/ECO!Q58))))</f>
        <v>20.351788978845651</v>
      </c>
      <c r="I61" s="38">
        <f>IF($C$4="National Currency",IF(Non_technical_Account_DATA!H58=0,0,Non_technical_Account_DATA!H58),IF($C$4="Current Exchange rate",IF(Non_technical_Account_DATA!H58=0,0,Non_technical_Account_DATA!H58/ECO!R23),IF($C$4="Constant Exchange rate",IF(Non_technical_Account_DATA!H58=0,0,Non_technical_Account_DATA!H58/ECO!R58))))</f>
        <v>0</v>
      </c>
      <c r="J61" s="38">
        <f>IF($C$4="National Currency",IF(Non_technical_Account_DATA!I58=0,0,Non_technical_Account_DATA!I58),IF($C$4="Current Exchange rate",IF(Non_technical_Account_DATA!I58=0,0,Non_technical_Account_DATA!I58/ECO!S23),IF($C$4="Constant Exchange rate",IF(Non_technical_Account_DATA!I58=0,0,Non_technical_Account_DATA!I58/ECO!S58))))</f>
        <v>0</v>
      </c>
      <c r="K61" s="38">
        <f>IF($C$4="National Currency",IF(Non_technical_Account_DATA!J58=0,0,Non_technical_Account_DATA!J58),IF($C$4="Current Exchange rate",IF(Non_technical_Account_DATA!J58=0,0,Non_technical_Account_DATA!J58/ECO!T23),IF($C$4="Constant Exchange rate",IF(Non_technical_Account_DATA!J58=0,0,Non_technical_Account_DATA!J58/ECO!T58))))</f>
        <v>0</v>
      </c>
      <c r="L61" s="38">
        <f>IF($C$4="National Currency",IF(Non_technical_Account_DATA!K58=0,0,Non_technical_Account_DATA!K58),IF($C$4="Current Exchange rate",IF(Non_technical_Account_DATA!K58=0,0,Non_technical_Account_DATA!K58/ECO!U23),IF($C$4="Constant Exchange rate",IF(Non_technical_Account_DATA!K58=0,0,Non_technical_Account_DATA!K58/ECO!U58))))</f>
        <v>0</v>
      </c>
      <c r="M61" s="38">
        <f>IF($C$4="National Currency",IF(Non_technical_Account_DATA!L58=0,0,Non_technical_Account_DATA!L58),IF($C$4="Current Exchange rate",IF(Non_technical_Account_DATA!L58=0,0,Non_technical_Account_DATA!L58/ECO!V23),IF($C$4="Constant Exchange rate",IF(Non_technical_Account_DATA!L58=0,0,Non_technical_Account_DATA!L58/ECO!V58))))</f>
        <v>0</v>
      </c>
      <c r="N61" s="38">
        <f>IF($C$4="National Currency",IF(Non_technical_Account_DATA!M58=0,0,Non_technical_Account_DATA!M58),IF($C$4="Current Exchange rate",IF(Non_technical_Account_DATA!M58=0,0,Non_technical_Account_DATA!M58/ECO!W23),IF($C$4="Constant Exchange rate",IF(Non_technical_Account_DATA!M58=0,0,Non_technical_Account_DATA!M58/ECO!W58))))</f>
        <v>0</v>
      </c>
      <c r="O61" s="38">
        <f>IF($C$4="National Currency",IF(Non_technical_Account_DATA!N58=0,0,Non_technical_Account_DATA!N58),IF($C$4="Current Exchange rate",IF(Non_technical_Account_DATA!N58=0,0,Non_technical_Account_DATA!N58/ECO!X23),IF($C$4="Constant Exchange rate",IF(Non_technical_Account_DATA!N58=0,0,Non_technical_Account_DATA!N58/ECO!X58))))</f>
        <v>0</v>
      </c>
      <c r="P61" s="78">
        <f>IF($C$4="National Currency",IF(Non_technical_Account_DATA!O58=0,0,Non_technical_Account_DATA!O58),IF($C$4="Current Exchange rate",IF(Non_technical_Account_DATA!O58=0,0,Non_technical_Account_DATA!O58/ECO!Y23),IF($C$4="Constant Exchange rate",IF(Non_technical_Account_DATA!O58=0,0,Non_technical_Account_DATA!O58/ECO!Y58))))</f>
        <v>0</v>
      </c>
      <c r="Q61" s="37">
        <f t="shared" si="11"/>
        <v>0</v>
      </c>
      <c r="R61" s="37" t="str">
        <f t="shared" si="12"/>
        <v>-</v>
      </c>
      <c r="S61" s="37" t="str">
        <f t="shared" si="13"/>
        <v>-</v>
      </c>
    </row>
    <row r="62" spans="3:19" ht="15" x14ac:dyDescent="0.25">
      <c r="C62" s="83"/>
      <c r="D62" s="84"/>
      <c r="E62" s="35" t="s">
        <v>16</v>
      </c>
      <c r="F62" s="50">
        <f>IF($C$4="National Currency",IF(Non_technical_Account_DATA!E59=0,0,Non_technical_Account_DATA!E59),IF($C$4="Current Exchange rate",IF(Non_technical_Account_DATA!E59=0,0,Non_technical_Account_DATA!E59/ECO!O24),IF($C$4="Constant Exchange rate",IF(Non_technical_Account_DATA!E59=0,0,Non_technical_Account_DATA!E59/ECO!O59))))</f>
        <v>-9.6818153007542627</v>
      </c>
      <c r="G62" s="38">
        <f>IF($C$4="National Currency",IF(Non_technical_Account_DATA!F59=0,0,Non_technical_Account_DATA!F59),IF($C$4="Current Exchange rate",IF(Non_technical_Account_DATA!F59=0,0,Non_technical_Account_DATA!F59/ECO!P24),IF($C$4="Constant Exchange rate",IF(Non_technical_Account_DATA!F59=0,0,Non_technical_Account_DATA!F59/ECO!P59))))</f>
        <v>20.548900297902009</v>
      </c>
      <c r="H62" s="38">
        <f>IF($C$4="National Currency",IF(Non_technical_Account_DATA!G59=0,0,Non_technical_Account_DATA!G59),IF($C$4="Current Exchange rate",IF(Non_technical_Account_DATA!G59=0,0,Non_technical_Account_DATA!G59/ECO!Q24),IF($C$4="Constant Exchange rate",IF(Non_technical_Account_DATA!G59=0,0,Non_technical_Account_DATA!G59/ECO!Q59))))</f>
        <v>50.066552576535457</v>
      </c>
      <c r="I62" s="38">
        <f>IF($C$4="National Currency",IF(Non_technical_Account_DATA!H59=0,0,Non_technical_Account_DATA!H59),IF($C$4="Current Exchange rate",IF(Non_technical_Account_DATA!H59=0,0,Non_technical_Account_DATA!H59/ECO!R24),IF($C$4="Constant Exchange rate",IF(Non_technical_Account_DATA!H59=0,0,Non_technical_Account_DATA!H59/ECO!R59))))</f>
        <v>40.007606008746905</v>
      </c>
      <c r="J62" s="38">
        <f>IF($C$4="National Currency",IF(Non_technical_Account_DATA!I59=0,0,Non_technical_Account_DATA!I59),IF($C$4="Current Exchange rate",IF(Non_technical_Account_DATA!I59=0,0,Non_technical_Account_DATA!I59/ECO!S24),IF($C$4="Constant Exchange rate",IF(Non_technical_Account_DATA!I59=0,0,Non_technical_Account_DATA!I59/ECO!S59))))</f>
        <v>18.710781517398743</v>
      </c>
      <c r="K62" s="38">
        <f>IF($C$4="National Currency",IF(Non_technical_Account_DATA!J59=0,0,Non_technical_Account_DATA!J59),IF($C$4="Current Exchange rate",IF(Non_technical_Account_DATA!J59=0,0,Non_technical_Account_DATA!J59/ECO!T24),IF($C$4="Constant Exchange rate",IF(Non_technical_Account_DATA!J59=0,0,Non_technical_Account_DATA!J59/ECO!T59))))</f>
        <v>92.891550991950297</v>
      </c>
      <c r="L62" s="38">
        <f>IF($C$4="National Currency",IF(Non_technical_Account_DATA!K59=0,0,Non_technical_Account_DATA!K59),IF($C$4="Current Exchange rate",IF(Non_technical_Account_DATA!K59=0,0,Non_technical_Account_DATA!K59/ECO!U24),IF($C$4="Constant Exchange rate",IF(Non_technical_Account_DATA!K59=0,0,Non_technical_Account_DATA!K59/ECO!U59))))</f>
        <v>36.984217531850156</v>
      </c>
      <c r="M62" s="38">
        <f>IF($C$4="National Currency",IF(Non_technical_Account_DATA!L59=0,0,Non_technical_Account_DATA!L59),IF($C$4="Current Exchange rate",IF(Non_technical_Account_DATA!L59=0,0,Non_technical_Account_DATA!L59/ECO!V24),IF($C$4="Constant Exchange rate",IF(Non_technical_Account_DATA!L59=0,0,Non_technical_Account_DATA!L59/ECO!V59))))</f>
        <v>89.110730810673758</v>
      </c>
      <c r="N62" s="38">
        <f>IF($C$4="National Currency",IF(Non_technical_Account_DATA!M59=0,0,Non_technical_Account_DATA!M59),IF($C$4="Current Exchange rate",IF(Non_technical_Account_DATA!M59=0,0,Non_technical_Account_DATA!M59/ECO!W24),IF($C$4="Constant Exchange rate",IF(Non_technical_Account_DATA!M59=0,0,Non_technical_Account_DATA!M59/ECO!W59))))</f>
        <v>58.914876085440831</v>
      </c>
      <c r="O62" s="38">
        <f>IF($C$4="National Currency",IF(Non_technical_Account_DATA!N59=0,0,Non_technical_Account_DATA!N59),IF($C$4="Current Exchange rate",IF(Non_technical_Account_DATA!N59=0,0,Non_technical_Account_DATA!N59/ECO!X24),IF($C$4="Constant Exchange rate",IF(Non_technical_Account_DATA!N59=0,0,Non_technical_Account_DATA!N59/ECO!X59))))</f>
        <v>-24.120555238638524</v>
      </c>
      <c r="P62" s="78">
        <f>IF($C$4="National Currency",IF(Non_technical_Account_DATA!O59=0,0,Non_technical_Account_DATA!O59),IF($C$4="Current Exchange rate",IF(Non_technical_Account_DATA!O59=0,0,Non_technical_Account_DATA!O59/ECO!Y24),IF($C$4="Constant Exchange rate",IF(Non_technical_Account_DATA!O59=0,0,Non_technical_Account_DATA!O59/ECO!Y59))))</f>
        <v>0</v>
      </c>
      <c r="Q62" s="37">
        <f t="shared" si="11"/>
        <v>-1.3661262140577171E-3</v>
      </c>
      <c r="R62" s="37">
        <f t="shared" si="12"/>
        <v>-1.4094136632598171</v>
      </c>
      <c r="S62" s="37">
        <f t="shared" si="13"/>
        <v>1.4913256955810148</v>
      </c>
    </row>
    <row r="63" spans="3:19" ht="15" x14ac:dyDescent="0.25">
      <c r="C63" s="83"/>
      <c r="D63" s="84"/>
      <c r="E63" s="35" t="s">
        <v>17</v>
      </c>
      <c r="F63" s="38">
        <f>IF($C$4="National Currency",IF(Non_technical_Account_DATA!E60=0,0,Non_technical_Account_DATA!E60),IF($C$4="Current Exchange rate",IF(Non_technical_Account_DATA!E60=0,0,Non_technical_Account_DATA!E60/ECO!O25),IF($C$4="Constant Exchange rate",IF(Non_technical_Account_DATA!E60=0,0,Non_technical_Account_DATA!E60/ECO!O60))))</f>
        <v>0</v>
      </c>
      <c r="G63" s="38">
        <f>IF($C$4="National Currency",IF(Non_technical_Account_DATA!F60=0,0,Non_technical_Account_DATA!F60),IF($C$4="Current Exchange rate",IF(Non_technical_Account_DATA!F60=0,0,Non_technical_Account_DATA!F60/ECO!P25),IF($C$4="Constant Exchange rate",IF(Non_technical_Account_DATA!F60=0,0,Non_technical_Account_DATA!F60/ECO!P60))))</f>
        <v>0</v>
      </c>
      <c r="H63" s="38">
        <f>IF($C$4="National Currency",IF(Non_technical_Account_DATA!G60=0,0,Non_technical_Account_DATA!G60),IF($C$4="Current Exchange rate",IF(Non_technical_Account_DATA!G60=0,0,Non_technical_Account_DATA!G60/ECO!Q25),IF($C$4="Constant Exchange rate",IF(Non_technical_Account_DATA!G60=0,0,Non_technical_Account_DATA!G60/ECO!Q60))))</f>
        <v>0</v>
      </c>
      <c r="I63" s="38">
        <f>IF($C$4="National Currency",IF(Non_technical_Account_DATA!H60=0,0,Non_technical_Account_DATA!H60),IF($C$4="Current Exchange rate",IF(Non_technical_Account_DATA!H60=0,0,Non_technical_Account_DATA!H60/ECO!R25),IF($C$4="Constant Exchange rate",IF(Non_technical_Account_DATA!H60=0,0,Non_technical_Account_DATA!H60/ECO!R60))))</f>
        <v>0</v>
      </c>
      <c r="J63" s="38">
        <f>IF($C$4="National Currency",IF(Non_technical_Account_DATA!I60=0,0,Non_technical_Account_DATA!I60),IF($C$4="Current Exchange rate",IF(Non_technical_Account_DATA!I60=0,0,Non_technical_Account_DATA!I60/ECO!S25),IF($C$4="Constant Exchange rate",IF(Non_technical_Account_DATA!I60=0,0,Non_technical_Account_DATA!I60/ECO!S60))))</f>
        <v>0</v>
      </c>
      <c r="K63" s="38">
        <f>IF($C$4="National Currency",IF(Non_technical_Account_DATA!J60=0,0,Non_technical_Account_DATA!J60),IF($C$4="Current Exchange rate",IF(Non_technical_Account_DATA!J60=0,0,Non_technical_Account_DATA!J60/ECO!T25),IF($C$4="Constant Exchange rate",IF(Non_technical_Account_DATA!J60=0,0,Non_technical_Account_DATA!J60/ECO!T60))))</f>
        <v>0</v>
      </c>
      <c r="L63" s="38">
        <f>IF($C$4="National Currency",IF(Non_technical_Account_DATA!K60=0,0,Non_technical_Account_DATA!K60),IF($C$4="Current Exchange rate",IF(Non_technical_Account_DATA!K60=0,0,Non_technical_Account_DATA!K60/ECO!U25),IF($C$4="Constant Exchange rate",IF(Non_technical_Account_DATA!K60=0,0,Non_technical_Account_DATA!K60/ECO!U60))))</f>
        <v>0</v>
      </c>
      <c r="M63" s="38">
        <f>IF($C$4="National Currency",IF(Non_technical_Account_DATA!L60=0,0,Non_technical_Account_DATA!L60),IF($C$4="Current Exchange rate",IF(Non_technical_Account_DATA!L60=0,0,Non_technical_Account_DATA!L60/ECO!V25),IF($C$4="Constant Exchange rate",IF(Non_technical_Account_DATA!L60=0,0,Non_technical_Account_DATA!L60/ECO!V60))))</f>
        <v>0</v>
      </c>
      <c r="N63" s="38">
        <f>IF($C$4="National Currency",IF(Non_technical_Account_DATA!M60=0,0,Non_technical_Account_DATA!M60),IF($C$4="Current Exchange rate",IF(Non_technical_Account_DATA!M60=0,0,Non_technical_Account_DATA!M60/ECO!W25),IF($C$4="Constant Exchange rate",IF(Non_technical_Account_DATA!M60=0,0,Non_technical_Account_DATA!M60/ECO!W60))))</f>
        <v>0</v>
      </c>
      <c r="O63" s="38">
        <f>IF($C$4="National Currency",IF(Non_technical_Account_DATA!N60=0,0,Non_technical_Account_DATA!N60),IF($C$4="Current Exchange rate",IF(Non_technical_Account_DATA!N60=0,0,Non_technical_Account_DATA!N60/ECO!X25),IF($C$4="Constant Exchange rate",IF(Non_technical_Account_DATA!N60=0,0,Non_technical_Account_DATA!N60/ECO!X60))))</f>
        <v>0</v>
      </c>
      <c r="P63" s="78">
        <f>IF($C$4="National Currency",IF(Non_technical_Account_DATA!O60=0,0,Non_technical_Account_DATA!O60),IF($C$4="Current Exchange rate",IF(Non_technical_Account_DATA!O60=0,0,Non_technical_Account_DATA!O60/ECO!Y25),IF($C$4="Constant Exchange rate",IF(Non_technical_Account_DATA!O60=0,0,Non_technical_Account_DATA!O60/ECO!Y60))))</f>
        <v>0</v>
      </c>
      <c r="Q63" s="37">
        <f t="shared" si="11"/>
        <v>0</v>
      </c>
      <c r="R63" s="37" t="str">
        <f t="shared" si="12"/>
        <v>-</v>
      </c>
      <c r="S63" s="37" t="str">
        <f t="shared" si="13"/>
        <v>-</v>
      </c>
    </row>
    <row r="64" spans="3:19" ht="15" x14ac:dyDescent="0.25">
      <c r="C64" s="83"/>
      <c r="D64" s="84"/>
      <c r="E64" s="35" t="s">
        <v>18</v>
      </c>
      <c r="F64" s="38">
        <f>IF($C$4="National Currency",IF(Non_technical_Account_DATA!E61=0,0,Non_technical_Account_DATA!E61),IF($C$4="Current Exchange rate",IF(Non_technical_Account_DATA!E61=0,0,Non_technical_Account_DATA!E61/ECO!O26),IF($C$4="Constant Exchange rate",IF(Non_technical_Account_DATA!E61=0,0,Non_technical_Account_DATA!E61/ECO!O61))))</f>
        <v>0</v>
      </c>
      <c r="G64" s="38">
        <f>IF($C$4="National Currency",IF(Non_technical_Account_DATA!F61=0,0,Non_technical_Account_DATA!F61),IF($C$4="Current Exchange rate",IF(Non_technical_Account_DATA!F61=0,0,Non_technical_Account_DATA!F61/ECO!P26),IF($C$4="Constant Exchange rate",IF(Non_technical_Account_DATA!F61=0,0,Non_technical_Account_DATA!F61/ECO!P61))))</f>
        <v>0</v>
      </c>
      <c r="H64" s="38">
        <f>IF($C$4="National Currency",IF(Non_technical_Account_DATA!G61=0,0,Non_technical_Account_DATA!G61),IF($C$4="Current Exchange rate",IF(Non_technical_Account_DATA!G61=0,0,Non_technical_Account_DATA!G61/ECO!Q26),IF($C$4="Constant Exchange rate",IF(Non_technical_Account_DATA!G61=0,0,Non_technical_Account_DATA!G61/ECO!Q61))))</f>
        <v>0</v>
      </c>
      <c r="I64" s="38">
        <f>IF($C$4="National Currency",IF(Non_technical_Account_DATA!H61=0,0,Non_technical_Account_DATA!H61),IF($C$4="Current Exchange rate",IF(Non_technical_Account_DATA!H61=0,0,Non_technical_Account_DATA!H61/ECO!R26),IF($C$4="Constant Exchange rate",IF(Non_technical_Account_DATA!H61=0,0,Non_technical_Account_DATA!H61/ECO!R61))))</f>
        <v>0</v>
      </c>
      <c r="J64" s="38">
        <f>IF($C$4="National Currency",IF(Non_technical_Account_DATA!I61=0,0,Non_technical_Account_DATA!I61),IF($C$4="Current Exchange rate",IF(Non_technical_Account_DATA!I61=0,0,Non_technical_Account_DATA!I61/ECO!S26),IF($C$4="Constant Exchange rate",IF(Non_technical_Account_DATA!I61=0,0,Non_technical_Account_DATA!I61/ECO!S61))))</f>
        <v>0</v>
      </c>
      <c r="K64" s="38">
        <f>IF($C$4="National Currency",IF(Non_technical_Account_DATA!J61=0,0,Non_technical_Account_DATA!J61),IF($C$4="Current Exchange rate",IF(Non_technical_Account_DATA!J61=0,0,Non_technical_Account_DATA!J61/ECO!T26),IF($C$4="Constant Exchange rate",IF(Non_technical_Account_DATA!J61=0,0,Non_technical_Account_DATA!J61/ECO!T61))))</f>
        <v>0</v>
      </c>
      <c r="L64" s="38">
        <f>IF($C$4="National Currency",IF(Non_technical_Account_DATA!K61=0,0,Non_technical_Account_DATA!K61),IF($C$4="Current Exchange rate",IF(Non_technical_Account_DATA!K61=0,0,Non_technical_Account_DATA!K61/ECO!U26),IF($C$4="Constant Exchange rate",IF(Non_technical_Account_DATA!K61=0,0,Non_technical_Account_DATA!K61/ECO!U61))))</f>
        <v>0</v>
      </c>
      <c r="M64" s="38">
        <f>IF($C$4="National Currency",IF(Non_technical_Account_DATA!L61=0,0,Non_technical_Account_DATA!L61),IF($C$4="Current Exchange rate",IF(Non_technical_Account_DATA!L61=0,0,Non_technical_Account_DATA!L61/ECO!V26),IF($C$4="Constant Exchange rate",IF(Non_technical_Account_DATA!L61=0,0,Non_technical_Account_DATA!L61/ECO!V61))))</f>
        <v>0</v>
      </c>
      <c r="N64" s="38">
        <f>IF($C$4="National Currency",IF(Non_technical_Account_DATA!M61=0,0,Non_technical_Account_DATA!M61),IF($C$4="Current Exchange rate",IF(Non_technical_Account_DATA!M61=0,0,Non_technical_Account_DATA!M61/ECO!W26),IF($C$4="Constant Exchange rate",IF(Non_technical_Account_DATA!M61=0,0,Non_technical_Account_DATA!M61/ECO!W61))))</f>
        <v>0</v>
      </c>
      <c r="O64" s="38">
        <f>IF($C$4="National Currency",IF(Non_technical_Account_DATA!N61=0,0,Non_technical_Account_DATA!N61),IF($C$4="Current Exchange rate",IF(Non_technical_Account_DATA!N61=0,0,Non_technical_Account_DATA!N61/ECO!X26),IF($C$4="Constant Exchange rate",IF(Non_technical_Account_DATA!N61=0,0,Non_technical_Account_DATA!N61/ECO!X61))))</f>
        <v>0</v>
      </c>
      <c r="P64" s="78">
        <f>IF($C$4="National Currency",IF(Non_technical_Account_DATA!O61=0,0,Non_technical_Account_DATA!O61),IF($C$4="Current Exchange rate",IF(Non_technical_Account_DATA!O61=0,0,Non_technical_Account_DATA!O61/ECO!Y26),IF($C$4="Constant Exchange rate",IF(Non_technical_Account_DATA!O61=0,0,Non_technical_Account_DATA!O61/ECO!Y61))))</f>
        <v>0</v>
      </c>
      <c r="Q64" s="37">
        <f t="shared" si="11"/>
        <v>0</v>
      </c>
      <c r="R64" s="37" t="str">
        <f t="shared" si="12"/>
        <v>-</v>
      </c>
      <c r="S64" s="37" t="str">
        <f t="shared" si="13"/>
        <v>-</v>
      </c>
    </row>
    <row r="65" spans="3:19" ht="15" x14ac:dyDescent="0.25">
      <c r="C65" s="83"/>
      <c r="D65" s="84"/>
      <c r="E65" s="35" t="s">
        <v>19</v>
      </c>
      <c r="F65" s="38">
        <f>IF($C$4="National Currency",IF(Non_technical_Account_DATA!E62=0,0,Non_technical_Account_DATA!E62),IF($C$4="Current Exchange rate",IF(Non_technical_Account_DATA!E62=0,0,Non_technical_Account_DATA!E62/ECO!O27),IF($C$4="Constant Exchange rate",IF(Non_technical_Account_DATA!E62=0,0,Non_technical_Account_DATA!E62/ECO!O62))))</f>
        <v>2950</v>
      </c>
      <c r="G65" s="38">
        <f>IF($C$4="National Currency",IF(Non_technical_Account_DATA!F62=0,0,Non_technical_Account_DATA!F62),IF($C$4="Current Exchange rate",IF(Non_technical_Account_DATA!F62=0,0,Non_technical_Account_DATA!F62/ECO!P27),IF($C$4="Constant Exchange rate",IF(Non_technical_Account_DATA!F62=0,0,Non_technical_Account_DATA!F62/ECO!P62))))</f>
        <v>3301</v>
      </c>
      <c r="H65" s="38">
        <f>IF($C$4="National Currency",IF(Non_technical_Account_DATA!G62=0,0,Non_technical_Account_DATA!G62),IF($C$4="Current Exchange rate",IF(Non_technical_Account_DATA!G62=0,0,Non_technical_Account_DATA!G62/ECO!Q27),IF($C$4="Constant Exchange rate",IF(Non_technical_Account_DATA!G62=0,0,Non_technical_Account_DATA!G62/ECO!Q62))))</f>
        <v>2808</v>
      </c>
      <c r="I65" s="38">
        <f>IF($C$4="National Currency",IF(Non_technical_Account_DATA!H62=0,0,Non_technical_Account_DATA!H62),IF($C$4="Current Exchange rate",IF(Non_technical_Account_DATA!H62=0,0,Non_technical_Account_DATA!H62/ECO!R27),IF($C$4="Constant Exchange rate",IF(Non_technical_Account_DATA!H62=0,0,Non_technical_Account_DATA!H62/ECO!R62))))</f>
        <v>2825</v>
      </c>
      <c r="J65" s="38">
        <f>IF($C$4="National Currency",IF(Non_technical_Account_DATA!I62=0,0,Non_technical_Account_DATA!I62),IF($C$4="Current Exchange rate",IF(Non_technical_Account_DATA!I62=0,0,Non_technical_Account_DATA!I62/ECO!S27),IF($C$4="Constant Exchange rate",IF(Non_technical_Account_DATA!I62=0,0,Non_technical_Account_DATA!I62/ECO!S62))))</f>
        <v>365</v>
      </c>
      <c r="K65" s="38">
        <f>IF($C$4="National Currency",IF(Non_technical_Account_DATA!J62=0,0,Non_technical_Account_DATA!J62),IF($C$4="Current Exchange rate",IF(Non_technical_Account_DATA!J62=0,0,Non_technical_Account_DATA!J62/ECO!T27),IF($C$4="Constant Exchange rate",IF(Non_technical_Account_DATA!J62=0,0,Non_technical_Account_DATA!J62/ECO!T62))))</f>
        <v>228</v>
      </c>
      <c r="L65" s="48">
        <f>IF($C$4="National Currency",IF(Non_technical_Account_DATA!K62=0,0,Non_technical_Account_DATA!K62),IF($C$4="Current Exchange rate",IF(Non_technical_Account_DATA!K62=0,0,Non_technical_Account_DATA!K62/ECO!U27),IF($C$4="Constant Exchange rate",IF(Non_technical_Account_DATA!K62=0,0,Non_technical_Account_DATA!K62/ECO!U62))))</f>
        <v>-375</v>
      </c>
      <c r="M65" s="38">
        <f>IF($C$4="National Currency",IF(Non_technical_Account_DATA!L62=0,0,Non_technical_Account_DATA!L62),IF($C$4="Current Exchange rate",IF(Non_technical_Account_DATA!L62=0,0,Non_technical_Account_DATA!L62/ECO!V27),IF($C$4="Constant Exchange rate",IF(Non_technical_Account_DATA!L62=0,0,Non_technical_Account_DATA!L62/ECO!V62))))</f>
        <v>106</v>
      </c>
      <c r="N65" s="38">
        <f>IF($C$4="National Currency",IF(Non_technical_Account_DATA!M62=0,0,Non_technical_Account_DATA!M62),IF($C$4="Current Exchange rate",IF(Non_technical_Account_DATA!M62=0,0,Non_technical_Account_DATA!M62/ECO!W27),IF($C$4="Constant Exchange rate",IF(Non_technical_Account_DATA!M62=0,0,Non_technical_Account_DATA!M62/ECO!W62))))</f>
        <v>2765</v>
      </c>
      <c r="O65" s="38">
        <f>IF($C$4="National Currency",IF(Non_technical_Account_DATA!N62=0,0,Non_technical_Account_DATA!N62),IF($C$4="Current Exchange rate",IF(Non_technical_Account_DATA!N62=0,0,Non_technical_Account_DATA!N62/ECO!X27),IF($C$4="Constant Exchange rate",IF(Non_technical_Account_DATA!N62=0,0,Non_technical_Account_DATA!N62/ECO!X62))))</f>
        <v>3546</v>
      </c>
      <c r="P65" s="78">
        <f>IF($C$4="National Currency",IF(Non_technical_Account_DATA!O62=0,0,Non_technical_Account_DATA!O62),IF($C$4="Current Exchange rate",IF(Non_technical_Account_DATA!O62=0,0,Non_technical_Account_DATA!O62/ECO!Y27),IF($C$4="Constant Exchange rate",IF(Non_technical_Account_DATA!O62=0,0,Non_technical_Account_DATA!O62/ECO!Y62))))</f>
        <v>3749</v>
      </c>
      <c r="Q65" s="37">
        <f t="shared" si="11"/>
        <v>0.20083632018920719</v>
      </c>
      <c r="R65" s="37">
        <f t="shared" si="12"/>
        <v>0.28245931283905978</v>
      </c>
      <c r="S65" s="37">
        <f t="shared" si="13"/>
        <v>0.20203389830508467</v>
      </c>
    </row>
    <row r="66" spans="3:19" ht="15" x14ac:dyDescent="0.25">
      <c r="C66" s="83"/>
      <c r="D66" s="84"/>
      <c r="E66" s="35" t="s">
        <v>20</v>
      </c>
      <c r="F66" s="38">
        <f>IF($C$4="National Currency",IF(Non_technical_Account_DATA!E63=0,0,Non_technical_Account_DATA!E63),IF($C$4="Current Exchange rate",IF(Non_technical_Account_DATA!E63=0,0,Non_technical_Account_DATA!E63/ECO!O28),IF($C$4="Constant Exchange rate",IF(Non_technical_Account_DATA!E63=0,0,Non_technical_Account_DATA!E63/ECO!O63))))</f>
        <v>0</v>
      </c>
      <c r="G66" s="38">
        <f>IF($C$4="National Currency",IF(Non_technical_Account_DATA!F63=0,0,Non_technical_Account_DATA!F63),IF($C$4="Current Exchange rate",IF(Non_technical_Account_DATA!F63=0,0,Non_technical_Account_DATA!F63/ECO!P28),IF($C$4="Constant Exchange rate",IF(Non_technical_Account_DATA!F63=0,0,Non_technical_Account_DATA!F63/ECO!P63))))</f>
        <v>0</v>
      </c>
      <c r="H66" s="38">
        <f>IF($C$4="National Currency",IF(Non_technical_Account_DATA!G63=0,0,Non_technical_Account_DATA!G63),IF($C$4="Current Exchange rate",IF(Non_technical_Account_DATA!G63=0,0,Non_technical_Account_DATA!G63/ECO!Q28),IF($C$4="Constant Exchange rate",IF(Non_technical_Account_DATA!G63=0,0,Non_technical_Account_DATA!G63/ECO!Q63))))</f>
        <v>0</v>
      </c>
      <c r="I66" s="38">
        <f>IF($C$4="National Currency",IF(Non_technical_Account_DATA!H63=0,0,Non_technical_Account_DATA!H63),IF($C$4="Current Exchange rate",IF(Non_technical_Account_DATA!H63=0,0,Non_technical_Account_DATA!H63/ECO!R28),IF($C$4="Constant Exchange rate",IF(Non_technical_Account_DATA!H63=0,0,Non_technical_Account_DATA!H63/ECO!R63))))</f>
        <v>0</v>
      </c>
      <c r="J66" s="38">
        <f>IF($C$4="National Currency",IF(Non_technical_Account_DATA!I63=0,0,Non_technical_Account_DATA!I63),IF($C$4="Current Exchange rate",IF(Non_technical_Account_DATA!I63=0,0,Non_technical_Account_DATA!I63/ECO!S28),IF($C$4="Constant Exchange rate",IF(Non_technical_Account_DATA!I63=0,0,Non_technical_Account_DATA!I63/ECO!S63))))</f>
        <v>0</v>
      </c>
      <c r="K66" s="38">
        <f>IF($C$4="National Currency",IF(Non_technical_Account_DATA!J63=0,0,Non_technical_Account_DATA!J63),IF($C$4="Current Exchange rate",IF(Non_technical_Account_DATA!J63=0,0,Non_technical_Account_DATA!J63/ECO!T28),IF($C$4="Constant Exchange rate",IF(Non_technical_Account_DATA!J63=0,0,Non_technical_Account_DATA!J63/ECO!T63))))</f>
        <v>0</v>
      </c>
      <c r="L66" s="38">
        <f>IF($C$4="National Currency",IF(Non_technical_Account_DATA!K63=0,0,Non_technical_Account_DATA!K63),IF($C$4="Current Exchange rate",IF(Non_technical_Account_DATA!K63=0,0,Non_technical_Account_DATA!K63/ECO!U28),IF($C$4="Constant Exchange rate",IF(Non_technical_Account_DATA!K63=0,0,Non_technical_Account_DATA!K63/ECO!U63))))</f>
        <v>0</v>
      </c>
      <c r="M66" s="38">
        <f>IF($C$4="National Currency",IF(Non_technical_Account_DATA!L63=0,0,Non_technical_Account_DATA!L63),IF($C$4="Current Exchange rate",IF(Non_technical_Account_DATA!L63=0,0,Non_technical_Account_DATA!L63/ECO!V28),IF($C$4="Constant Exchange rate",IF(Non_technical_Account_DATA!L63=0,0,Non_technical_Account_DATA!L63/ECO!V63))))</f>
        <v>0</v>
      </c>
      <c r="N66" s="38">
        <f>IF($C$4="National Currency",IF(Non_technical_Account_DATA!M63=0,0,Non_technical_Account_DATA!M63),IF($C$4="Current Exchange rate",IF(Non_technical_Account_DATA!M63=0,0,Non_technical_Account_DATA!M63/ECO!W28),IF($C$4="Constant Exchange rate",IF(Non_technical_Account_DATA!M63=0,0,Non_technical_Account_DATA!M63/ECO!W63))))</f>
        <v>0</v>
      </c>
      <c r="O66" s="38">
        <f>IF($C$4="National Currency",IF(Non_technical_Account_DATA!N63=0,0,Non_technical_Account_DATA!N63),IF($C$4="Current Exchange rate",IF(Non_technical_Account_DATA!N63=0,0,Non_technical_Account_DATA!N63/ECO!X28),IF($C$4="Constant Exchange rate",IF(Non_technical_Account_DATA!N63=0,0,Non_technical_Account_DATA!N63/ECO!X63))))</f>
        <v>0</v>
      </c>
      <c r="P66" s="78">
        <f>IF($C$4="National Currency",IF(Non_technical_Account_DATA!O63=0,0,Non_technical_Account_DATA!O63),IF($C$4="Current Exchange rate",IF(Non_technical_Account_DATA!O63=0,0,Non_technical_Account_DATA!O63/ECO!Y28),IF($C$4="Constant Exchange rate",IF(Non_technical_Account_DATA!O63=0,0,Non_technical_Account_DATA!O63/ECO!Y63))))</f>
        <v>0</v>
      </c>
      <c r="Q66" s="37">
        <f t="shared" si="11"/>
        <v>0</v>
      </c>
      <c r="R66" s="37" t="str">
        <f t="shared" si="12"/>
        <v>-</v>
      </c>
      <c r="S66" s="37" t="str">
        <f t="shared" si="13"/>
        <v>-</v>
      </c>
    </row>
    <row r="67" spans="3:19" ht="15" x14ac:dyDescent="0.25">
      <c r="C67" s="83"/>
      <c r="D67" s="84"/>
      <c r="E67" s="35" t="s">
        <v>21</v>
      </c>
      <c r="F67" s="38">
        <f>IF($C$4="National Currency",IF(Non_technical_Account_DATA!E64=0,0,Non_technical_Account_DATA!E64),IF($C$4="Current Exchange rate",IF(Non_technical_Account_DATA!E64=0,0,Non_technical_Account_DATA!E64/ECO!O29),IF($C$4="Constant Exchange rate",IF(Non_technical_Account_DATA!E64=0,0,Non_technical_Account_DATA!E64/ECO!O64))))</f>
        <v>87.497</v>
      </c>
      <c r="G67" s="38">
        <f>IF($C$4="National Currency",IF(Non_technical_Account_DATA!F64=0,0,Non_technical_Account_DATA!F64),IF($C$4="Current Exchange rate",IF(Non_technical_Account_DATA!F64=0,0,Non_technical_Account_DATA!F64/ECO!P29),IF($C$4="Constant Exchange rate",IF(Non_technical_Account_DATA!F64=0,0,Non_technical_Account_DATA!F64/ECO!P64))))</f>
        <v>109.065</v>
      </c>
      <c r="H67" s="38">
        <f>IF($C$4="National Currency",IF(Non_technical_Account_DATA!G64=0,0,Non_technical_Account_DATA!G64),IF($C$4="Current Exchange rate",IF(Non_technical_Account_DATA!G64=0,0,Non_technical_Account_DATA!G64/ECO!Q29),IF($C$4="Constant Exchange rate",IF(Non_technical_Account_DATA!G64=0,0,Non_technical_Account_DATA!G64/ECO!Q64))))</f>
        <v>174.16900000000001</v>
      </c>
      <c r="I67" s="38">
        <f>IF($C$4="National Currency",IF(Non_technical_Account_DATA!H64=0,0,Non_technical_Account_DATA!H64),IF($C$4="Current Exchange rate",IF(Non_technical_Account_DATA!H64=0,0,Non_technical_Account_DATA!H64/ECO!R29),IF($C$4="Constant Exchange rate",IF(Non_technical_Account_DATA!H64=0,0,Non_technical_Account_DATA!H64/ECO!R64))))</f>
        <v>144.958</v>
      </c>
      <c r="J67" s="38">
        <f>IF($C$4="National Currency",IF(Non_technical_Account_DATA!I64=0,0,Non_technical_Account_DATA!I64),IF($C$4="Current Exchange rate",IF(Non_technical_Account_DATA!I64=0,0,Non_technical_Account_DATA!I64/ECO!S29),IF($C$4="Constant Exchange rate",IF(Non_technical_Account_DATA!I64=0,0,Non_technical_Account_DATA!I64/ECO!S64))))</f>
        <v>143.392</v>
      </c>
      <c r="K67" s="38">
        <f>IF($C$4="National Currency",IF(Non_technical_Account_DATA!J64=0,0,Non_technical_Account_DATA!J64),IF($C$4="Current Exchange rate",IF(Non_technical_Account_DATA!J64=0,0,Non_technical_Account_DATA!J64/ECO!T29),IF($C$4="Constant Exchange rate",IF(Non_technical_Account_DATA!J64=0,0,Non_technical_Account_DATA!J64/ECO!T64))))</f>
        <v>197</v>
      </c>
      <c r="L67" s="38">
        <f>IF($C$4="National Currency",IF(Non_technical_Account_DATA!K64=0,0,Non_technical_Account_DATA!K64),IF($C$4="Current Exchange rate",IF(Non_technical_Account_DATA!K64=0,0,Non_technical_Account_DATA!K64/ECO!U29),IF($C$4="Constant Exchange rate",IF(Non_technical_Account_DATA!K64=0,0,Non_technical_Account_DATA!K64/ECO!U64))))</f>
        <v>229</v>
      </c>
      <c r="M67" s="38">
        <f>IF($C$4="National Currency",IF(Non_technical_Account_DATA!L64=0,0,Non_technical_Account_DATA!L64),IF($C$4="Current Exchange rate",IF(Non_technical_Account_DATA!L64=0,0,Non_technical_Account_DATA!L64/ECO!V29),IF($C$4="Constant Exchange rate",IF(Non_technical_Account_DATA!L64=0,0,Non_technical_Account_DATA!L64/ECO!V64))))</f>
        <v>130</v>
      </c>
      <c r="N67" s="38">
        <f>IF($C$4="National Currency",IF(Non_technical_Account_DATA!M64=0,0,Non_technical_Account_DATA!M64),IF($C$4="Current Exchange rate",IF(Non_technical_Account_DATA!M64=0,0,Non_technical_Account_DATA!M64/ECO!W29),IF($C$4="Constant Exchange rate",IF(Non_technical_Account_DATA!M64=0,0,Non_technical_Account_DATA!M64/ECO!W64))))</f>
        <v>271</v>
      </c>
      <c r="O67" s="75">
        <f>IF($C$4="National Currency",IF(Non_technical_Account_DATA!N64=0,0,Non_technical_Account_DATA!N64),IF($C$4="Current Exchange rate",IF(Non_technical_Account_DATA!N64=0,0,Non_technical_Account_DATA!N64/ECO!X29),IF($C$4="Constant Exchange rate",IF(Non_technical_Account_DATA!N64=0,0,Non_technical_Account_DATA!N64/ECO!X64))))</f>
        <v>271</v>
      </c>
      <c r="P67" s="78">
        <f>IF($C$4="National Currency",IF(Non_technical_Account_DATA!O64=0,0,Non_technical_Account_DATA!O64),IF($C$4="Current Exchange rate",IF(Non_technical_Account_DATA!O64=0,0,Non_technical_Account_DATA!O64/ECO!Y29),IF($C$4="Constant Exchange rate",IF(Non_technical_Account_DATA!O64=0,0,Non_technical_Account_DATA!O64/ECO!Y64))))</f>
        <v>0</v>
      </c>
      <c r="Q67" s="37">
        <f t="shared" si="11"/>
        <v>1.5348743026304328E-2</v>
      </c>
      <c r="R67" s="37">
        <f t="shared" si="12"/>
        <v>0</v>
      </c>
      <c r="S67" s="37">
        <f t="shared" si="13"/>
        <v>2.0972490485388069</v>
      </c>
    </row>
    <row r="68" spans="3:19" ht="15" x14ac:dyDescent="0.25">
      <c r="C68" s="83"/>
      <c r="D68" s="84"/>
      <c r="E68" s="35" t="s">
        <v>22</v>
      </c>
      <c r="F68" s="38">
        <f>IF($C$4="National Currency",IF(Non_technical_Account_DATA!E65=0,0,Non_technical_Account_DATA!E65),IF($C$4="Current Exchange rate",IF(Non_technical_Account_DATA!E65=0,0,Non_technical_Account_DATA!E65/ECO!O30),IF($C$4="Constant Exchange rate",IF(Non_technical_Account_DATA!E65=0,0,Non_technical_Account_DATA!E65/ECO!O65))))</f>
        <v>7.4558907228229945</v>
      </c>
      <c r="G68" s="38">
        <f>IF($C$4="National Currency",IF(Non_technical_Account_DATA!F65=0,0,Non_technical_Account_DATA!F65),IF($C$4="Current Exchange rate",IF(Non_technical_Account_DATA!F65=0,0,Non_technical_Account_DATA!F65/ECO!P30),IF($C$4="Constant Exchange rate",IF(Non_technical_Account_DATA!F65=0,0,Non_technical_Account_DATA!F65/ECO!P65))))</f>
        <v>8.0392714854866263</v>
      </c>
      <c r="H68" s="38">
        <f>IF($C$4="National Currency",IF(Non_technical_Account_DATA!G65=0,0,Non_technical_Account_DATA!G65),IF($C$4="Current Exchange rate",IF(Non_technical_Account_DATA!G65=0,0,Non_technical_Account_DATA!G65/ECO!Q30),IF($C$4="Constant Exchange rate",IF(Non_technical_Account_DATA!G65=0,0,Non_technical_Account_DATA!G65/ECO!Q65))))</f>
        <v>-0.89641434262948205</v>
      </c>
      <c r="I68" s="38">
        <f>IF($C$4="National Currency",IF(Non_technical_Account_DATA!H65=0,0,Non_technical_Account_DATA!H65),IF($C$4="Current Exchange rate",IF(Non_technical_Account_DATA!H65=0,0,Non_technical_Account_DATA!H65/ECO!R30),IF($C$4="Constant Exchange rate",IF(Non_technical_Account_DATA!H65=0,0,Non_technical_Account_DATA!H65/ECO!R65))))</f>
        <v>19.763801935116678</v>
      </c>
      <c r="J68" s="38">
        <f>IF($C$4="National Currency",IF(Non_technical_Account_DATA!I65=0,0,Non_technical_Account_DATA!I65),IF($C$4="Current Exchange rate",IF(Non_technical_Account_DATA!I65=0,0,Non_technical_Account_DATA!I65/ECO!S30),IF($C$4="Constant Exchange rate",IF(Non_technical_Account_DATA!I65=0,0,Non_technical_Account_DATA!I65/ECO!S65))))</f>
        <v>29.681274900398407</v>
      </c>
      <c r="K68" s="38">
        <f>IF($C$4="National Currency",IF(Non_technical_Account_DATA!J65=0,0,Non_technical_Account_DATA!J65),IF($C$4="Current Exchange rate",IF(Non_technical_Account_DATA!J65=0,0,Non_technical_Account_DATA!J65/ECO!T30),IF($C$4="Constant Exchange rate",IF(Non_technical_Account_DATA!J65=0,0,Non_technical_Account_DATA!J65/ECO!T65))))</f>
        <v>17.615253272623793</v>
      </c>
      <c r="L68" s="38">
        <f>IF($C$4="National Currency",IF(Non_technical_Account_DATA!K65=0,0,Non_technical_Account_DATA!K65),IF($C$4="Current Exchange rate",IF(Non_technical_Account_DATA!K65=0,0,Non_technical_Account_DATA!K65/ECO!U30),IF($C$4="Constant Exchange rate",IF(Non_technical_Account_DATA!K65=0,0,Non_technical_Account_DATA!K65/ECO!U65))))</f>
        <v>13.873079112122937</v>
      </c>
      <c r="M68" s="38">
        <f>IF($C$4="National Currency",IF(Non_technical_Account_DATA!L65=0,0,Non_technical_Account_DATA!L65),IF($C$4="Current Exchange rate",IF(Non_technical_Account_DATA!L65=0,0,Non_technical_Account_DATA!L65/ECO!V30),IF($C$4="Constant Exchange rate",IF(Non_technical_Account_DATA!L65=0,0,Non_technical_Account_DATA!L65/ECO!V65))))</f>
        <v>4.4393853158793402</v>
      </c>
      <c r="N68" s="38">
        <f>IF($C$4="National Currency",IF(Non_technical_Account_DATA!M65=0,0,Non_technical_Account_DATA!M65),IF($C$4="Current Exchange rate",IF(Non_technical_Account_DATA!M65=0,0,Non_technical_Account_DATA!M65/ECO!W30),IF($C$4="Constant Exchange rate",IF(Non_technical_Account_DATA!M65=0,0,Non_technical_Account_DATA!M65/ECO!W65))))</f>
        <v>7.6180990324416626</v>
      </c>
      <c r="O68" s="38">
        <f>IF($C$4="National Currency",IF(Non_technical_Account_DATA!N65=0,0,Non_technical_Account_DATA!N65),IF($C$4="Current Exchange rate",IF(Non_technical_Account_DATA!N65=0,0,Non_technical_Account_DATA!N65/ECO!X30),IF($C$4="Constant Exchange rate",IF(Non_technical_Account_DATA!N65=0,0,Non_technical_Account_DATA!N65/ECO!X65))))</f>
        <v>10.045532157085942</v>
      </c>
      <c r="P68" s="78">
        <f>IF($C$4="National Currency",IF(Non_technical_Account_DATA!O65=0,0,Non_technical_Account_DATA!O65),IF($C$4="Current Exchange rate",IF(Non_technical_Account_DATA!O65=0,0,Non_technical_Account_DATA!O65/ECO!Y30),IF($C$4="Constant Exchange rate",IF(Non_technical_Account_DATA!O65=0,0,Non_technical_Account_DATA!O65/ECO!Y65))))</f>
        <v>0</v>
      </c>
      <c r="Q68" s="37">
        <f t="shared" si="11"/>
        <v>5.6895310568851932E-4</v>
      </c>
      <c r="R68" s="37">
        <f t="shared" si="12"/>
        <v>0.31864026895778852</v>
      </c>
      <c r="S68" s="37">
        <f t="shared" si="13"/>
        <v>0.34732824427480913</v>
      </c>
    </row>
    <row r="69" spans="3:19" ht="15" x14ac:dyDescent="0.25">
      <c r="C69" s="83"/>
      <c r="D69" s="84"/>
      <c r="E69" s="35" t="s">
        <v>23</v>
      </c>
      <c r="F69" s="38">
        <f>IF($C$4="National Currency",IF(Non_technical_Account_DATA!E66=0,0,Non_technical_Account_DATA!E66),IF($C$4="Current Exchange rate",IF(Non_technical_Account_DATA!E66=0,0,Non_technical_Account_DATA!E66/ECO!O31),IF($C$4="Constant Exchange rate",IF(Non_technical_Account_DATA!E66=0,0,Non_technical_Account_DATA!E66/ECO!O66))))</f>
        <v>0</v>
      </c>
      <c r="G69" s="38">
        <f>IF($C$4="National Currency",IF(Non_technical_Account_DATA!F66=0,0,Non_technical_Account_DATA!F66),IF($C$4="Current Exchange rate",IF(Non_technical_Account_DATA!F66=0,0,Non_technical_Account_DATA!F66/ECO!P31),IF($C$4="Constant Exchange rate",IF(Non_technical_Account_DATA!F66=0,0,Non_technical_Account_DATA!F66/ECO!P66))))</f>
        <v>0</v>
      </c>
      <c r="H69" s="38">
        <f>IF($C$4="National Currency",IF(Non_technical_Account_DATA!G66=0,0,Non_technical_Account_DATA!G66),IF($C$4="Current Exchange rate",IF(Non_technical_Account_DATA!G66=0,0,Non_technical_Account_DATA!G66/ECO!Q31),IF($C$4="Constant Exchange rate",IF(Non_technical_Account_DATA!G66=0,0,Non_technical_Account_DATA!G66/ECO!Q66))))</f>
        <v>0</v>
      </c>
      <c r="I69" s="38">
        <f>IF($C$4="National Currency",IF(Non_technical_Account_DATA!H66=0,0,Non_technical_Account_DATA!H66),IF($C$4="Current Exchange rate",IF(Non_technical_Account_DATA!H66=0,0,Non_technical_Account_DATA!H66/ECO!R31),IF($C$4="Constant Exchange rate",IF(Non_technical_Account_DATA!H66=0,0,Non_technical_Account_DATA!H66/ECO!R66))))</f>
        <v>0</v>
      </c>
      <c r="J69" s="38">
        <f>IF($C$4="National Currency",IF(Non_technical_Account_DATA!I66=0,0,Non_technical_Account_DATA!I66),IF($C$4="Current Exchange rate",IF(Non_technical_Account_DATA!I66=0,0,Non_technical_Account_DATA!I66/ECO!S31),IF($C$4="Constant Exchange rate",IF(Non_technical_Account_DATA!I66=0,0,Non_technical_Account_DATA!I66/ECO!S66))))</f>
        <v>70</v>
      </c>
      <c r="K69" s="38">
        <f>IF($C$4="National Currency",IF(Non_technical_Account_DATA!J66=0,0,Non_technical_Account_DATA!J66),IF($C$4="Current Exchange rate",IF(Non_technical_Account_DATA!J66=0,0,Non_technical_Account_DATA!J66/ECO!T31),IF($C$4="Constant Exchange rate",IF(Non_technical_Account_DATA!J66=0,0,Non_technical_Account_DATA!J66/ECO!T66))))</f>
        <v>47</v>
      </c>
      <c r="L69" s="38">
        <f>IF($C$4="National Currency",IF(Non_technical_Account_DATA!K66=0,0,Non_technical_Account_DATA!K66),IF($C$4="Current Exchange rate",IF(Non_technical_Account_DATA!K66=0,0,Non_technical_Account_DATA!K66/ECO!U31),IF($C$4="Constant Exchange rate",IF(Non_technical_Account_DATA!K66=0,0,Non_technical_Account_DATA!K66/ECO!U66))))</f>
        <v>153.80000000000001</v>
      </c>
      <c r="M69" s="38">
        <f>IF($C$4="National Currency",IF(Non_technical_Account_DATA!L66=0,0,Non_technical_Account_DATA!L66),IF($C$4="Current Exchange rate",IF(Non_technical_Account_DATA!L66=0,0,Non_technical_Account_DATA!L66/ECO!V31),IF($C$4="Constant Exchange rate",IF(Non_technical_Account_DATA!L66=0,0,Non_technical_Account_DATA!L66/ECO!V66))))</f>
        <v>184.8</v>
      </c>
      <c r="N69" s="38">
        <f>IF($C$4="National Currency",IF(Non_technical_Account_DATA!M66=0,0,Non_technical_Account_DATA!M66),IF($C$4="Current Exchange rate",IF(Non_technical_Account_DATA!M66=0,0,Non_technical_Account_DATA!M66/ECO!W31),IF($C$4="Constant Exchange rate",IF(Non_technical_Account_DATA!M66=0,0,Non_technical_Account_DATA!M66/ECO!W66))))</f>
        <v>215.30092564965253</v>
      </c>
      <c r="O69" s="38">
        <f>IF($C$4="National Currency",IF(Non_technical_Account_DATA!N66=0,0,Non_technical_Account_DATA!N66),IF($C$4="Current Exchange rate",IF(Non_technical_Account_DATA!N66=0,0,Non_technical_Account_DATA!N66/ECO!X31),IF($C$4="Constant Exchange rate",IF(Non_technical_Account_DATA!N66=0,0,Non_technical_Account_DATA!N66/ECO!X66))))</f>
        <v>12.957231999999999</v>
      </c>
      <c r="P69" s="78">
        <f>IF($C$4="National Currency",IF(Non_technical_Account_DATA!O66=0,0,Non_technical_Account_DATA!O66),IF($C$4="Current Exchange rate",IF(Non_technical_Account_DATA!O66=0,0,Non_technical_Account_DATA!O66/ECO!Y31),IF($C$4="Constant Exchange rate",IF(Non_technical_Account_DATA!O66=0,0,Non_technical_Account_DATA!O66/ECO!Y66))))</f>
        <v>0</v>
      </c>
      <c r="Q69" s="37">
        <f t="shared" si="11"/>
        <v>7.3386429631072789E-4</v>
      </c>
      <c r="R69" s="37">
        <f t="shared" si="12"/>
        <v>-0.93981803858528412</v>
      </c>
      <c r="S69" s="37" t="str">
        <f t="shared" si="13"/>
        <v>-</v>
      </c>
    </row>
    <row r="70" spans="3:19" ht="15" x14ac:dyDescent="0.25">
      <c r="C70" s="83"/>
      <c r="D70" s="84"/>
      <c r="E70" s="35" t="s">
        <v>24</v>
      </c>
      <c r="F70" s="38">
        <f>IF($C$4="National Currency",IF(Non_technical_Account_DATA!E67=0,0,Non_technical_Account_DATA!E67),IF($C$4="Current Exchange rate",IF(Non_technical_Account_DATA!E67=0,0,Non_technical_Account_DATA!E67/ECO!O32),IF($C$4="Constant Exchange rate",IF(Non_technical_Account_DATA!E67=0,0,Non_technical_Account_DATA!E67/ECO!O67))))</f>
        <v>1925</v>
      </c>
      <c r="G70" s="38">
        <f>IF($C$4="National Currency",IF(Non_technical_Account_DATA!F67=0,0,Non_technical_Account_DATA!F67),IF($C$4="Current Exchange rate",IF(Non_technical_Account_DATA!F67=0,0,Non_technical_Account_DATA!F67/ECO!P32),IF($C$4="Constant Exchange rate",IF(Non_technical_Account_DATA!F67=0,0,Non_technical_Account_DATA!F67/ECO!P67))))</f>
        <v>2463</v>
      </c>
      <c r="H70" s="38">
        <f>IF($C$4="National Currency",IF(Non_technical_Account_DATA!G67=0,0,Non_technical_Account_DATA!G67),IF($C$4="Current Exchange rate",IF(Non_technical_Account_DATA!G67=0,0,Non_technical_Account_DATA!G67/ECO!Q32),IF($C$4="Constant Exchange rate",IF(Non_technical_Account_DATA!G67=0,0,Non_technical_Account_DATA!G67/ECO!Q67))))</f>
        <v>2002</v>
      </c>
      <c r="I70" s="38">
        <f>IF($C$4="National Currency",IF(Non_technical_Account_DATA!H67=0,0,Non_technical_Account_DATA!H67),IF($C$4="Current Exchange rate",IF(Non_technical_Account_DATA!H67=0,0,Non_technical_Account_DATA!H67/ECO!R32),IF($C$4="Constant Exchange rate",IF(Non_technical_Account_DATA!H67=0,0,Non_technical_Account_DATA!H67/ECO!R67))))</f>
        <v>2347</v>
      </c>
      <c r="J70" s="38">
        <f>IF($C$4="National Currency",IF(Non_technical_Account_DATA!I67=0,0,Non_technical_Account_DATA!I67),IF($C$4="Current Exchange rate",IF(Non_technical_Account_DATA!I67=0,0,Non_technical_Account_DATA!I67/ECO!S32),IF($C$4="Constant Exchange rate",IF(Non_technical_Account_DATA!I67=0,0,Non_technical_Account_DATA!I67/ECO!S67))))</f>
        <v>1157</v>
      </c>
      <c r="K70" s="38">
        <f>IF($C$4="National Currency",IF(Non_technical_Account_DATA!J67=0,0,Non_technical_Account_DATA!J67),IF($C$4="Current Exchange rate",IF(Non_technical_Account_DATA!J67=0,0,Non_technical_Account_DATA!J67/ECO!T32),IF($C$4="Constant Exchange rate",IF(Non_technical_Account_DATA!J67=0,0,Non_technical_Account_DATA!J67/ECO!T67))))</f>
        <v>1965</v>
      </c>
      <c r="L70" s="38">
        <f>IF($C$4="National Currency",IF(Non_technical_Account_DATA!K67=0,0,Non_technical_Account_DATA!K67),IF($C$4="Current Exchange rate",IF(Non_technical_Account_DATA!K67=0,0,Non_technical_Account_DATA!K67/ECO!U32),IF($C$4="Constant Exchange rate",IF(Non_technical_Account_DATA!K67=0,0,Non_technical_Account_DATA!K67/ECO!U67))))</f>
        <v>1496</v>
      </c>
      <c r="M70" s="38">
        <f>IF($C$4="National Currency",IF(Non_technical_Account_DATA!L67=0,0,Non_technical_Account_DATA!L67),IF($C$4="Current Exchange rate",IF(Non_technical_Account_DATA!L67=0,0,Non_technical_Account_DATA!L67/ECO!V32),IF($C$4="Constant Exchange rate",IF(Non_technical_Account_DATA!L67=0,0,Non_technical_Account_DATA!L67/ECO!V67))))</f>
        <v>1469</v>
      </c>
      <c r="N70" s="38">
        <f>IF($C$4="National Currency",IF(Non_technical_Account_DATA!M67=0,0,Non_technical_Account_DATA!M67),IF($C$4="Current Exchange rate",IF(Non_technical_Account_DATA!M67=0,0,Non_technical_Account_DATA!M67/ECO!W32),IF($C$4="Constant Exchange rate",IF(Non_technical_Account_DATA!M67=0,0,Non_technical_Account_DATA!M67/ECO!W67))))</f>
        <v>1536</v>
      </c>
      <c r="O70" s="38">
        <f>IF($C$4="National Currency",IF(Non_technical_Account_DATA!N67=0,0,Non_technical_Account_DATA!N67),IF($C$4="Current Exchange rate",IF(Non_technical_Account_DATA!N67=0,0,Non_technical_Account_DATA!N67/ECO!X32),IF($C$4="Constant Exchange rate",IF(Non_technical_Account_DATA!N67=0,0,Non_technical_Account_DATA!N67/ECO!X67))))</f>
        <v>2017</v>
      </c>
      <c r="P70" s="78">
        <f>IF($C$4="National Currency",IF(Non_technical_Account_DATA!O67=0,0,Non_technical_Account_DATA!O67),IF($C$4="Current Exchange rate",IF(Non_technical_Account_DATA!O67=0,0,Non_technical_Account_DATA!O67/ECO!Y32),IF($C$4="Constant Exchange rate",IF(Non_technical_Account_DATA!O67=0,0,Non_technical_Account_DATA!O67/ECO!Y67))))</f>
        <v>1482</v>
      </c>
      <c r="Q70" s="37">
        <f t="shared" si="11"/>
        <v>0.11423769256109162</v>
      </c>
      <c r="R70" s="37">
        <f t="shared" si="12"/>
        <v>0.31315104166666674</v>
      </c>
      <c r="S70" s="37">
        <f t="shared" si="13"/>
        <v>4.7792207792207719E-2</v>
      </c>
    </row>
    <row r="71" spans="3:19" ht="15" x14ac:dyDescent="0.25">
      <c r="C71" s="83"/>
      <c r="D71" s="84"/>
      <c r="E71" s="35" t="s">
        <v>25</v>
      </c>
      <c r="F71" s="38">
        <f>IF($C$4="National Currency",IF(Non_technical_Account_DATA!E68=0,0,Non_technical_Account_DATA!E68),IF($C$4="Current Exchange rate",IF(Non_technical_Account_DATA!E68=0,0,Non_technical_Account_DATA!E68/ECO!O33),IF($C$4="Constant Exchange rate",IF(Non_technical_Account_DATA!E68=0,0,Non_technical_Account_DATA!E68/ECO!O68))))</f>
        <v>0</v>
      </c>
      <c r="G71" s="38">
        <f>IF($C$4="National Currency",IF(Non_technical_Account_DATA!F68=0,0,Non_technical_Account_DATA!F68),IF($C$4="Current Exchange rate",IF(Non_technical_Account_DATA!F68=0,0,Non_technical_Account_DATA!F68/ECO!P33),IF($C$4="Constant Exchange rate",IF(Non_technical_Account_DATA!F68=0,0,Non_technical_Account_DATA!F68/ECO!P68))))</f>
        <v>0</v>
      </c>
      <c r="H71" s="38">
        <f>IF($C$4="National Currency",IF(Non_technical_Account_DATA!G68=0,0,Non_technical_Account_DATA!G68),IF($C$4="Current Exchange rate",IF(Non_technical_Account_DATA!G68=0,0,Non_technical_Account_DATA!G68/ECO!Q33),IF($C$4="Constant Exchange rate",IF(Non_technical_Account_DATA!G68=0,0,Non_technical_Account_DATA!G68/ECO!Q68))))</f>
        <v>0</v>
      </c>
      <c r="I71" s="38">
        <f>IF($C$4="National Currency",IF(Non_technical_Account_DATA!H68=0,0,Non_technical_Account_DATA!H68),IF($C$4="Current Exchange rate",IF(Non_technical_Account_DATA!H68=0,0,Non_technical_Account_DATA!H68/ECO!R33),IF($C$4="Constant Exchange rate",IF(Non_technical_Account_DATA!H68=0,0,Non_technical_Account_DATA!H68/ECO!R68))))</f>
        <v>0</v>
      </c>
      <c r="J71" s="38">
        <f>IF($C$4="National Currency",IF(Non_technical_Account_DATA!I68=0,0,Non_technical_Account_DATA!I68),IF($C$4="Current Exchange rate",IF(Non_technical_Account_DATA!I68=0,0,Non_technical_Account_DATA!I68/ECO!S33),IF($C$4="Constant Exchange rate",IF(Non_technical_Account_DATA!I68=0,0,Non_technical_Account_DATA!I68/ECO!S68))))</f>
        <v>0</v>
      </c>
      <c r="K71" s="38">
        <f>IF($C$4="National Currency",IF(Non_technical_Account_DATA!J68=0,0,Non_technical_Account_DATA!J68),IF($C$4="Current Exchange rate",IF(Non_technical_Account_DATA!J68=0,0,Non_technical_Account_DATA!J68/ECO!T33),IF($C$4="Constant Exchange rate",IF(Non_technical_Account_DATA!J68=0,0,Non_technical_Account_DATA!J68/ECO!T68))))</f>
        <v>0</v>
      </c>
      <c r="L71" s="38">
        <f>IF($C$4="National Currency",IF(Non_technical_Account_DATA!K68=0,0,Non_technical_Account_DATA!K68),IF($C$4="Current Exchange rate",IF(Non_technical_Account_DATA!K68=0,0,Non_technical_Account_DATA!K68/ECO!U33),IF($C$4="Constant Exchange rate",IF(Non_technical_Account_DATA!K68=0,0,Non_technical_Account_DATA!K68/ECO!U68))))</f>
        <v>0</v>
      </c>
      <c r="M71" s="38">
        <f>IF($C$4="National Currency",IF(Non_technical_Account_DATA!L68=0,0,Non_technical_Account_DATA!L68),IF($C$4="Current Exchange rate",IF(Non_technical_Account_DATA!L68=0,0,Non_technical_Account_DATA!L68/ECO!V33),IF($C$4="Constant Exchange rate",IF(Non_technical_Account_DATA!L68=0,0,Non_technical_Account_DATA!L68/ECO!V68))))</f>
        <v>0</v>
      </c>
      <c r="N71" s="38">
        <f>IF($C$4="National Currency",IF(Non_technical_Account_DATA!M68=0,0,Non_technical_Account_DATA!M68),IF($C$4="Current Exchange rate",IF(Non_technical_Account_DATA!M68=0,0,Non_technical_Account_DATA!M68/ECO!W33),IF($C$4="Constant Exchange rate",IF(Non_technical_Account_DATA!M68=0,0,Non_technical_Account_DATA!M68/ECO!W68))))</f>
        <v>0</v>
      </c>
      <c r="O71" s="38">
        <f>IF($C$4="National Currency",IF(Non_technical_Account_DATA!N68=0,0,Non_technical_Account_DATA!N68),IF($C$4="Current Exchange rate",IF(Non_technical_Account_DATA!N68=0,0,Non_technical_Account_DATA!N68/ECO!X33),IF($C$4="Constant Exchange rate",IF(Non_technical_Account_DATA!N68=0,0,Non_technical_Account_DATA!N68/ECO!X68))))</f>
        <v>0</v>
      </c>
      <c r="P71" s="78">
        <f>IF($C$4="National Currency",IF(Non_technical_Account_DATA!O68=0,0,Non_technical_Account_DATA!O68),IF($C$4="Current Exchange rate",IF(Non_technical_Account_DATA!O68=0,0,Non_technical_Account_DATA!O68/ECO!Y33),IF($C$4="Constant Exchange rate",IF(Non_technical_Account_DATA!O68=0,0,Non_technical_Account_DATA!O68/ECO!Y68))))</f>
        <v>0</v>
      </c>
      <c r="Q71" s="37">
        <f t="shared" si="11"/>
        <v>0</v>
      </c>
      <c r="R71" s="37" t="str">
        <f t="shared" si="12"/>
        <v>-</v>
      </c>
      <c r="S71" s="37" t="str">
        <f t="shared" si="13"/>
        <v>-</v>
      </c>
    </row>
    <row r="72" spans="3:19" ht="15" x14ac:dyDescent="0.25">
      <c r="C72" s="83"/>
      <c r="D72" s="84"/>
      <c r="E72" s="35" t="s">
        <v>26</v>
      </c>
      <c r="F72" s="38">
        <f>IF($C$4="National Currency",IF(Non_technical_Account_DATA!E69=0,0,Non_technical_Account_DATA!E69),IF($C$4="Current Exchange rate",IF(Non_technical_Account_DATA!E69=0,0,Non_technical_Account_DATA!E69/ECO!O34),IF($C$4="Constant Exchange rate",IF(Non_technical_Account_DATA!E69=0,0,Non_technical_Account_DATA!E69/ECO!O69))))</f>
        <v>94.308714780492366</v>
      </c>
      <c r="G72" s="38">
        <f>IF($C$4="National Currency",IF(Non_technical_Account_DATA!F69=0,0,Non_technical_Account_DATA!F69),IF($C$4="Current Exchange rate",IF(Non_technical_Account_DATA!F69=0,0,Non_technical_Account_DATA!F69/ECO!P34),IF($C$4="Constant Exchange rate",IF(Non_technical_Account_DATA!F69=0,0,Non_technical_Account_DATA!F69/ECO!P69))))</f>
        <v>212.72114574557708</v>
      </c>
      <c r="H72" s="38">
        <f>IF($C$4="National Currency",IF(Non_technical_Account_DATA!G69=0,0,Non_technical_Account_DATA!G69),IF($C$4="Current Exchange rate",IF(Non_technical_Account_DATA!G69=0,0,Non_technical_Account_DATA!G69/ECO!Q34),IF($C$4="Constant Exchange rate",IF(Non_technical_Account_DATA!G69=0,0,Non_technical_Account_DATA!G69/ECO!Q69))))</f>
        <v>368.3422259664888</v>
      </c>
      <c r="I72" s="38">
        <f>IF($C$4="National Currency",IF(Non_technical_Account_DATA!H69=0,0,Non_technical_Account_DATA!H69),IF($C$4="Current Exchange rate",IF(Non_technical_Account_DATA!H69=0,0,Non_technical_Account_DATA!H69/ECO!R34),IF($C$4="Constant Exchange rate",IF(Non_technical_Account_DATA!H69=0,0,Non_technical_Account_DATA!H69/ECO!R69))))</f>
        <v>289.01057755312178</v>
      </c>
      <c r="J72" s="38">
        <f>IF($C$4="National Currency",IF(Non_technical_Account_DATA!I69=0,0,Non_technical_Account_DATA!I69),IF($C$4="Current Exchange rate",IF(Non_technical_Account_DATA!I69=0,0,Non_technical_Account_DATA!I69/ECO!S34),IF($C$4="Constant Exchange rate",IF(Non_technical_Account_DATA!I69=0,0,Non_technical_Account_DATA!I69/ECO!S69))))</f>
        <v>168.96002995413272</v>
      </c>
      <c r="K72" s="38">
        <f>IF($C$4="National Currency",IF(Non_technical_Account_DATA!J69=0,0,Non_technical_Account_DATA!J69),IF($C$4="Current Exchange rate",IF(Non_technical_Account_DATA!J69=0,0,Non_technical_Account_DATA!J69/ECO!T34),IF($C$4="Constant Exchange rate",IF(Non_technical_Account_DATA!J69=0,0,Non_technical_Account_DATA!J69/ECO!T69))))</f>
        <v>-65.758682018159689</v>
      </c>
      <c r="L72" s="38">
        <f>IF($C$4="National Currency",IF(Non_technical_Account_DATA!K69=0,0,Non_technical_Account_DATA!K69),IF($C$4="Current Exchange rate",IF(Non_technical_Account_DATA!K69=0,0,Non_technical_Account_DATA!K69/ECO!U34),IF($C$4="Constant Exchange rate",IF(Non_technical_Account_DATA!K69=0,0,Non_technical_Account_DATA!K69/ECO!U69))))</f>
        <v>-295.5630440887391</v>
      </c>
      <c r="M72" s="38">
        <f>IF($C$4="National Currency",IF(Non_technical_Account_DATA!L69=0,0,Non_technical_Account_DATA!L69),IF($C$4="Current Exchange rate",IF(Non_technical_Account_DATA!L69=0,0,Non_technical_Account_DATA!L69/ECO!V34),IF($C$4="Constant Exchange rate",IF(Non_technical_Account_DATA!L69=0,0,Non_technical_Account_DATA!L69/ECO!V69))))</f>
        <v>100.39314799213703</v>
      </c>
      <c r="N72" s="38">
        <f>IF($C$4="National Currency",IF(Non_technical_Account_DATA!M69=0,0,Non_technical_Account_DATA!M69),IF($C$4="Current Exchange rate",IF(Non_technical_Account_DATA!M69=0,0,Non_technical_Account_DATA!M69/ECO!W34),IF($C$4="Constant Exchange rate",IF(Non_technical_Account_DATA!M69=0,0,Non_technical_Account_DATA!M69/ECO!W69))))</f>
        <v>168.25797996817374</v>
      </c>
      <c r="O72" s="75">
        <f>IF($C$4="National Currency",IF(Non_technical_Account_DATA!N69=0,0,Non_technical_Account_DATA!N69),IF($C$4="Current Exchange rate",IF(Non_technical_Account_DATA!N69=0,0,Non_technical_Account_DATA!N69/ECO!X34),IF($C$4="Constant Exchange rate",IF(Non_technical_Account_DATA!N69=0,0,Non_technical_Account_DATA!N69/ECO!X69))))</f>
        <v>168.25797996817374</v>
      </c>
      <c r="P72" s="78">
        <f>IF($C$4="National Currency",IF(Non_technical_Account_DATA!O69=0,0,Non_technical_Account_DATA!O69),IF($C$4="Current Exchange rate",IF(Non_technical_Account_DATA!O69=0,0,Non_technical_Account_DATA!O69/ECO!Y34),IF($C$4="Constant Exchange rate",IF(Non_technical_Account_DATA!O69=0,0,Non_technical_Account_DATA!O69/ECO!Y69))))</f>
        <v>0</v>
      </c>
      <c r="Q72" s="37">
        <f t="shared" si="11"/>
        <v>9.5296992496552036E-3</v>
      </c>
      <c r="R72" s="37">
        <f t="shared" si="12"/>
        <v>0</v>
      </c>
      <c r="S72" s="37">
        <f t="shared" si="13"/>
        <v>0.78411910669975216</v>
      </c>
    </row>
    <row r="73" spans="3:19" ht="15" x14ac:dyDescent="0.25">
      <c r="C73" s="83"/>
      <c r="D73" s="84"/>
      <c r="E73" s="35" t="s">
        <v>27</v>
      </c>
      <c r="F73" s="38">
        <f>IF($C$4="National Currency",IF(Non_technical_Account_DATA!E70=0,0,Non_technical_Account_DATA!E70),IF($C$4="Current Exchange rate",IF(Non_technical_Account_DATA!E70=0,0,Non_technical_Account_DATA!E70/ECO!O35),IF($C$4="Constant Exchange rate",IF(Non_technical_Account_DATA!E70=0,0,Non_technical_Account_DATA!E70/ECO!O70))))</f>
        <v>344.53699999999998</v>
      </c>
      <c r="G73" s="38">
        <f>IF($C$4="National Currency",IF(Non_technical_Account_DATA!F70=0,0,Non_technical_Account_DATA!F70),IF($C$4="Current Exchange rate",IF(Non_technical_Account_DATA!F70=0,0,Non_technical_Account_DATA!F70/ECO!P35),IF($C$4="Constant Exchange rate",IF(Non_technical_Account_DATA!F70=0,0,Non_technical_Account_DATA!F70/ECO!P70))))</f>
        <v>389.76400000000001</v>
      </c>
      <c r="H73" s="38">
        <f>IF($C$4="National Currency",IF(Non_technical_Account_DATA!G70=0,0,Non_technical_Account_DATA!G70),IF($C$4="Current Exchange rate",IF(Non_technical_Account_DATA!G70=0,0,Non_technical_Account_DATA!G70/ECO!Q35),IF($C$4="Constant Exchange rate",IF(Non_technical_Account_DATA!G70=0,0,Non_technical_Account_DATA!G70/ECO!Q70))))</f>
        <v>533.61699999999996</v>
      </c>
      <c r="I73" s="38">
        <f>IF($C$4="National Currency",IF(Non_technical_Account_DATA!H70=0,0,Non_technical_Account_DATA!H70),IF($C$4="Current Exchange rate",IF(Non_technical_Account_DATA!H70=0,0,Non_technical_Account_DATA!H70/ECO!R35),IF($C$4="Constant Exchange rate",IF(Non_technical_Account_DATA!H70=0,0,Non_technical_Account_DATA!H70/ECO!R70))))</f>
        <v>336.834</v>
      </c>
      <c r="J73" s="38">
        <f>IF($C$4="National Currency",IF(Non_technical_Account_DATA!I70=0,0,Non_technical_Account_DATA!I70),IF($C$4="Current Exchange rate",IF(Non_technical_Account_DATA!I70=0,0,Non_technical_Account_DATA!I70/ECO!S35),IF($C$4="Constant Exchange rate",IF(Non_technical_Account_DATA!I70=0,0,Non_technical_Account_DATA!I70/ECO!S70))))</f>
        <v>154.82300000000001</v>
      </c>
      <c r="K73" s="38">
        <f>IF($C$4="National Currency",IF(Non_technical_Account_DATA!J70=0,0,Non_technical_Account_DATA!J70),IF($C$4="Current Exchange rate",IF(Non_technical_Account_DATA!J70=0,0,Non_technical_Account_DATA!J70/ECO!T35),IF($C$4="Constant Exchange rate",IF(Non_technical_Account_DATA!J70=0,0,Non_technical_Account_DATA!J70/ECO!T70))))</f>
        <v>81.712000000000003</v>
      </c>
      <c r="L73" s="38">
        <f>IF($C$4="National Currency",IF(Non_technical_Account_DATA!K70=0,0,Non_technical_Account_DATA!K70),IF($C$4="Current Exchange rate",IF(Non_technical_Account_DATA!K70=0,0,Non_technical_Account_DATA!K70/ECO!U35),IF($C$4="Constant Exchange rate",IF(Non_technical_Account_DATA!K70=0,0,Non_technical_Account_DATA!K70/ECO!U70))))</f>
        <v>57.90034388449245</v>
      </c>
      <c r="M73" s="38">
        <f>IF($C$4="National Currency",IF(Non_technical_Account_DATA!L70=0,0,Non_technical_Account_DATA!L70),IF($C$4="Current Exchange rate",IF(Non_technical_Account_DATA!L70=0,0,Non_technical_Account_DATA!L70/ECO!V35),IF($C$4="Constant Exchange rate",IF(Non_technical_Account_DATA!L70=0,0,Non_technical_Account_DATA!L70/ECO!V70))))</f>
        <v>67.375497167653236</v>
      </c>
      <c r="N73" s="38">
        <f>IF($C$4="National Currency",IF(Non_technical_Account_DATA!M70=0,0,Non_technical_Account_DATA!M70),IF($C$4="Current Exchange rate",IF(Non_technical_Account_DATA!M70=0,0,Non_technical_Account_DATA!M70/ECO!W35),IF($C$4="Constant Exchange rate",IF(Non_technical_Account_DATA!M70=0,0,Non_technical_Account_DATA!M70/ECO!W70))))</f>
        <v>99.784664435630106</v>
      </c>
      <c r="O73" s="38">
        <f>IF($C$4="National Currency",IF(Non_technical_Account_DATA!N70=0,0,Non_technical_Account_DATA!N70),IF($C$4="Current Exchange rate",IF(Non_technical_Account_DATA!N70=0,0,Non_technical_Account_DATA!N70/ECO!X35),IF($C$4="Constant Exchange rate",IF(Non_technical_Account_DATA!N70=0,0,Non_technical_Account_DATA!N70/ECO!X70))))</f>
        <v>24.86436478196698</v>
      </c>
      <c r="P73" s="78">
        <f>IF($C$4="National Currency",IF(Non_technical_Account_DATA!O70=0,0,Non_technical_Account_DATA!O70),IF($C$4="Current Exchange rate",IF(Non_technical_Account_DATA!O70=0,0,Non_technical_Account_DATA!O70/ECO!Y35),IF($C$4="Constant Exchange rate",IF(Non_technical_Account_DATA!O70=0,0,Non_technical_Account_DATA!O70/ECO!Y70))))</f>
        <v>10.707482561319509</v>
      </c>
      <c r="Q73" s="37">
        <f t="shared" si="11"/>
        <v>1.4082536736188288E-3</v>
      </c>
      <c r="R73" s="37">
        <f t="shared" si="12"/>
        <v>-0.75081977854416015</v>
      </c>
      <c r="S73" s="37">
        <f t="shared" si="13"/>
        <v>-0.92783252660246363</v>
      </c>
    </row>
    <row r="74" spans="3:19" ht="15" x14ac:dyDescent="0.25">
      <c r="C74" s="83"/>
      <c r="D74" s="84"/>
      <c r="E74" s="35" t="s">
        <v>28</v>
      </c>
      <c r="F74" s="38">
        <f>IF($C$4="National Currency",IF(Non_technical_Account_DATA!E71=0,0,Non_technical_Account_DATA!E71),IF($C$4="Current Exchange rate",IF(Non_technical_Account_DATA!E71=0,0,Non_technical_Account_DATA!E71/ECO!O36),IF($C$4="Constant Exchange rate",IF(Non_technical_Account_DATA!E71=0,0,Non_technical_Account_DATA!E71/ECO!O71))))</f>
        <v>10.60706672169181</v>
      </c>
      <c r="G74" s="38">
        <f>IF($C$4="National Currency",IF(Non_technical_Account_DATA!F71=0,0,Non_technical_Account_DATA!F71),IF($C$4="Current Exchange rate",IF(Non_technical_Account_DATA!F71=0,0,Non_technical_Account_DATA!F71/ECO!P36),IF($C$4="Constant Exchange rate",IF(Non_technical_Account_DATA!F71=0,0,Non_technical_Account_DATA!F71/ECO!P71))))</f>
        <v>0</v>
      </c>
      <c r="H74" s="38">
        <f>IF($C$4="National Currency",IF(Non_technical_Account_DATA!G71=0,0,Non_technical_Account_DATA!G71),IF($C$4="Current Exchange rate",IF(Non_technical_Account_DATA!G71=0,0,Non_technical_Account_DATA!G71/ECO!Q36),IF($C$4="Constant Exchange rate",IF(Non_technical_Account_DATA!G71=0,0,Non_technical_Account_DATA!G71/ECO!Q71))))</f>
        <v>0</v>
      </c>
      <c r="I74" s="38">
        <f>IF($C$4="National Currency",IF(Non_technical_Account_DATA!H71=0,0,Non_technical_Account_DATA!H71),IF($C$4="Current Exchange rate",IF(Non_technical_Account_DATA!H71=0,0,Non_technical_Account_DATA!H71/ECO!R36),IF($C$4="Constant Exchange rate",IF(Non_technical_Account_DATA!H71=0,0,Non_technical_Account_DATA!H71/ECO!R71))))</f>
        <v>0</v>
      </c>
      <c r="J74" s="38">
        <f>IF($C$4="National Currency",IF(Non_technical_Account_DATA!I71=0,0,Non_technical_Account_DATA!I71),IF($C$4="Current Exchange rate",IF(Non_technical_Account_DATA!I71=0,0,Non_technical_Account_DATA!I71/ECO!S36),IF($C$4="Constant Exchange rate",IF(Non_technical_Account_DATA!I71=0,0,Non_technical_Account_DATA!I71/ECO!S71))))</f>
        <v>0</v>
      </c>
      <c r="K74" s="38">
        <f>IF($C$4="National Currency",IF(Non_technical_Account_DATA!J71=0,0,Non_technical_Account_DATA!J71),IF($C$4="Current Exchange rate",IF(Non_technical_Account_DATA!J71=0,0,Non_technical_Account_DATA!J71/ECO!T36),IF($C$4="Constant Exchange rate",IF(Non_technical_Account_DATA!J71=0,0,Non_technical_Account_DATA!J71/ECO!T71))))</f>
        <v>-36.807352547514945</v>
      </c>
      <c r="L74" s="38">
        <f>IF($C$4="National Currency",IF(Non_technical_Account_DATA!K71=0,0,Non_technical_Account_DATA!K71),IF($C$4="Current Exchange rate",IF(Non_technical_Account_DATA!K71=0,0,Non_technical_Account_DATA!K71/ECO!U36),IF($C$4="Constant Exchange rate",IF(Non_technical_Account_DATA!K71=0,0,Non_technical_Account_DATA!K71/ECO!U71))))</f>
        <v>0</v>
      </c>
      <c r="M74" s="38">
        <f>IF($C$4="National Currency",IF(Non_technical_Account_DATA!L71=0,0,Non_technical_Account_DATA!L71),IF($C$4="Current Exchange rate",IF(Non_technical_Account_DATA!L71=0,0,Non_technical_Account_DATA!L71/ECO!V36),IF($C$4="Constant Exchange rate",IF(Non_technical_Account_DATA!L71=0,0,Non_technical_Account_DATA!L71/ECO!V71))))</f>
        <v>0</v>
      </c>
      <c r="N74" s="38">
        <f>IF($C$4="National Currency",IF(Non_technical_Account_DATA!M71=0,0,Non_technical_Account_DATA!M71),IF($C$4="Current Exchange rate",IF(Non_technical_Account_DATA!M71=0,0,Non_technical_Account_DATA!M71/ECO!W36),IF($C$4="Constant Exchange rate",IF(Non_technical_Account_DATA!M71=0,0,Non_technical_Account_DATA!M71/ECO!W71))))</f>
        <v>0</v>
      </c>
      <c r="O74" s="38">
        <f>IF($C$4="National Currency",IF(Non_technical_Account_DATA!N71=0,0,Non_technical_Account_DATA!N71),IF($C$4="Current Exchange rate",IF(Non_technical_Account_DATA!N71=0,0,Non_technical_Account_DATA!N71/ECO!X36),IF($C$4="Constant Exchange rate",IF(Non_technical_Account_DATA!N71=0,0,Non_technical_Account_DATA!N71/ECO!X71))))</f>
        <v>0</v>
      </c>
      <c r="P74" s="78">
        <f>IF($C$4="National Currency",IF(Non_technical_Account_DATA!O71=0,0,Non_technical_Account_DATA!O71),IF($C$4="Current Exchange rate",IF(Non_technical_Account_DATA!O71=0,0,Non_technical_Account_DATA!O71/ECO!Y36),IF($C$4="Constant Exchange rate",IF(Non_technical_Account_DATA!O71=0,0,Non_technical_Account_DATA!O71/ECO!Y71))))</f>
        <v>0</v>
      </c>
      <c r="Q74" s="37">
        <f t="shared" si="11"/>
        <v>0</v>
      </c>
      <c r="R74" s="37" t="str">
        <f t="shared" si="12"/>
        <v>-</v>
      </c>
      <c r="S74" s="37" t="str">
        <f t="shared" si="13"/>
        <v>-</v>
      </c>
    </row>
    <row r="75" spans="3:19" ht="15" x14ac:dyDescent="0.25">
      <c r="C75" s="83"/>
      <c r="D75" s="84"/>
      <c r="E75" s="35" t="s">
        <v>29</v>
      </c>
      <c r="F75" s="38">
        <f>IF($C$4="National Currency",IF(Non_technical_Account_DATA!E72=0,0,Non_technical_Account_DATA!E72),IF($C$4="Current Exchange rate",IF(Non_technical_Account_DATA!E72=0,0,Non_technical_Account_DATA!E72/ECO!O37),IF($C$4="Constant Exchange rate",IF(Non_technical_Account_DATA!E72=0,0,Non_technical_Account_DATA!E72/ECO!O72))))</f>
        <v>249.44107313957201</v>
      </c>
      <c r="G75" s="38">
        <f>IF($C$4="National Currency",IF(Non_technical_Account_DATA!F72=0,0,Non_technical_Account_DATA!F72),IF($C$4="Current Exchange rate",IF(Non_technical_Account_DATA!F72=0,0,Non_technical_Account_DATA!F72/ECO!P37),IF($C$4="Constant Exchange rate",IF(Non_technical_Account_DATA!F72=0,0,Non_technical_Account_DATA!F72/ECO!P72))))</f>
        <v>86.766741190248055</v>
      </c>
      <c r="H75" s="38">
        <f>IF($C$4="National Currency",IF(Non_technical_Account_DATA!G72=0,0,Non_technical_Account_DATA!G72),IF($C$4="Current Exchange rate",IF(Non_technical_Account_DATA!G72=0,0,Non_technical_Account_DATA!G72/ECO!Q37),IF($C$4="Constant Exchange rate",IF(Non_technical_Account_DATA!G72=0,0,Non_technical_Account_DATA!G72/ECO!Q72))))</f>
        <v>907.5907590759075</v>
      </c>
      <c r="I75" s="38">
        <f>IF($C$4="National Currency",IF(Non_technical_Account_DATA!H72=0,0,Non_technical_Account_DATA!H72),IF($C$4="Current Exchange rate",IF(Non_technical_Account_DATA!H72=0,0,Non_technical_Account_DATA!H72/ECO!R37),IF($C$4="Constant Exchange rate",IF(Non_technical_Account_DATA!H72=0,0,Non_technical_Account_DATA!H72/ECO!R72))))</f>
        <v>860.10859150431168</v>
      </c>
      <c r="J75" s="38">
        <f>IF($C$4="National Currency",IF(Non_technical_Account_DATA!I72=0,0,Non_technical_Account_DATA!I72),IF($C$4="Current Exchange rate",IF(Non_technical_Account_DATA!I72=0,0,Non_technical_Account_DATA!I72/ECO!S37),IF($C$4="Constant Exchange rate",IF(Non_technical_Account_DATA!I72=0,0,Non_technical_Account_DATA!I72/ECO!S72))))</f>
        <v>2763.653784733312</v>
      </c>
      <c r="K75" s="38">
        <f>IF($C$4="National Currency",IF(Non_technical_Account_DATA!J72=0,0,Non_technical_Account_DATA!J72),IF($C$4="Current Exchange rate",IF(Non_technical_Account_DATA!J72=0,0,Non_technical_Account_DATA!J72/ECO!T37),IF($C$4="Constant Exchange rate",IF(Non_technical_Account_DATA!J72=0,0,Non_technical_Account_DATA!J72/ECO!T72))))</f>
        <v>1022.5699989353774</v>
      </c>
      <c r="L75" s="38">
        <f>IF($C$4="National Currency",IF(Non_technical_Account_DATA!K72=0,0,Non_technical_Account_DATA!K72),IF($C$4="Current Exchange rate",IF(Non_technical_Account_DATA!K72=0,0,Non_technical_Account_DATA!K72/ECO!U37),IF($C$4="Constant Exchange rate",IF(Non_technical_Account_DATA!K72=0,0,Non_technical_Account_DATA!K72/ECO!U72))))</f>
        <v>952.83721920579148</v>
      </c>
      <c r="M75" s="38">
        <f>IF($C$4="National Currency",IF(Non_technical_Account_DATA!L72=0,0,Non_technical_Account_DATA!L72),IF($C$4="Current Exchange rate",IF(Non_technical_Account_DATA!L72=0,0,Non_technical_Account_DATA!L72/ECO!V37),IF($C$4="Constant Exchange rate",IF(Non_technical_Account_DATA!L72=0,0,Non_technical_Account_DATA!L72/ECO!V72))))</f>
        <v>529.86266368572342</v>
      </c>
      <c r="N75" s="49">
        <f>IF($C$4="National Currency",IF(Non_technical_Account_DATA!M72=0,0,Non_technical_Account_DATA!M72),IF($C$4="Current Exchange rate",IF(Non_technical_Account_DATA!M72=0,0,Non_technical_Account_DATA!M72/ECO!W37),IF($C$4="Constant Exchange rate",IF(Non_technical_Account_DATA!M72=0,0,Non_technical_Account_DATA!M72/ECO!W72))))</f>
        <v>-100.60683487703608</v>
      </c>
      <c r="O75" s="49">
        <f>IF($C$4="National Currency",IF(Non_technical_Account_DATA!N72=0,0,Non_technical_Account_DATA!N72),IF($C$4="Current Exchange rate",IF(Non_technical_Account_DATA!N72=0,0,Non_technical_Account_DATA!N72/ECO!X37),IF($C$4="Constant Exchange rate",IF(Non_technical_Account_DATA!N72=0,0,Non_technical_Account_DATA!N72/ECO!X72))))</f>
        <v>-264.66517619503884</v>
      </c>
      <c r="P75" s="78">
        <f>IF($C$4="National Currency",IF(Non_technical_Account_DATA!O72=0,0,Non_technical_Account_DATA!O72),IF($C$4="Current Exchange rate",IF(Non_technical_Account_DATA!O72=0,0,Non_technical_Account_DATA!O72/ECO!Y37),IF($C$4="Constant Exchange rate",IF(Non_technical_Account_DATA!O72=0,0,Non_technical_Account_DATA!O72/ECO!Y72))))</f>
        <v>0</v>
      </c>
      <c r="Q75" s="37">
        <f t="shared" si="11"/>
        <v>-1.4989954898262763E-2</v>
      </c>
      <c r="R75" s="37">
        <f t="shared" si="12"/>
        <v>1.630687830687831</v>
      </c>
      <c r="S75" s="37">
        <f t="shared" si="13"/>
        <v>-2.061032863849765</v>
      </c>
    </row>
    <row r="76" spans="3:19" ht="15" x14ac:dyDescent="0.25">
      <c r="C76" s="83"/>
      <c r="D76" s="84"/>
      <c r="E76" s="35" t="s">
        <v>30</v>
      </c>
      <c r="F76" s="38">
        <f>IF($C$4="National Currency",IF(Non_technical_Account_DATA!E73=0,0,Non_technical_Account_DATA!E73),IF($C$4="Current Exchange rate",IF(Non_technical_Account_DATA!E73=0,0,Non_technical_Account_DATA!E73/ECO!O38),IF($C$4="Constant Exchange rate",IF(Non_technical_Account_DATA!E73=0,0,Non_technical_Account_DATA!E73/ECO!O73))))</f>
        <v>15.327157402770824</v>
      </c>
      <c r="G76" s="38">
        <f>IF($C$4="National Currency",IF(Non_technical_Account_DATA!F73=0,0,Non_technical_Account_DATA!F73),IF($C$4="Current Exchange rate",IF(Non_technical_Account_DATA!F73=0,0,Non_technical_Account_DATA!F73/ECO!P38),IF($C$4="Constant Exchange rate",IF(Non_technical_Account_DATA!F73=0,0,Non_technical_Account_DATA!F73/ECO!P73))))</f>
        <v>38.524453346686698</v>
      </c>
      <c r="H76" s="38">
        <f>IF($C$4="National Currency",IF(Non_technical_Account_DATA!G73=0,0,Non_technical_Account_DATA!G73),IF($C$4="Current Exchange rate",IF(Non_technical_Account_DATA!G73=0,0,Non_technical_Account_DATA!G73/ECO!Q38),IF($C$4="Constant Exchange rate",IF(Non_technical_Account_DATA!G73=0,0,Non_technical_Account_DATA!G73/ECO!Q73))))</f>
        <v>62.664830579202139</v>
      </c>
      <c r="I76" s="38">
        <f>IF($C$4="National Currency",IF(Non_technical_Account_DATA!H73=0,0,Non_technical_Account_DATA!H73),IF($C$4="Current Exchange rate",IF(Non_technical_Account_DATA!H73=0,0,Non_technical_Account_DATA!H73/ECO!R38),IF($C$4="Constant Exchange rate",IF(Non_technical_Account_DATA!H73=0,0,Non_technical_Account_DATA!H73/ECO!R73))))</f>
        <v>81</v>
      </c>
      <c r="J76" s="38">
        <f>IF($C$4="National Currency",IF(Non_technical_Account_DATA!I73=0,0,Non_technical_Account_DATA!I73),IF($C$4="Current Exchange rate",IF(Non_technical_Account_DATA!I73=0,0,Non_technical_Account_DATA!I73/ECO!S38),IF($C$4="Constant Exchange rate",IF(Non_technical_Account_DATA!I73=0,0,Non_technical_Account_DATA!I73/ECO!S73))))</f>
        <v>26</v>
      </c>
      <c r="K76" s="38">
        <f>IF($C$4="National Currency",IF(Non_technical_Account_DATA!J73=0,0,Non_technical_Account_DATA!J73),IF($C$4="Current Exchange rate",IF(Non_technical_Account_DATA!J73=0,0,Non_technical_Account_DATA!J73/ECO!T38),IF($C$4="Constant Exchange rate",IF(Non_technical_Account_DATA!J73=0,0,Non_technical_Account_DATA!J73/ECO!T73))))</f>
        <v>33</v>
      </c>
      <c r="L76" s="38">
        <f>IF($C$4="National Currency",IF(Non_technical_Account_DATA!K73=0,0,Non_technical_Account_DATA!K73),IF($C$4="Current Exchange rate",IF(Non_technical_Account_DATA!K73=0,0,Non_technical_Account_DATA!K73/ECO!U38),IF($C$4="Constant Exchange rate",IF(Non_technical_Account_DATA!K73=0,0,Non_technical_Account_DATA!K73/ECO!U73))))</f>
        <v>97</v>
      </c>
      <c r="M76" s="38">
        <f>IF($C$4="National Currency",IF(Non_technical_Account_DATA!L73=0,0,Non_technical_Account_DATA!L73),IF($C$4="Current Exchange rate",IF(Non_technical_Account_DATA!L73=0,0,Non_technical_Account_DATA!L73/ECO!V38),IF($C$4="Constant Exchange rate",IF(Non_technical_Account_DATA!L73=0,0,Non_technical_Account_DATA!L73/ECO!V73))))</f>
        <v>127</v>
      </c>
      <c r="N76" s="38">
        <f>IF($C$4="National Currency",IF(Non_technical_Account_DATA!M73=0,0,Non_technical_Account_DATA!M73),IF($C$4="Current Exchange rate",IF(Non_technical_Account_DATA!M73=0,0,Non_technical_Account_DATA!M73/ECO!W38),IF($C$4="Constant Exchange rate",IF(Non_technical_Account_DATA!M73=0,0,Non_technical_Account_DATA!M73/ECO!W73))))</f>
        <v>160</v>
      </c>
      <c r="O76" s="38">
        <f>IF($C$4="National Currency",IF(Non_technical_Account_DATA!N73=0,0,Non_technical_Account_DATA!N73),IF($C$4="Current Exchange rate",IF(Non_technical_Account_DATA!N73=0,0,Non_technical_Account_DATA!N73/ECO!X38),IF($C$4="Constant Exchange rate",IF(Non_technical_Account_DATA!N73=0,0,Non_technical_Account_DATA!N73/ECO!X73))))</f>
        <v>121.5</v>
      </c>
      <c r="P76" s="78">
        <f>IF($C$4="National Currency",IF(Non_technical_Account_DATA!O73=0,0,Non_technical_Account_DATA!O73),IF($C$4="Current Exchange rate",IF(Non_technical_Account_DATA!O73=0,0,Non_technical_Account_DATA!O73/ECO!Y38),IF($C$4="Constant Exchange rate",IF(Non_technical_Account_DATA!O73=0,0,Non_technical_Account_DATA!O73/ECO!Y73))))</f>
        <v>0</v>
      </c>
      <c r="Q76" s="37">
        <f t="shared" si="11"/>
        <v>6.8814475191733421E-3</v>
      </c>
      <c r="R76" s="37">
        <f t="shared" si="12"/>
        <v>-0.24062499999999998</v>
      </c>
      <c r="S76" s="37">
        <f t="shared" si="13"/>
        <v>6.92710590797713</v>
      </c>
    </row>
    <row r="77" spans="3:19" ht="15" x14ac:dyDescent="0.25">
      <c r="C77" s="83"/>
      <c r="D77" s="84"/>
      <c r="E77" s="35" t="s">
        <v>31</v>
      </c>
      <c r="F77" s="38">
        <f>IF($C$4="National Currency",IF(Non_technical_Account_DATA!E74=0,0,Non_technical_Account_DATA!E74),IF($C$4="Current Exchange rate",IF(Non_technical_Account_DATA!E74=0,0,Non_technical_Account_DATA!E74/ECO!O39),IF($C$4="Constant Exchange rate",IF(Non_technical_Account_DATA!E74=0,0,Non_technical_Account_DATA!E74/ECO!O74))))</f>
        <v>41.525592511451897</v>
      </c>
      <c r="G77" s="38">
        <f>IF($C$4="National Currency",IF(Non_technical_Account_DATA!F74=0,0,Non_technical_Account_DATA!F74),IF($C$4="Current Exchange rate",IF(Non_technical_Account_DATA!F74=0,0,Non_technical_Account_DATA!F74/ECO!P39),IF($C$4="Constant Exchange rate",IF(Non_technical_Account_DATA!F74=0,0,Non_technical_Account_DATA!F74/ECO!P74))))</f>
        <v>0</v>
      </c>
      <c r="H77" s="38">
        <f>IF($C$4="National Currency",IF(Non_technical_Account_DATA!G74=0,0,Non_technical_Account_DATA!G74),IF($C$4="Current Exchange rate",IF(Non_technical_Account_DATA!G74=0,0,Non_technical_Account_DATA!G74/ECO!Q39),IF($C$4="Constant Exchange rate",IF(Non_technical_Account_DATA!G74=0,0,Non_technical_Account_DATA!G74/ECO!Q74))))</f>
        <v>0</v>
      </c>
      <c r="I77" s="38">
        <f>IF($C$4="National Currency",IF(Non_technical_Account_DATA!H74=0,0,Non_technical_Account_DATA!H74),IF($C$4="Current Exchange rate",IF(Non_technical_Account_DATA!H74=0,0,Non_technical_Account_DATA!H74/ECO!R39),IF($C$4="Constant Exchange rate",IF(Non_technical_Account_DATA!H74=0,0,Non_technical_Account_DATA!H74/ECO!R74))))</f>
        <v>0</v>
      </c>
      <c r="J77" s="38">
        <f>IF($C$4="National Currency",IF(Non_technical_Account_DATA!I74=0,0,Non_technical_Account_DATA!I74),IF($C$4="Current Exchange rate",IF(Non_technical_Account_DATA!I74=0,0,Non_technical_Account_DATA!I74/ECO!S39),IF($C$4="Constant Exchange rate",IF(Non_technical_Account_DATA!I74=0,0,Non_technical_Account_DATA!I74/ECO!S74))))</f>
        <v>0</v>
      </c>
      <c r="K77" s="38">
        <f>IF($C$4="National Currency",IF(Non_technical_Account_DATA!J74=0,0,Non_technical_Account_DATA!J74),IF($C$4="Current Exchange rate",IF(Non_technical_Account_DATA!J74=0,0,Non_technical_Account_DATA!J74/ECO!T39),IF($C$4="Constant Exchange rate",IF(Non_technical_Account_DATA!J74=0,0,Non_technical_Account_DATA!J74/ECO!T74))))</f>
        <v>0</v>
      </c>
      <c r="L77" s="38">
        <f>IF($C$4="National Currency",IF(Non_technical_Account_DATA!K74=0,0,Non_technical_Account_DATA!K74),IF($C$4="Current Exchange rate",IF(Non_technical_Account_DATA!K74=0,0,Non_technical_Account_DATA!K74/ECO!U39),IF($C$4="Constant Exchange rate",IF(Non_technical_Account_DATA!K74=0,0,Non_technical_Account_DATA!K74/ECO!U74))))</f>
        <v>0</v>
      </c>
      <c r="M77" s="38">
        <f>IF($C$4="National Currency",IF(Non_technical_Account_DATA!L74=0,0,Non_technical_Account_DATA!L74),IF($C$4="Current Exchange rate",IF(Non_technical_Account_DATA!L74=0,0,Non_technical_Account_DATA!L74/ECO!V39),IF($C$4="Constant Exchange rate",IF(Non_technical_Account_DATA!L74=0,0,Non_technical_Account_DATA!L74/ECO!V74))))</f>
        <v>0</v>
      </c>
      <c r="N77" s="38">
        <f>IF($C$4="National Currency",IF(Non_technical_Account_DATA!M74=0,0,Non_technical_Account_DATA!M74),IF($C$4="Current Exchange rate",IF(Non_technical_Account_DATA!M74=0,0,Non_technical_Account_DATA!M74/ECO!W39),IF($C$4="Constant Exchange rate",IF(Non_technical_Account_DATA!M74=0,0,Non_technical_Account_DATA!M74/ECO!W74))))</f>
        <v>0</v>
      </c>
      <c r="O77" s="38">
        <f>IF($C$4="National Currency",IF(Non_technical_Account_DATA!N74=0,0,Non_technical_Account_DATA!N74),IF($C$4="Current Exchange rate",IF(Non_technical_Account_DATA!N74=0,0,Non_technical_Account_DATA!N74/ECO!X39),IF($C$4="Constant Exchange rate",IF(Non_technical_Account_DATA!N74=0,0,Non_technical_Account_DATA!N74/ECO!X74))))</f>
        <v>0</v>
      </c>
      <c r="P77" s="78">
        <f>IF($C$4="National Currency",IF(Non_technical_Account_DATA!O74=0,0,Non_technical_Account_DATA!O74),IF($C$4="Current Exchange rate",IF(Non_technical_Account_DATA!O74=0,0,Non_technical_Account_DATA!O74/ECO!Y39),IF($C$4="Constant Exchange rate",IF(Non_technical_Account_DATA!O74=0,0,Non_technical_Account_DATA!O74/ECO!Y74))))</f>
        <v>0</v>
      </c>
      <c r="Q77" s="37">
        <f t="shared" si="11"/>
        <v>0</v>
      </c>
      <c r="R77" s="37" t="str">
        <f t="shared" si="12"/>
        <v>-</v>
      </c>
      <c r="S77" s="37" t="str">
        <f t="shared" si="13"/>
        <v>-</v>
      </c>
    </row>
    <row r="78" spans="3:19" ht="15" x14ac:dyDescent="0.25">
      <c r="C78" s="83"/>
      <c r="D78" s="84"/>
      <c r="E78" s="35" t="s">
        <v>32</v>
      </c>
      <c r="F78" s="38">
        <f>IF($C$4="National Currency",IF(Non_technical_Account_DATA!E75=0,0,Non_technical_Account_DATA!E75),IF($C$4="Current Exchange rate",IF(Non_technical_Account_DATA!E75=0,0,Non_technical_Account_DATA!E75/ECO!O40),IF($C$4="Constant Exchange rate",IF(Non_technical_Account_DATA!E75=0,0,Non_technical_Account_DATA!E75/ECO!O75))))</f>
        <v>0</v>
      </c>
      <c r="G78" s="38">
        <f>IF($C$4="National Currency",IF(Non_technical_Account_DATA!F75=0,0,Non_technical_Account_DATA!F75),IF($C$4="Current Exchange rate",IF(Non_technical_Account_DATA!F75=0,0,Non_technical_Account_DATA!F75/ECO!P40),IF($C$4="Constant Exchange rate",IF(Non_technical_Account_DATA!F75=0,0,Non_technical_Account_DATA!F75/ECO!P75))))</f>
        <v>0</v>
      </c>
      <c r="H78" s="38">
        <f>IF($C$4="National Currency",IF(Non_technical_Account_DATA!G75=0,0,Non_technical_Account_DATA!G75),IF($C$4="Current Exchange rate",IF(Non_technical_Account_DATA!G75=0,0,Non_technical_Account_DATA!G75/ECO!Q40),IF($C$4="Constant Exchange rate",IF(Non_technical_Account_DATA!G75=0,0,Non_technical_Account_DATA!G75/ECO!Q75))))</f>
        <v>7.0621468926553677</v>
      </c>
      <c r="I78" s="38">
        <f>IF($C$4="National Currency",IF(Non_technical_Account_DATA!H75=0,0,Non_technical_Account_DATA!H75),IF($C$4="Current Exchange rate",IF(Non_technical_Account_DATA!H75=0,0,Non_technical_Account_DATA!H75/ECO!R40),IF($C$4="Constant Exchange rate",IF(Non_technical_Account_DATA!H75=0,0,Non_technical_Account_DATA!H75/ECO!R75))))</f>
        <v>80.155367231638422</v>
      </c>
      <c r="J78" s="38">
        <f>IF($C$4="National Currency",IF(Non_technical_Account_DATA!I75=0,0,Non_technical_Account_DATA!I75),IF($C$4="Current Exchange rate",IF(Non_technical_Account_DATA!I75=0,0,Non_technical_Account_DATA!I75/ECO!S40),IF($C$4="Constant Exchange rate",IF(Non_technical_Account_DATA!I75=0,0,Non_technical_Account_DATA!I75/ECO!S75))))</f>
        <v>142.65536723163842</v>
      </c>
      <c r="K78" s="38">
        <f>IF($C$4="National Currency",IF(Non_technical_Account_DATA!J75=0,0,Non_technical_Account_DATA!J75),IF($C$4="Current Exchange rate",IF(Non_technical_Account_DATA!J75=0,0,Non_technical_Account_DATA!J75/ECO!T40),IF($C$4="Constant Exchange rate",IF(Non_technical_Account_DATA!J75=0,0,Non_technical_Account_DATA!J75/ECO!T75))))</f>
        <v>38.488700564971751</v>
      </c>
      <c r="L78" s="49">
        <f>IF($C$4="National Currency",IF(Non_technical_Account_DATA!K75=0,0,Non_technical_Account_DATA!K75),IF($C$4="Current Exchange rate",IF(Non_technical_Account_DATA!K75=0,0,Non_technical_Account_DATA!K75/ECO!U40),IF($C$4="Constant Exchange rate",IF(Non_technical_Account_DATA!K75=0,0,Non_technical_Account_DATA!K75/ECO!U75))))</f>
        <v>-1.7655367231638419</v>
      </c>
      <c r="M78" s="38">
        <f>IF($C$4="National Currency",IF(Non_technical_Account_DATA!L75=0,0,Non_technical_Account_DATA!L75),IF($C$4="Current Exchange rate",IF(Non_technical_Account_DATA!L75=0,0,Non_technical_Account_DATA!L75/ECO!V40),IF($C$4="Constant Exchange rate",IF(Non_technical_Account_DATA!L75=0,0,Non_technical_Account_DATA!L75/ECO!V75))))</f>
        <v>21.186440677966104</v>
      </c>
      <c r="N78" s="48">
        <f>IF($C$4="National Currency",IF(Non_technical_Account_DATA!M75=0,0,Non_technical_Account_DATA!M75),IF($C$4="Current Exchange rate",IF(Non_technical_Account_DATA!M75=0,0,Non_technical_Account_DATA!M75/ECO!W40),IF($C$4="Constant Exchange rate",IF(Non_technical_Account_DATA!M75=0,0,Non_technical_Account_DATA!M75/ECO!W75))))</f>
        <v>-200.21186440677968</v>
      </c>
      <c r="O78" s="38">
        <f>IF($C$4="National Currency",IF(Non_technical_Account_DATA!N75=0,0,Non_technical_Account_DATA!N75),IF($C$4="Current Exchange rate",IF(Non_technical_Account_DATA!N75=0,0,Non_technical_Account_DATA!N75/ECO!X40),IF($C$4="Constant Exchange rate",IF(Non_technical_Account_DATA!N75=0,0,Non_technical_Account_DATA!N75/ECO!X75))))</f>
        <v>310.38135593220341</v>
      </c>
      <c r="P78" s="78">
        <f>IF($C$4="National Currency",IF(Non_technical_Account_DATA!O75=0,0,Non_technical_Account_DATA!O75),IF($C$4="Current Exchange rate",IF(Non_technical_Account_DATA!O75=0,0,Non_technical_Account_DATA!O75/ECO!Y40),IF($C$4="Constant Exchange rate",IF(Non_technical_Account_DATA!O75=0,0,Non_technical_Account_DATA!O75/ECO!Y75))))</f>
        <v>0</v>
      </c>
      <c r="Q78" s="37">
        <f t="shared" si="11"/>
        <v>1.7579201743023205E-2</v>
      </c>
      <c r="R78" s="37">
        <f t="shared" si="12"/>
        <v>-2.5502645502645502</v>
      </c>
      <c r="S78" s="37" t="str">
        <f t="shared" si="13"/>
        <v>-</v>
      </c>
    </row>
    <row r="79" spans="3:19" ht="15" x14ac:dyDescent="0.25">
      <c r="C79" s="83"/>
      <c r="D79" s="84"/>
      <c r="E79" s="35" t="s">
        <v>42</v>
      </c>
      <c r="F79" s="39">
        <f>IF($C$4="National Currency",IF(Non_technical_Account_DATA!E76=0,0,Non_technical_Account_DATA!E76),IF($C$4="Current Exchange rate",IF(Non_technical_Account_DATA!E76=0,0,Non_technical_Account_DATA!E76/ECO!O41),IF($C$4="Constant Exchange rate",IF(Non_technical_Account_DATA!E76=0,0,Non_technical_Account_DATA!E76/ECO!O76))))</f>
        <v>0</v>
      </c>
      <c r="G79" s="39">
        <f>IF($C$4="National Currency",IF(Non_technical_Account_DATA!F76=0,0,Non_technical_Account_DATA!F76),IF($C$4="Current Exchange rate",IF(Non_technical_Account_DATA!F76=0,0,Non_technical_Account_DATA!F76/ECO!P41),IF($C$4="Constant Exchange rate",IF(Non_technical_Account_DATA!F76=0,0,Non_technical_Account_DATA!F76/ECO!P76))))</f>
        <v>0</v>
      </c>
      <c r="H79" s="39">
        <f>IF($C$4="National Currency",IF(Non_technical_Account_DATA!G76=0,0,Non_technical_Account_DATA!G76),IF($C$4="Current Exchange rate",IF(Non_technical_Account_DATA!G76=0,0,Non_technical_Account_DATA!G76/ECO!Q41),IF($C$4="Constant Exchange rate",IF(Non_technical_Account_DATA!G76=0,0,Non_technical_Account_DATA!G76/ECO!Q76))))</f>
        <v>0</v>
      </c>
      <c r="I79" s="39">
        <f>IF($C$4="National Currency",IF(Non_technical_Account_DATA!H76=0,0,Non_technical_Account_DATA!H76),IF($C$4="Current Exchange rate",IF(Non_technical_Account_DATA!H76=0,0,Non_technical_Account_DATA!H76/ECO!R41),IF($C$4="Constant Exchange rate",IF(Non_technical_Account_DATA!H76=0,0,Non_technical_Account_DATA!H76/ECO!R76))))</f>
        <v>0</v>
      </c>
      <c r="J79" s="39">
        <f>IF($C$4="National Currency",IF(Non_technical_Account_DATA!I76=0,0,Non_technical_Account_DATA!I76),IF($C$4="Current Exchange rate",IF(Non_technical_Account_DATA!I76=0,0,Non_technical_Account_DATA!I76/ECO!S41),IF($C$4="Constant Exchange rate",IF(Non_technical_Account_DATA!I76=0,0,Non_technical_Account_DATA!I76/ECO!S76))))</f>
        <v>0</v>
      </c>
      <c r="K79" s="39">
        <f>IF($C$4="National Currency",IF(Non_technical_Account_DATA!J76=0,0,Non_technical_Account_DATA!J76),IF($C$4="Current Exchange rate",IF(Non_technical_Account_DATA!J76=0,0,Non_technical_Account_DATA!J76/ECO!T41),IF($C$4="Constant Exchange rate",IF(Non_technical_Account_DATA!J76=0,0,Non_technical_Account_DATA!J76/ECO!T76))))</f>
        <v>0</v>
      </c>
      <c r="L79" s="39">
        <f>IF($C$4="National Currency",IF(Non_technical_Account_DATA!K76=0,0,Non_technical_Account_DATA!K76),IF($C$4="Current Exchange rate",IF(Non_technical_Account_DATA!K76=0,0,Non_technical_Account_DATA!K76/ECO!U41),IF($C$4="Constant Exchange rate",IF(Non_technical_Account_DATA!K76=0,0,Non_technical_Account_DATA!K76/ECO!U76))))</f>
        <v>0</v>
      </c>
      <c r="M79" s="39">
        <f>IF($C$4="National Currency",IF(Non_technical_Account_DATA!L76=0,0,Non_technical_Account_DATA!L76),IF($C$4="Current Exchange rate",IF(Non_technical_Account_DATA!L76=0,0,Non_technical_Account_DATA!L76/ECO!V41),IF($C$4="Constant Exchange rate",IF(Non_technical_Account_DATA!L76=0,0,Non_technical_Account_DATA!L76/ECO!V76))))</f>
        <v>0</v>
      </c>
      <c r="N79" s="39">
        <f>IF($C$4="National Currency",IF(Non_technical_Account_DATA!M76=0,0,Non_technical_Account_DATA!M76),IF($C$4="Current Exchange rate",IF(Non_technical_Account_DATA!M76=0,0,Non_technical_Account_DATA!M76/ECO!W41),IF($C$4="Constant Exchange rate",IF(Non_technical_Account_DATA!M76=0,0,Non_technical_Account_DATA!M76/ECO!W76))))</f>
        <v>0</v>
      </c>
      <c r="O79" s="39">
        <f>IF($C$4="National Currency",IF(Non_technical_Account_DATA!N76=0,0,Non_technical_Account_DATA!N76),IF($C$4="Current Exchange rate",IF(Non_technical_Account_DATA!N76=0,0,Non_technical_Account_DATA!N76/ECO!X41),IF($C$4="Constant Exchange rate",IF(Non_technical_Account_DATA!N76=0,0,Non_technical_Account_DATA!N76/ECO!X76))))</f>
        <v>0</v>
      </c>
      <c r="P79" s="79">
        <f>IF($C$4="National Currency",IF(Non_technical_Account_DATA!O76=0,0,Non_technical_Account_DATA!O76),IF($C$4="Current Exchange rate",IF(Non_technical_Account_DATA!O76=0,0,Non_technical_Account_DATA!O76/ECO!Y41),IF($C$4="Constant Exchange rate",IF(Non_technical_Account_DATA!O76=0,0,Non_technical_Account_DATA!O76/ECO!Y76))))</f>
        <v>0</v>
      </c>
      <c r="Q79" s="37">
        <f t="shared" si="11"/>
        <v>0</v>
      </c>
      <c r="R79" s="37" t="str">
        <f t="shared" si="12"/>
        <v>-</v>
      </c>
      <c r="S79" s="37" t="str">
        <f t="shared" si="13"/>
        <v>-</v>
      </c>
    </row>
    <row r="80" spans="3:19" ht="15.75" thickBot="1" x14ac:dyDescent="0.3">
      <c r="C80" s="87"/>
      <c r="D80" s="88"/>
      <c r="E80" s="40" t="s">
        <v>81</v>
      </c>
      <c r="F80" s="44">
        <f t="shared" ref="F80:O80" si="14">SUM(F48:F79)</f>
        <v>13616.585147736743</v>
      </c>
      <c r="G80" s="44">
        <f t="shared" si="14"/>
        <v>16589.70680910294</v>
      </c>
      <c r="H80" s="44">
        <f t="shared" si="14"/>
        <v>19720.017369129902</v>
      </c>
      <c r="I80" s="44">
        <f t="shared" si="14"/>
        <v>19236.937779345059</v>
      </c>
      <c r="J80" s="44">
        <f t="shared" si="14"/>
        <v>15754.575835239923</v>
      </c>
      <c r="K80" s="44">
        <f t="shared" si="14"/>
        <v>10439.067831268456</v>
      </c>
      <c r="L80" s="44">
        <f t="shared" si="14"/>
        <v>10867.786866766437</v>
      </c>
      <c r="M80" s="44">
        <f t="shared" si="14"/>
        <v>12052.970957424988</v>
      </c>
      <c r="N80" s="44">
        <f t="shared" si="14"/>
        <v>14248.638512907708</v>
      </c>
      <c r="O80" s="44">
        <f t="shared" si="14"/>
        <v>17656.168947226906</v>
      </c>
      <c r="P80" s="44" t="s">
        <v>113</v>
      </c>
      <c r="Q80" s="37">
        <f t="shared" si="11"/>
        <v>1</v>
      </c>
    </row>
    <row r="81" spans="3:19" ht="15.75" thickTop="1" x14ac:dyDescent="0.25">
      <c r="C81" s="89"/>
      <c r="D81" s="90"/>
      <c r="E81" s="45" t="s">
        <v>82</v>
      </c>
      <c r="F81" s="46">
        <v>13163.7451171875</v>
      </c>
      <c r="G81" s="46">
        <v>16114.171875</v>
      </c>
      <c r="H81" s="46">
        <v>18738.427734375</v>
      </c>
      <c r="I81" s="46">
        <v>18235.57421875</v>
      </c>
      <c r="J81" s="46">
        <v>14223.7265625</v>
      </c>
      <c r="K81" s="46">
        <v>10226.509765625</v>
      </c>
      <c r="L81" s="46">
        <v>9738.6650390625</v>
      </c>
      <c r="M81" s="46">
        <v>11464.029296875</v>
      </c>
      <c r="N81" s="46">
        <v>13201.3408203125</v>
      </c>
      <c r="O81" s="46">
        <v>14937.4482421875</v>
      </c>
      <c r="P81" s="46" t="s">
        <v>113</v>
      </c>
      <c r="Q81" s="37">
        <f t="shared" si="11"/>
        <v>0.84601865143194543</v>
      </c>
      <c r="R81" s="37">
        <f t="shared" ref="R81" si="15">IF(OR(O81=0, N81=0),"-",O81/N81-1)</f>
        <v>0.13150993111273257</v>
      </c>
      <c r="S81" s="37">
        <f t="shared" ref="S81" si="16">IF(OR(O81=0, F81=0),"-",O81/F81-1)</f>
        <v>0.13474152752199142</v>
      </c>
    </row>
    <row r="82" spans="3:19" ht="15" x14ac:dyDescent="0.25">
      <c r="E82" s="55" t="s">
        <v>83</v>
      </c>
      <c r="F82" s="56"/>
      <c r="G82" s="56">
        <f t="shared" ref="G82:O82" si="17">G81/F81-1</f>
        <v>0.22413277768195461</v>
      </c>
      <c r="H82" s="56">
        <f t="shared" si="17"/>
        <v>0.16285390771128294</v>
      </c>
      <c r="I82" s="56">
        <f t="shared" si="17"/>
        <v>-2.6835416650380584E-2</v>
      </c>
      <c r="J82" s="56">
        <f t="shared" si="17"/>
        <v>-0.22000116958888949</v>
      </c>
      <c r="K82" s="56">
        <f t="shared" si="17"/>
        <v>-0.28102458095710459</v>
      </c>
      <c r="L82" s="56">
        <f t="shared" si="17"/>
        <v>-4.7703932010344618E-2</v>
      </c>
      <c r="M82" s="56">
        <f t="shared" si="17"/>
        <v>0.17716640328956146</v>
      </c>
      <c r="N82" s="56">
        <f t="shared" si="17"/>
        <v>0.15154458161678597</v>
      </c>
      <c r="O82" s="57">
        <f t="shared" si="17"/>
        <v>0.13150993111273257</v>
      </c>
      <c r="P82" s="57"/>
    </row>
    <row r="85" spans="3:19" ht="18.75" x14ac:dyDescent="0.15">
      <c r="C85" s="97" t="s">
        <v>105</v>
      </c>
      <c r="D85" s="99"/>
      <c r="E85" s="91" t="s">
        <v>88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3"/>
    </row>
    <row r="86" spans="3:19" ht="15" x14ac:dyDescent="0.15">
      <c r="C86" s="85" t="s">
        <v>92</v>
      </c>
      <c r="D86" s="86"/>
      <c r="E86" s="31">
        <v>3</v>
      </c>
      <c r="F86" s="32">
        <v>2004</v>
      </c>
      <c r="G86" s="32">
        <f t="shared" ref="G86:P86" si="18">F86+1</f>
        <v>2005</v>
      </c>
      <c r="H86" s="32">
        <f t="shared" si="18"/>
        <v>2006</v>
      </c>
      <c r="I86" s="32">
        <f t="shared" si="18"/>
        <v>2007</v>
      </c>
      <c r="J86" s="32">
        <f t="shared" si="18"/>
        <v>2008</v>
      </c>
      <c r="K86" s="32">
        <f t="shared" si="18"/>
        <v>2009</v>
      </c>
      <c r="L86" s="32">
        <f t="shared" si="18"/>
        <v>2010</v>
      </c>
      <c r="M86" s="32">
        <f t="shared" si="18"/>
        <v>2011</v>
      </c>
      <c r="N86" s="32">
        <f t="shared" si="18"/>
        <v>2012</v>
      </c>
      <c r="O86" s="32">
        <f t="shared" si="18"/>
        <v>2013</v>
      </c>
      <c r="P86" s="33">
        <f t="shared" si="18"/>
        <v>2014</v>
      </c>
      <c r="Q86" s="34" t="s">
        <v>84</v>
      </c>
      <c r="R86" s="34" t="s">
        <v>93</v>
      </c>
      <c r="S86" s="33" t="s">
        <v>94</v>
      </c>
    </row>
    <row r="87" spans="3:19" ht="15" x14ac:dyDescent="0.25">
      <c r="C87" s="83"/>
      <c r="D87" s="84"/>
      <c r="E87" s="35" t="s">
        <v>2</v>
      </c>
      <c r="F87" s="36">
        <f>IF($C$4="National Currency",IF(Non_technical_Account_DATA!E81=0,0,Non_technical_Account_DATA!E81),IF($C$4="Current Exchange rate",IF(Non_technical_Account_DATA!E81=0,0,Non_technical_Account_DATA!E81/ECO!O10),IF($C$4="Constant Exchange rate",IF(Non_technical_Account_DATA!E81=0,0,Non_technical_Account_DATA!E81/ECO!O45))))</f>
        <v>3826</v>
      </c>
      <c r="G87" s="36">
        <f>IF($C$4="National Currency",IF(Non_technical_Account_DATA!F81=0,0,Non_technical_Account_DATA!F81),IF($C$4="Current Exchange rate",IF(Non_technical_Account_DATA!F81=0,0,Non_technical_Account_DATA!F81/ECO!P10),IF($C$4="Constant Exchange rate",IF(Non_technical_Account_DATA!F81=0,0,Non_technical_Account_DATA!F81/ECO!P45))))</f>
        <v>4284</v>
      </c>
      <c r="H87" s="36">
        <f>IF($C$4="National Currency",IF(Non_technical_Account_DATA!G81=0,0,Non_technical_Account_DATA!G81),IF($C$4="Current Exchange rate",IF(Non_technical_Account_DATA!G81=0,0,Non_technical_Account_DATA!G81/ECO!Q10),IF($C$4="Constant Exchange rate",IF(Non_technical_Account_DATA!G81=0,0,Non_technical_Account_DATA!G81/ECO!Q45))))</f>
        <v>4752</v>
      </c>
      <c r="I87" s="36">
        <f>IF($C$4="National Currency",IF(Non_technical_Account_DATA!H81=0,0,Non_technical_Account_DATA!H81),IF($C$4="Current Exchange rate",IF(Non_technical_Account_DATA!H81=0,0,Non_technical_Account_DATA!H81/ECO!R10),IF($C$4="Constant Exchange rate",IF(Non_technical_Account_DATA!H81=0,0,Non_technical_Account_DATA!H81/ECO!R45))))</f>
        <v>5008</v>
      </c>
      <c r="J87" s="36">
        <f>IF($C$4="National Currency",IF(Non_technical_Account_DATA!I81=0,0,Non_technical_Account_DATA!I81),IF($C$4="Current Exchange rate",IF(Non_technical_Account_DATA!I81=0,0,Non_technical_Account_DATA!I81/ECO!S10),IF($C$4="Constant Exchange rate",IF(Non_technical_Account_DATA!I81=0,0,Non_technical_Account_DATA!I81/ECO!S45))))</f>
        <v>5465</v>
      </c>
      <c r="K87" s="36">
        <f>IF($C$4="National Currency",IF(Non_technical_Account_DATA!J81=0,0,Non_technical_Account_DATA!J81),IF($C$4="Current Exchange rate",IF(Non_technical_Account_DATA!J81=0,0,Non_technical_Account_DATA!J81/ECO!T10),IF($C$4="Constant Exchange rate",IF(Non_technical_Account_DATA!J81=0,0,Non_technical_Account_DATA!J81/ECO!T45))))</f>
        <v>4626</v>
      </c>
      <c r="L87" s="36">
        <f>IF($C$4="National Currency",IF(Non_technical_Account_DATA!K81=0,0,Non_technical_Account_DATA!K81),IF($C$4="Current Exchange rate",IF(Non_technical_Account_DATA!K81=0,0,Non_technical_Account_DATA!K81/ECO!U10),IF($C$4="Constant Exchange rate",IF(Non_technical_Account_DATA!K81=0,0,Non_technical_Account_DATA!K81/ECO!U45))))</f>
        <v>4543</v>
      </c>
      <c r="M87" s="36">
        <f>IF($C$4="National Currency",IF(Non_technical_Account_DATA!L81=0,0,Non_technical_Account_DATA!L81),IF($C$4="Current Exchange rate",IF(Non_technical_Account_DATA!L81=0,0,Non_technical_Account_DATA!L81/ECO!V10),IF($C$4="Constant Exchange rate",IF(Non_technical_Account_DATA!L81=0,0,Non_technical_Account_DATA!L81/ECO!V45))))</f>
        <v>4757</v>
      </c>
      <c r="N87" s="36">
        <f>IF($C$4="National Currency",IF(Non_technical_Account_DATA!M81=0,0,Non_technical_Account_DATA!M81),IF($C$4="Current Exchange rate",IF(Non_technical_Account_DATA!M81=0,0,Non_technical_Account_DATA!M81/ECO!W10),IF($C$4="Constant Exchange rate",IF(Non_technical_Account_DATA!M81=0,0,Non_technical_Account_DATA!M81/ECO!W45))))</f>
        <v>4428</v>
      </c>
      <c r="O87" s="36">
        <f>IF($C$4="National Currency",IF(Non_technical_Account_DATA!N81=0,0,Non_technical_Account_DATA!N81),IF($C$4="Current Exchange rate",IF(Non_technical_Account_DATA!N81=0,0,Non_technical_Account_DATA!N81/ECO!X10),IF($C$4="Constant Exchange rate",IF(Non_technical_Account_DATA!N81=0,0,Non_technical_Account_DATA!N81/ECO!X45))))</f>
        <v>4666</v>
      </c>
      <c r="P87" s="77">
        <f>IF($C$4="National Currency",IF(Non_technical_Account_DATA!O81=0,0,Non_technical_Account_DATA!O81),IF($C$4="Current Exchange rate",IF(Non_technical_Account_DATA!O81=0,0,Non_technical_Account_DATA!O81/ECO!Y10),IF($C$4="Constant Exchange rate",IF(Non_technical_Account_DATA!O81=0,0,Non_technical_Account_DATA!O81/ECO!Y45))))</f>
        <v>0</v>
      </c>
      <c r="Q87" s="37">
        <f t="shared" ref="Q87:Q119" si="19">O87/$O$119</f>
        <v>4.2120564694538509E-2</v>
      </c>
      <c r="R87" s="37">
        <f>IF(OR(O87=0, N87=0),"-",O87/N87-1)</f>
        <v>5.3748870822041495E-2</v>
      </c>
      <c r="S87" s="37">
        <f>IF(OR(O87=0, F87=0),"-",O87/F87-1)</f>
        <v>0.21955044432828008</v>
      </c>
    </row>
    <row r="88" spans="3:19" ht="15" x14ac:dyDescent="0.25">
      <c r="C88" s="83"/>
      <c r="D88" s="84"/>
      <c r="E88" s="35" t="s">
        <v>3</v>
      </c>
      <c r="F88" s="38">
        <f>IF($C$4="National Currency",IF(Non_technical_Account_DATA!E82=0,0,Non_technical_Account_DATA!E82),IF($C$4="Current Exchange rate",IF(Non_technical_Account_DATA!E82=0,0,Non_technical_Account_DATA!E82/ECO!O11),IF($C$4="Constant Exchange rate",IF(Non_technical_Account_DATA!E82=0,0,Non_technical_Account_DATA!E82/ECO!O46))))</f>
        <v>1183.9724739999999</v>
      </c>
      <c r="G88" s="38">
        <f>IF($C$4="National Currency",IF(Non_technical_Account_DATA!F82=0,0,Non_technical_Account_DATA!F82),IF($C$4="Current Exchange rate",IF(Non_technical_Account_DATA!F82=0,0,Non_technical_Account_DATA!F82/ECO!P11),IF($C$4="Constant Exchange rate",IF(Non_technical_Account_DATA!F82=0,0,Non_technical_Account_DATA!F82/ECO!P46))))</f>
        <v>1290.616086</v>
      </c>
      <c r="H88" s="38">
        <f>IF($C$4="National Currency",IF(Non_technical_Account_DATA!G82=0,0,Non_technical_Account_DATA!G82),IF($C$4="Current Exchange rate",IF(Non_technical_Account_DATA!G82=0,0,Non_technical_Account_DATA!G82/ECO!Q11),IF($C$4="Constant Exchange rate",IF(Non_technical_Account_DATA!G82=0,0,Non_technical_Account_DATA!G82/ECO!Q46))))</f>
        <v>1223.4898479999999</v>
      </c>
      <c r="I88" s="38">
        <f>IF($C$4="National Currency",IF(Non_technical_Account_DATA!H82=0,0,Non_technical_Account_DATA!H82),IF($C$4="Current Exchange rate",IF(Non_technical_Account_DATA!H82=0,0,Non_technical_Account_DATA!H82/ECO!R11),IF($C$4="Constant Exchange rate",IF(Non_technical_Account_DATA!H82=0,0,Non_technical_Account_DATA!H82/ECO!R46))))</f>
        <v>2788.2919440000001</v>
      </c>
      <c r="J88" s="38">
        <f>IF($C$4="National Currency",IF(Non_technical_Account_DATA!I82=0,0,Non_technical_Account_DATA!I82),IF($C$4="Current Exchange rate",IF(Non_technical_Account_DATA!I82=0,0,Non_technical_Account_DATA!I82/ECO!S11),IF($C$4="Constant Exchange rate",IF(Non_technical_Account_DATA!I82=0,0,Non_technical_Account_DATA!I82/ECO!S46))))</f>
        <v>1387.510106</v>
      </c>
      <c r="K88" s="38">
        <f>IF($C$4="National Currency",IF(Non_technical_Account_DATA!J82=0,0,Non_technical_Account_DATA!J82),IF($C$4="Current Exchange rate",IF(Non_technical_Account_DATA!J82=0,0,Non_technical_Account_DATA!J82/ECO!T11),IF($C$4="Constant Exchange rate",IF(Non_technical_Account_DATA!J82=0,0,Non_technical_Account_DATA!J82/ECO!T46))))</f>
        <v>515.79387099999997</v>
      </c>
      <c r="L88" s="38">
        <f>IF($C$4="National Currency",IF(Non_technical_Account_DATA!K82=0,0,Non_technical_Account_DATA!K82),IF($C$4="Current Exchange rate",IF(Non_technical_Account_DATA!K82=0,0,Non_technical_Account_DATA!K82/ECO!U11),IF($C$4="Constant Exchange rate",IF(Non_technical_Account_DATA!K82=0,0,Non_technical_Account_DATA!K82/ECO!U46))))</f>
        <v>1152.921967</v>
      </c>
      <c r="M88" s="38">
        <f>IF($C$4="National Currency",IF(Non_technical_Account_DATA!L82=0,0,Non_technical_Account_DATA!L82),IF($C$4="Current Exchange rate",IF(Non_technical_Account_DATA!L82=0,0,Non_technical_Account_DATA!L82/ECO!V11),IF($C$4="Constant Exchange rate",IF(Non_technical_Account_DATA!L82=0,0,Non_technical_Account_DATA!L82/ECO!V46))))</f>
        <v>840.05376699999999</v>
      </c>
      <c r="N88" s="38">
        <f>IF($C$4="National Currency",IF(Non_technical_Account_DATA!M82=0,0,Non_technical_Account_DATA!M82),IF($C$4="Current Exchange rate",IF(Non_technical_Account_DATA!M82=0,0,Non_technical_Account_DATA!M82/ECO!W11),IF($C$4="Constant Exchange rate",IF(Non_technical_Account_DATA!M82=0,0,Non_technical_Account_DATA!M82/ECO!W46))))</f>
        <v>1738.201245</v>
      </c>
      <c r="O88" s="38">
        <f>IF($C$4="National Currency",IF(Non_technical_Account_DATA!N82=0,0,Non_technical_Account_DATA!N82),IF($C$4="Current Exchange rate",IF(Non_technical_Account_DATA!N82=0,0,Non_technical_Account_DATA!N82/ECO!X11),IF($C$4="Constant Exchange rate",IF(Non_technical_Account_DATA!N82=0,0,Non_technical_Account_DATA!N82/ECO!X46))))</f>
        <v>968.04482499999995</v>
      </c>
      <c r="P88" s="78">
        <f>IF($C$4="National Currency",IF(Non_technical_Account_DATA!O82=0,0,Non_technical_Account_DATA!O82),IF($C$4="Current Exchange rate",IF(Non_technical_Account_DATA!O82=0,0,Non_technical_Account_DATA!O82/ECO!Y11),IF($C$4="Constant Exchange rate",IF(Non_technical_Account_DATA!O82=0,0,Non_technical_Account_DATA!O82/ECO!Y46))))</f>
        <v>920.58346100000006</v>
      </c>
      <c r="Q88" s="37">
        <f t="shared" si="19"/>
        <v>8.7386615256377417E-3</v>
      </c>
      <c r="R88" s="37">
        <f t="shared" ref="R88:R118" si="20">IF(OR(O88=0, N88=0),"-",O88/N88-1)</f>
        <v>-0.44307667033111575</v>
      </c>
      <c r="S88" s="37">
        <f t="shared" ref="S88:S118" si="21">IF(OR(O88=0, F88=0),"-",O88/F88-1)</f>
        <v>-0.18237556509274044</v>
      </c>
    </row>
    <row r="89" spans="3:19" ht="15" x14ac:dyDescent="0.25">
      <c r="C89" s="83"/>
      <c r="D89" s="84"/>
      <c r="E89" s="35" t="s">
        <v>4</v>
      </c>
      <c r="F89" s="38">
        <f>IF($C$4="National Currency",IF(Non_technical_Account_DATA!E83=0,0,Non_technical_Account_DATA!E83),IF($C$4="Current Exchange rate",IF(Non_technical_Account_DATA!E83=0,0,Non_technical_Account_DATA!E83/ECO!O12),IF($C$4="Constant Exchange rate",IF(Non_technical_Account_DATA!E83=0,0,Non_technical_Account_DATA!E83/ECO!O47))))</f>
        <v>0</v>
      </c>
      <c r="G89" s="38">
        <f>IF($C$4="National Currency",IF(Non_technical_Account_DATA!F83=0,0,Non_technical_Account_DATA!F83),IF($C$4="Current Exchange rate",IF(Non_technical_Account_DATA!F83=0,0,Non_technical_Account_DATA!F83/ECO!P12),IF($C$4="Constant Exchange rate",IF(Non_technical_Account_DATA!F83=0,0,Non_technical_Account_DATA!F83/ECO!P47))))</f>
        <v>0</v>
      </c>
      <c r="H89" s="38">
        <f>IF($C$4="National Currency",IF(Non_technical_Account_DATA!G83=0,0,Non_technical_Account_DATA!G83),IF($C$4="Current Exchange rate",IF(Non_technical_Account_DATA!G83=0,0,Non_technical_Account_DATA!G83/ECO!Q12),IF($C$4="Constant Exchange rate",IF(Non_technical_Account_DATA!G83=0,0,Non_technical_Account_DATA!G83/ECO!Q47))))</f>
        <v>0</v>
      </c>
      <c r="I89" s="38">
        <f>IF($C$4="National Currency",IF(Non_technical_Account_DATA!H83=0,0,Non_technical_Account_DATA!H83),IF($C$4="Current Exchange rate",IF(Non_technical_Account_DATA!H83=0,0,Non_technical_Account_DATA!H83/ECO!R12),IF($C$4="Constant Exchange rate",IF(Non_technical_Account_DATA!H83=0,0,Non_technical_Account_DATA!H83/ECO!R47))))</f>
        <v>82.443611739007054</v>
      </c>
      <c r="J89" s="38">
        <f>IF($C$4="National Currency",IF(Non_technical_Account_DATA!I83=0,0,Non_technical_Account_DATA!I83),IF($C$4="Current Exchange rate",IF(Non_technical_Account_DATA!I83=0,0,Non_technical_Account_DATA!I83/ECO!S12),IF($C$4="Constant Exchange rate",IF(Non_technical_Account_DATA!I83=0,0,Non_technical_Account_DATA!I83/ECO!S47))))</f>
        <v>72.241791998159314</v>
      </c>
      <c r="K89" s="38">
        <f>IF($C$4="National Currency",IF(Non_technical_Account_DATA!J83=0,0,Non_technical_Account_DATA!J83),IF($C$4="Current Exchange rate",IF(Non_technical_Account_DATA!J83=0,0,Non_technical_Account_DATA!J83/ECO!T12),IF($C$4="Constant Exchange rate",IF(Non_technical_Account_DATA!J83=0,0,Non_technical_Account_DATA!J83/ECO!T47))))</f>
        <v>54.72046892320278</v>
      </c>
      <c r="L89" s="38">
        <f>IF($C$4="National Currency",IF(Non_technical_Account_DATA!K83=0,0,Non_technical_Account_DATA!K83),IF($C$4="Current Exchange rate",IF(Non_technical_Account_DATA!K83=0,0,Non_technical_Account_DATA!K83/ECO!U12),IF($C$4="Constant Exchange rate",IF(Non_technical_Account_DATA!K83=0,0,Non_technical_Account_DATA!K83/ECO!U47))))</f>
        <v>46.804888025360462</v>
      </c>
      <c r="M89" s="38">
        <f>IF($C$4="National Currency",IF(Non_technical_Account_DATA!L83=0,0,Non_technical_Account_DATA!L83),IF($C$4="Current Exchange rate",IF(Non_technical_Account_DATA!L83=0,0,Non_technical_Account_DATA!L83/ECO!V12),IF($C$4="Constant Exchange rate",IF(Non_technical_Account_DATA!L83=0,0,Non_technical_Account_DATA!L83/ECO!V47))))</f>
        <v>48.853767905716339</v>
      </c>
      <c r="N89" s="38">
        <f>IF($C$4="National Currency",IF(Non_technical_Account_DATA!M83=0,0,Non_technical_Account_DATA!M83),IF($C$4="Current Exchange rate",IF(Non_technical_Account_DATA!M83=0,0,Non_technical_Account_DATA!M83/ECO!W12),IF($C$4="Constant Exchange rate",IF(Non_technical_Account_DATA!M83=0,0,Non_technical_Account_DATA!M83/ECO!W47))))</f>
        <v>57.776868800490846</v>
      </c>
      <c r="O89" s="75">
        <f>IF($C$4="National Currency",IF(Non_technical_Account_DATA!N83=0,0,Non_technical_Account_DATA!N83),IF($C$4="Current Exchange rate",IF(Non_technical_Account_DATA!N83=0,0,Non_technical_Account_DATA!N83/ECO!X12),IF($C$4="Constant Exchange rate",IF(Non_technical_Account_DATA!N83=0,0,Non_technical_Account_DATA!N83/ECO!X47))))</f>
        <v>57.776868800490846</v>
      </c>
      <c r="P89" s="78">
        <f>IF($C$4="National Currency",IF(Non_technical_Account_DATA!O83=0,0,Non_technical_Account_DATA!O83),IF($C$4="Current Exchange rate",IF(Non_technical_Account_DATA!O83=0,0,Non_technical_Account_DATA!O83/ECO!Y12),IF($C$4="Constant Exchange rate",IF(Non_technical_Account_DATA!O83=0,0,Non_technical_Account_DATA!O83/ECO!Y47))))</f>
        <v>0</v>
      </c>
      <c r="Q89" s="37">
        <f t="shared" si="19"/>
        <v>5.2155900989261429E-4</v>
      </c>
      <c r="R89" s="37">
        <f t="shared" si="20"/>
        <v>0</v>
      </c>
      <c r="S89" s="37" t="str">
        <f t="shared" si="21"/>
        <v>-</v>
      </c>
    </row>
    <row r="90" spans="3:19" ht="15" x14ac:dyDescent="0.25">
      <c r="C90" s="83"/>
      <c r="D90" s="84"/>
      <c r="E90" s="35" t="s">
        <v>5</v>
      </c>
      <c r="F90" s="38">
        <f>IF($C$4="National Currency",IF(Non_technical_Account_DATA!E84=0,0,Non_technical_Account_DATA!E84),IF($C$4="Current Exchange rate",IF(Non_technical_Account_DATA!E84=0,0,Non_technical_Account_DATA!E84/ECO!O13),IF($C$4="Constant Exchange rate",IF(Non_technical_Account_DATA!E84=0,0,Non_technical_Account_DATA!E84/ECO!O48))))</f>
        <v>0</v>
      </c>
      <c r="G90" s="38">
        <f>IF($C$4="National Currency",IF(Non_technical_Account_DATA!F84=0,0,Non_technical_Account_DATA!F84),IF($C$4="Current Exchange rate",IF(Non_technical_Account_DATA!F84=0,0,Non_technical_Account_DATA!F84/ECO!P13),IF($C$4="Constant Exchange rate",IF(Non_technical_Account_DATA!F84=0,0,Non_technical_Account_DATA!F84/ECO!P48))))</f>
        <v>0</v>
      </c>
      <c r="H90" s="38">
        <f>IF($C$4="National Currency",IF(Non_technical_Account_DATA!G84=0,0,Non_technical_Account_DATA!G84),IF($C$4="Current Exchange rate",IF(Non_technical_Account_DATA!G84=0,0,Non_technical_Account_DATA!G84/ECO!Q13),IF($C$4="Constant Exchange rate",IF(Non_technical_Account_DATA!G84=0,0,Non_technical_Account_DATA!G84/ECO!Q48))))</f>
        <v>0</v>
      </c>
      <c r="I90" s="38">
        <f>IF($C$4="National Currency",IF(Non_technical_Account_DATA!H84=0,0,Non_technical_Account_DATA!H84),IF($C$4="Current Exchange rate",IF(Non_technical_Account_DATA!H84=0,0,Non_technical_Account_DATA!H84/ECO!R13),IF($C$4="Constant Exchange rate",IF(Non_technical_Account_DATA!H84=0,0,Non_technical_Account_DATA!H84/ECO!R48))))</f>
        <v>0</v>
      </c>
      <c r="J90" s="38">
        <f>IF($C$4="National Currency",IF(Non_technical_Account_DATA!I84=0,0,Non_technical_Account_DATA!I84),IF($C$4="Current Exchange rate",IF(Non_technical_Account_DATA!I84=0,0,Non_technical_Account_DATA!I84/ECO!S13),IF($C$4="Constant Exchange rate",IF(Non_technical_Account_DATA!I84=0,0,Non_technical_Account_DATA!I84/ECO!S48))))</f>
        <v>7294.6279266467072</v>
      </c>
      <c r="K90" s="38">
        <f>IF($C$4="National Currency",IF(Non_technical_Account_DATA!J84=0,0,Non_technical_Account_DATA!J84),IF($C$4="Current Exchange rate",IF(Non_technical_Account_DATA!J84=0,0,Non_technical_Account_DATA!J84/ECO!T13),IF($C$4="Constant Exchange rate",IF(Non_technical_Account_DATA!J84=0,0,Non_technical_Account_DATA!J84/ECO!T48))))</f>
        <v>7084.4592756154352</v>
      </c>
      <c r="L90" s="38">
        <f>IF($C$4="National Currency",IF(Non_technical_Account_DATA!K84=0,0,Non_technical_Account_DATA!K84),IF($C$4="Current Exchange rate",IF(Non_technical_Account_DATA!K84=0,0,Non_technical_Account_DATA!K84/ECO!U13),IF($C$4="Constant Exchange rate",IF(Non_technical_Account_DATA!K84=0,0,Non_technical_Account_DATA!K84/ECO!U48))))</f>
        <v>9400.9431329008657</v>
      </c>
      <c r="M90" s="38">
        <f>IF($C$4="National Currency",IF(Non_technical_Account_DATA!L84=0,0,Non_technical_Account_DATA!L84),IF($C$4="Current Exchange rate",IF(Non_technical_Account_DATA!L84=0,0,Non_technical_Account_DATA!L84/ECO!V13),IF($C$4="Constant Exchange rate",IF(Non_technical_Account_DATA!L84=0,0,Non_technical_Account_DATA!L84/ECO!V48))))</f>
        <v>8812.8060113107131</v>
      </c>
      <c r="N90" s="38">
        <f>IF($C$4="National Currency",IF(Non_technical_Account_DATA!M84=0,0,Non_technical_Account_DATA!M84),IF($C$4="Current Exchange rate",IF(Non_technical_Account_DATA!M84=0,0,Non_technical_Account_DATA!M84/ECO!W13),IF($C$4="Constant Exchange rate",IF(Non_technical_Account_DATA!M84=0,0,Non_technical_Account_DATA!M84/ECO!W48))))</f>
        <v>7068.9963007318693</v>
      </c>
      <c r="O90" s="38">
        <f>IF($C$4="National Currency",IF(Non_technical_Account_DATA!N84=0,0,Non_technical_Account_DATA!N84),IF($C$4="Current Exchange rate",IF(Non_technical_Account_DATA!N84=0,0,Non_technical_Account_DATA!N84/ECO!X13),IF($C$4="Constant Exchange rate",IF(Non_technical_Account_DATA!N84=0,0,Non_technical_Account_DATA!N84/ECO!X48))))</f>
        <v>7475.4027544910186</v>
      </c>
      <c r="P90" s="78">
        <f>IF($C$4="National Currency",IF(Non_technical_Account_DATA!O84=0,0,Non_technical_Account_DATA!O84),IF($C$4="Current Exchange rate",IF(Non_technical_Account_DATA!O84=0,0,Non_technical_Account_DATA!O84/ECO!Y13),IF($C$4="Constant Exchange rate",IF(Non_technical_Account_DATA!O84=0,0,Non_technical_Account_DATA!O84/ECO!Y48))))</f>
        <v>8353.7926497005992</v>
      </c>
      <c r="Q90" s="37">
        <f t="shared" si="19"/>
        <v>6.7481394200229389E-2</v>
      </c>
      <c r="R90" s="37">
        <f t="shared" si="20"/>
        <v>5.7491394318182509E-2</v>
      </c>
      <c r="S90" s="37" t="str">
        <f t="shared" si="21"/>
        <v>-</v>
      </c>
    </row>
    <row r="91" spans="3:19" ht="15" x14ac:dyDescent="0.25">
      <c r="C91" s="83"/>
      <c r="D91" s="84"/>
      <c r="E91" s="35" t="s">
        <v>6</v>
      </c>
      <c r="F91" s="38">
        <f>IF($C$4="National Currency",IF(Non_technical_Account_DATA!E85=0,0,Non_technical_Account_DATA!E85),IF($C$4="Current Exchange rate",IF(Non_technical_Account_DATA!E85=0,0,Non_technical_Account_DATA!E85/ECO!O14),IF($C$4="Constant Exchange rate",IF(Non_technical_Account_DATA!E85=0,0,Non_technical_Account_DATA!E85/ECO!O49))))</f>
        <v>0</v>
      </c>
      <c r="G91" s="38">
        <f>IF($C$4="National Currency",IF(Non_technical_Account_DATA!F85=0,0,Non_technical_Account_DATA!F85),IF($C$4="Current Exchange rate",IF(Non_technical_Account_DATA!F85=0,0,Non_technical_Account_DATA!F85/ECO!P14),IF($C$4="Constant Exchange rate",IF(Non_technical_Account_DATA!F85=0,0,Non_technical_Account_DATA!F85/ECO!P49))))</f>
        <v>0</v>
      </c>
      <c r="H91" s="38">
        <f>IF($C$4="National Currency",IF(Non_technical_Account_DATA!G85=0,0,Non_technical_Account_DATA!G85),IF($C$4="Current Exchange rate",IF(Non_technical_Account_DATA!G85=0,0,Non_technical_Account_DATA!G85/ECO!Q14),IF($C$4="Constant Exchange rate",IF(Non_technical_Account_DATA!G85=0,0,Non_technical_Account_DATA!G85/ECO!Q49))))</f>
        <v>35.880875493362041</v>
      </c>
      <c r="I91" s="38">
        <f>IF($C$4="National Currency",IF(Non_technical_Account_DATA!H85=0,0,Non_technical_Account_DATA!H85),IF($C$4="Current Exchange rate",IF(Non_technical_Account_DATA!H85=0,0,Non_technical_Account_DATA!H85/ECO!R14),IF($C$4="Constant Exchange rate",IF(Non_technical_Account_DATA!H85=0,0,Non_technical_Account_DATA!H85/ECO!R49))))</f>
        <v>0</v>
      </c>
      <c r="J91" s="38">
        <f>IF($C$4="National Currency",IF(Non_technical_Account_DATA!I85=0,0,Non_technical_Account_DATA!I85),IF($C$4="Current Exchange rate",IF(Non_technical_Account_DATA!I85=0,0,Non_technical_Account_DATA!I85/ECO!S14),IF($C$4="Constant Exchange rate",IF(Non_technical_Account_DATA!I85=0,0,Non_technical_Account_DATA!I85/ECO!S49))))</f>
        <v>0</v>
      </c>
      <c r="K91" s="38">
        <f>IF($C$4="National Currency",IF(Non_technical_Account_DATA!J85=0,0,Non_technical_Account_DATA!J85),IF($C$4="Current Exchange rate",IF(Non_technical_Account_DATA!J85=0,0,Non_technical_Account_DATA!J85/ECO!T14),IF($C$4="Constant Exchange rate",IF(Non_technical_Account_DATA!J85=0,0,Non_technical_Account_DATA!J85/ECO!T49))))</f>
        <v>0</v>
      </c>
      <c r="L91" s="38">
        <f>IF($C$4="National Currency",IF(Non_technical_Account_DATA!K85=0,0,Non_technical_Account_DATA!K85),IF($C$4="Current Exchange rate",IF(Non_technical_Account_DATA!K85=0,0,Non_technical_Account_DATA!K85/ECO!U14),IF($C$4="Constant Exchange rate",IF(Non_technical_Account_DATA!K85=0,0,Non_technical_Account_DATA!K85/ECO!U49))))</f>
        <v>0</v>
      </c>
      <c r="M91" s="38">
        <f>IF($C$4="National Currency",IF(Non_technical_Account_DATA!L85=0,0,Non_technical_Account_DATA!L85),IF($C$4="Current Exchange rate",IF(Non_technical_Account_DATA!L85=0,0,Non_technical_Account_DATA!L85/ECO!V14),IF($C$4="Constant Exchange rate",IF(Non_technical_Account_DATA!L85=0,0,Non_technical_Account_DATA!L85/ECO!V49))))</f>
        <v>0</v>
      </c>
      <c r="N91" s="38">
        <f>IF($C$4="National Currency",IF(Non_technical_Account_DATA!M85=0,0,Non_technical_Account_DATA!M85),IF($C$4="Current Exchange rate",IF(Non_technical_Account_DATA!M85=0,0,Non_technical_Account_DATA!M85/ECO!W14),IF($C$4="Constant Exchange rate",IF(Non_technical_Account_DATA!M85=0,0,Non_technical_Account_DATA!M85/ECO!W49))))</f>
        <v>0</v>
      </c>
      <c r="O91" s="38">
        <f>IF($C$4="National Currency",IF(Non_technical_Account_DATA!N85=0,0,Non_technical_Account_DATA!N85),IF($C$4="Current Exchange rate",IF(Non_technical_Account_DATA!N85=0,0,Non_technical_Account_DATA!N85/ECO!X14),IF($C$4="Constant Exchange rate",IF(Non_technical_Account_DATA!N85=0,0,Non_technical_Account_DATA!N85/ECO!X49))))</f>
        <v>0</v>
      </c>
      <c r="P91" s="78">
        <f>IF($C$4="National Currency",IF(Non_technical_Account_DATA!O85=0,0,Non_technical_Account_DATA!O85),IF($C$4="Current Exchange rate",IF(Non_technical_Account_DATA!O85=0,0,Non_technical_Account_DATA!O85/ECO!Y14),IF($C$4="Constant Exchange rate",IF(Non_technical_Account_DATA!O85=0,0,Non_technical_Account_DATA!O85/ECO!Y49))))</f>
        <v>0</v>
      </c>
      <c r="Q91" s="37">
        <f t="shared" si="19"/>
        <v>0</v>
      </c>
      <c r="R91" s="37" t="str">
        <f t="shared" si="20"/>
        <v>-</v>
      </c>
      <c r="S91" s="37" t="str">
        <f t="shared" si="21"/>
        <v>-</v>
      </c>
    </row>
    <row r="92" spans="3:19" ht="15" x14ac:dyDescent="0.25">
      <c r="C92" s="83"/>
      <c r="D92" s="84"/>
      <c r="E92" s="35" t="s">
        <v>7</v>
      </c>
      <c r="F92" s="38">
        <f>IF($C$4="National Currency",IF(Non_technical_Account_DATA!E86=0,0,Non_technical_Account_DATA!E86),IF($C$4="Current Exchange rate",IF(Non_technical_Account_DATA!E86=0,0,Non_technical_Account_DATA!E86/ECO!O15),IF($C$4="Constant Exchange rate",IF(Non_technical_Account_DATA!E86=0,0,Non_technical_Account_DATA!E86/ECO!O50))))</f>
        <v>420.29926086172708</v>
      </c>
      <c r="G92" s="38">
        <f>IF($C$4="National Currency",IF(Non_technical_Account_DATA!F86=0,0,Non_technical_Account_DATA!F86),IF($C$4="Current Exchange rate",IF(Non_technical_Account_DATA!F86=0,0,Non_technical_Account_DATA!F86/ECO!P15),IF($C$4="Constant Exchange rate",IF(Non_technical_Account_DATA!F86=0,0,Non_technical_Account_DATA!F86/ECO!P50))))</f>
        <v>334.45105462412113</v>
      </c>
      <c r="H92" s="38">
        <f>IF($C$4="National Currency",IF(Non_technical_Account_DATA!G86=0,0,Non_technical_Account_DATA!G86),IF($C$4="Current Exchange rate",IF(Non_technical_Account_DATA!G86=0,0,Non_technical_Account_DATA!G86/ECO!Q15),IF($C$4="Constant Exchange rate",IF(Non_technical_Account_DATA!G86=0,0,Non_technical_Account_DATA!G86/ECO!Q50))))</f>
        <v>413.8092662700559</v>
      </c>
      <c r="I92" s="38">
        <f>IF($C$4="National Currency",IF(Non_technical_Account_DATA!H86=0,0,Non_technical_Account_DATA!H86),IF($C$4="Current Exchange rate",IF(Non_technical_Account_DATA!H86=0,0,Non_technical_Account_DATA!H86/ECO!R15),IF($C$4="Constant Exchange rate",IF(Non_technical_Account_DATA!H86=0,0,Non_technical_Account_DATA!H86/ECO!R50))))</f>
        <v>511.26735172165138</v>
      </c>
      <c r="J92" s="38">
        <f>IF($C$4="National Currency",IF(Non_technical_Account_DATA!I86=0,0,Non_technical_Account_DATA!I86),IF($C$4="Current Exchange rate",IF(Non_technical_Account_DATA!I86=0,0,Non_technical_Account_DATA!I86/ECO!S15),IF($C$4="Constant Exchange rate",IF(Non_technical_Account_DATA!I86=0,0,Non_technical_Account_DATA!I86/ECO!S50))))</f>
        <v>565.38669551108705</v>
      </c>
      <c r="K92" s="38">
        <f>IF($C$4="National Currency",IF(Non_technical_Account_DATA!J86=0,0,Non_technical_Account_DATA!J86),IF($C$4="Current Exchange rate",IF(Non_technical_Account_DATA!J86=0,0,Non_technical_Account_DATA!J86/ECO!T15),IF($C$4="Constant Exchange rate",IF(Non_technical_Account_DATA!J86=0,0,Non_technical_Account_DATA!J86/ECO!T50))))</f>
        <v>289.0571480079322</v>
      </c>
      <c r="L92" s="38">
        <f>IF($C$4="National Currency",IF(Non_technical_Account_DATA!K86=0,0,Non_technical_Account_DATA!K86),IF($C$4="Current Exchange rate",IF(Non_technical_Account_DATA!K86=0,0,Non_technical_Account_DATA!K86/ECO!U15),IF($C$4="Constant Exchange rate",IF(Non_technical_Account_DATA!K86=0,0,Non_technical_Account_DATA!K86/ECO!U50))))</f>
        <v>342.74382549125653</v>
      </c>
      <c r="M92" s="38">
        <f>IF($C$4="National Currency",IF(Non_technical_Account_DATA!L86=0,0,Non_technical_Account_DATA!L86),IF($C$4="Current Exchange rate",IF(Non_technical_Account_DATA!L86=0,0,Non_technical_Account_DATA!L86/ECO!V15),IF($C$4="Constant Exchange rate",IF(Non_technical_Account_DATA!L86=0,0,Non_technical_Account_DATA!L86/ECO!V50))))</f>
        <v>341.37371552190376</v>
      </c>
      <c r="N92" s="38">
        <f>IF($C$4="National Currency",IF(Non_technical_Account_DATA!M86=0,0,Non_technical_Account_DATA!M86),IF($C$4="Current Exchange rate",IF(Non_technical_Account_DATA!M86=0,0,Non_technical_Account_DATA!M86/ECO!W15),IF($C$4="Constant Exchange rate",IF(Non_technical_Account_DATA!M86=0,0,Non_technical_Account_DATA!M86/ECO!W50))))</f>
        <v>361.27636560302869</v>
      </c>
      <c r="O92" s="38">
        <f>IF($C$4="National Currency",IF(Non_technical_Account_DATA!N86=0,0,Non_technical_Account_DATA!N86),IF($C$4="Current Exchange rate",IF(Non_technical_Account_DATA!N86=0,0,Non_technical_Account_DATA!N86/ECO!X15),IF($C$4="Constant Exchange rate",IF(Non_technical_Account_DATA!N86=0,0,Non_technical_Account_DATA!N86/ECO!X50))))</f>
        <v>324.93239588967009</v>
      </c>
      <c r="P92" s="78">
        <f>IF($C$4="National Currency",IF(Non_technical_Account_DATA!O86=0,0,Non_technical_Account_DATA!O86),IF($C$4="Current Exchange rate",IF(Non_technical_Account_DATA!O86=0,0,Non_technical_Account_DATA!O86/ECO!Y15),IF($C$4="Constant Exchange rate",IF(Non_technical_Account_DATA!O86=0,0,Non_technical_Account_DATA!O86/ECO!Y50))))</f>
        <v>351.72165134306834</v>
      </c>
      <c r="Q92" s="37">
        <f t="shared" si="19"/>
        <v>2.9332053155641333E-3</v>
      </c>
      <c r="R92" s="37">
        <f t="shared" si="20"/>
        <v>-0.10059880239520969</v>
      </c>
      <c r="S92" s="37">
        <f t="shared" si="21"/>
        <v>-0.22690229046924604</v>
      </c>
    </row>
    <row r="93" spans="3:19" ht="15" x14ac:dyDescent="0.25">
      <c r="C93" s="83"/>
      <c r="D93" s="84"/>
      <c r="E93" s="35" t="s">
        <v>8</v>
      </c>
      <c r="F93" s="38">
        <f>IF($C$4="National Currency",IF(Non_technical_Account_DATA!E87=0,0,Non_technical_Account_DATA!E87),IF($C$4="Current Exchange rate",IF(Non_technical_Account_DATA!E87=0,0,Non_technical_Account_DATA!E87/ECO!O16),IF($C$4="Constant Exchange rate",IF(Non_technical_Account_DATA!E87=0,0,Non_technical_Account_DATA!E87/ECO!O51))))</f>
        <v>0</v>
      </c>
      <c r="G93" s="38">
        <f>IF($C$4="National Currency",IF(Non_technical_Account_DATA!F87=0,0,Non_technical_Account_DATA!F87),IF($C$4="Current Exchange rate",IF(Non_technical_Account_DATA!F87=0,0,Non_technical_Account_DATA!F87/ECO!P16),IF($C$4="Constant Exchange rate",IF(Non_technical_Account_DATA!F87=0,0,Non_technical_Account_DATA!F87/ECO!P51))))</f>
        <v>0</v>
      </c>
      <c r="H93" s="38">
        <f>IF($C$4="National Currency",IF(Non_technical_Account_DATA!G87=0,0,Non_technical_Account_DATA!G87),IF($C$4="Current Exchange rate",IF(Non_technical_Account_DATA!G87=0,0,Non_technical_Account_DATA!G87/ECO!Q16),IF($C$4="Constant Exchange rate",IF(Non_technical_Account_DATA!G87=0,0,Non_technical_Account_DATA!G87/ECO!Q51))))</f>
        <v>0</v>
      </c>
      <c r="I93" s="38">
        <f>IF($C$4="National Currency",IF(Non_technical_Account_DATA!H87=0,0,Non_technical_Account_DATA!H87),IF($C$4="Current Exchange rate",IF(Non_technical_Account_DATA!H87=0,0,Non_technical_Account_DATA!H87/ECO!R16),IF($C$4="Constant Exchange rate",IF(Non_technical_Account_DATA!H87=0,0,Non_technical_Account_DATA!H87/ECO!R51))))</f>
        <v>0</v>
      </c>
      <c r="J93" s="38">
        <f>IF($C$4="National Currency",IF(Non_technical_Account_DATA!I87=0,0,Non_technical_Account_DATA!I87),IF($C$4="Current Exchange rate",IF(Non_technical_Account_DATA!I87=0,0,Non_technical_Account_DATA!I87/ECO!S16),IF($C$4="Constant Exchange rate",IF(Non_technical_Account_DATA!I87=0,0,Non_technical_Account_DATA!I87/ECO!S51))))</f>
        <v>0</v>
      </c>
      <c r="K93" s="38">
        <f>IF($C$4="National Currency",IF(Non_technical_Account_DATA!J87=0,0,Non_technical_Account_DATA!J87),IF($C$4="Current Exchange rate",IF(Non_technical_Account_DATA!J87=0,0,Non_technical_Account_DATA!J87/ECO!T16),IF($C$4="Constant Exchange rate",IF(Non_technical_Account_DATA!J87=0,0,Non_technical_Account_DATA!J87/ECO!T51))))</f>
        <v>0</v>
      </c>
      <c r="L93" s="38">
        <f>IF($C$4="National Currency",IF(Non_technical_Account_DATA!K87=0,0,Non_technical_Account_DATA!K87),IF($C$4="Current Exchange rate",IF(Non_technical_Account_DATA!K87=0,0,Non_technical_Account_DATA!K87/ECO!U16),IF($C$4="Constant Exchange rate",IF(Non_technical_Account_DATA!K87=0,0,Non_technical_Account_DATA!K87/ECO!U51))))</f>
        <v>0</v>
      </c>
      <c r="M93" s="38">
        <f>IF($C$4="National Currency",IF(Non_technical_Account_DATA!L87=0,0,Non_technical_Account_DATA!L87),IF($C$4="Current Exchange rate",IF(Non_technical_Account_DATA!L87=0,0,Non_technical_Account_DATA!L87/ECO!V16),IF($C$4="Constant Exchange rate",IF(Non_technical_Account_DATA!L87=0,0,Non_technical_Account_DATA!L87/ECO!V51))))</f>
        <v>0</v>
      </c>
      <c r="N93" s="38">
        <f>IF($C$4="National Currency",IF(Non_technical_Account_DATA!M87=0,0,Non_technical_Account_DATA!M87),IF($C$4="Current Exchange rate",IF(Non_technical_Account_DATA!M87=0,0,Non_technical_Account_DATA!M87/ECO!W16),IF($C$4="Constant Exchange rate",IF(Non_technical_Account_DATA!M87=0,0,Non_technical_Account_DATA!M87/ECO!W51))))</f>
        <v>0</v>
      </c>
      <c r="O93" s="38">
        <f>IF($C$4="National Currency",IF(Non_technical_Account_DATA!N87=0,0,Non_technical_Account_DATA!N87),IF($C$4="Current Exchange rate",IF(Non_technical_Account_DATA!N87=0,0,Non_technical_Account_DATA!N87/ECO!X16),IF($C$4="Constant Exchange rate",IF(Non_technical_Account_DATA!N87=0,0,Non_technical_Account_DATA!N87/ECO!X51))))</f>
        <v>71687</v>
      </c>
      <c r="P93" s="78">
        <f>IF($C$4="National Currency",IF(Non_technical_Account_DATA!O87=0,0,Non_technical_Account_DATA!O87),IF($C$4="Current Exchange rate",IF(Non_technical_Account_DATA!O87=0,0,Non_technical_Account_DATA!O87/ECO!Y16),IF($C$4="Constant Exchange rate",IF(Non_technical_Account_DATA!O87=0,0,Non_technical_Account_DATA!O87/ECO!Y51))))</f>
        <v>74764</v>
      </c>
      <c r="Q93" s="37">
        <f t="shared" si="19"/>
        <v>0.64712750134105912</v>
      </c>
      <c r="R93" s="37" t="str">
        <f t="shared" si="20"/>
        <v>-</v>
      </c>
      <c r="S93" s="37" t="str">
        <f t="shared" si="21"/>
        <v>-</v>
      </c>
    </row>
    <row r="94" spans="3:19" ht="15" x14ac:dyDescent="0.25">
      <c r="C94" s="83"/>
      <c r="D94" s="84"/>
      <c r="E94" s="35" t="s">
        <v>9</v>
      </c>
      <c r="F94" s="38">
        <f>IF($C$4="National Currency",IF(Non_technical_Account_DATA!E88=0,0,Non_technical_Account_DATA!E88),IF($C$4="Current Exchange rate",IF(Non_technical_Account_DATA!E88=0,0,Non_technical_Account_DATA!E88/ECO!O17),IF($C$4="Constant Exchange rate",IF(Non_technical_Account_DATA!E88=0,0,Non_technical_Account_DATA!E88/ECO!O52))))</f>
        <v>1080.8160853155682</v>
      </c>
      <c r="G94" s="38">
        <f>IF($C$4="National Currency",IF(Non_technical_Account_DATA!F88=0,0,Non_technical_Account_DATA!F88),IF($C$4="Current Exchange rate",IF(Non_technical_Account_DATA!F88=0,0,Non_technical_Account_DATA!F88/ECO!P17),IF($C$4="Constant Exchange rate",IF(Non_technical_Account_DATA!F88=0,0,Non_technical_Account_DATA!F88/ECO!P52))))</f>
        <v>1123.5275945898757</v>
      </c>
      <c r="H94" s="38">
        <f>IF($C$4="National Currency",IF(Non_technical_Account_DATA!G88=0,0,Non_technical_Account_DATA!G88),IF($C$4="Current Exchange rate",IF(Non_technical_Account_DATA!G88=0,0,Non_technical_Account_DATA!G88/ECO!Q17),IF($C$4="Constant Exchange rate",IF(Non_technical_Account_DATA!G88=0,0,Non_technical_Account_DATA!G88/ECO!Q52))))</f>
        <v>1347.6958618188658</v>
      </c>
      <c r="I94" s="38">
        <f>IF($C$4="National Currency",IF(Non_technical_Account_DATA!H88=0,0,Non_technical_Account_DATA!H88),IF($C$4="Current Exchange rate",IF(Non_technical_Account_DATA!H88=0,0,Non_technical_Account_DATA!H88/ECO!R17),IF($C$4="Constant Exchange rate",IF(Non_technical_Account_DATA!H88=0,0,Non_technical_Account_DATA!H88/ECO!R52))))</f>
        <v>967.99323062871883</v>
      </c>
      <c r="J94" s="38">
        <f>IF($C$4="National Currency",IF(Non_technical_Account_DATA!I88=0,0,Non_technical_Account_DATA!I88),IF($C$4="Current Exchange rate",IF(Non_technical_Account_DATA!I88=0,0,Non_technical_Account_DATA!I88/ECO!S17),IF($C$4="Constant Exchange rate",IF(Non_technical_Account_DATA!I88=0,0,Non_technical_Account_DATA!I88/ECO!S52))))</f>
        <v>-9747.531194176192</v>
      </c>
      <c r="K94" s="38">
        <f>IF($C$4="National Currency",IF(Non_technical_Account_DATA!J88=0,0,Non_technical_Account_DATA!J88),IF($C$4="Current Exchange rate",IF(Non_technical_Account_DATA!J88=0,0,Non_technical_Account_DATA!J88/ECO!T17),IF($C$4="Constant Exchange rate",IF(Non_technical_Account_DATA!J88=0,0,Non_technical_Account_DATA!J88/ECO!T52))))</f>
        <v>0</v>
      </c>
      <c r="L94" s="38">
        <f>IF($C$4="National Currency",IF(Non_technical_Account_DATA!K88=0,0,Non_technical_Account_DATA!K88),IF($C$4="Current Exchange rate",IF(Non_technical_Account_DATA!K88=0,0,Non_technical_Account_DATA!K88/ECO!U17),IF($C$4="Constant Exchange rate",IF(Non_technical_Account_DATA!K88=0,0,Non_technical_Account_DATA!K88/ECO!U52))))</f>
        <v>0</v>
      </c>
      <c r="M94" s="38">
        <f>IF($C$4="National Currency",IF(Non_technical_Account_DATA!L88=0,0,Non_technical_Account_DATA!L88),IF($C$4="Current Exchange rate",IF(Non_technical_Account_DATA!L88=0,0,Non_technical_Account_DATA!L88/ECO!V17),IF($C$4="Constant Exchange rate",IF(Non_technical_Account_DATA!L88=0,0,Non_technical_Account_DATA!L88/ECO!V52))))</f>
        <v>0</v>
      </c>
      <c r="N94" s="38">
        <f>IF($C$4="National Currency",IF(Non_technical_Account_DATA!M88=0,0,Non_technical_Account_DATA!M88),IF($C$4="Current Exchange rate",IF(Non_technical_Account_DATA!M88=0,0,Non_technical_Account_DATA!M88/ECO!W17),IF($C$4="Constant Exchange rate",IF(Non_technical_Account_DATA!M88=0,0,Non_technical_Account_DATA!M88/ECO!W52))))</f>
        <v>0</v>
      </c>
      <c r="O94" s="38">
        <f>IF($C$4="National Currency",IF(Non_technical_Account_DATA!N88=0,0,Non_technical_Account_DATA!N88),IF($C$4="Current Exchange rate",IF(Non_technical_Account_DATA!N88=0,0,Non_technical_Account_DATA!N88/ECO!X17),IF($C$4="Constant Exchange rate",IF(Non_technical_Account_DATA!N88=0,0,Non_technical_Account_DATA!N88/ECO!X52))))</f>
        <v>0</v>
      </c>
      <c r="P94" s="78">
        <f>IF($C$4="National Currency",IF(Non_technical_Account_DATA!O88=0,0,Non_technical_Account_DATA!O88),IF($C$4="Current Exchange rate",IF(Non_technical_Account_DATA!O88=0,0,Non_technical_Account_DATA!O88/ECO!Y17),IF($C$4="Constant Exchange rate",IF(Non_technical_Account_DATA!O88=0,0,Non_technical_Account_DATA!O88/ECO!Y52))))</f>
        <v>0</v>
      </c>
      <c r="Q94" s="37">
        <f t="shared" si="19"/>
        <v>0</v>
      </c>
      <c r="R94" s="37" t="str">
        <f t="shared" si="20"/>
        <v>-</v>
      </c>
      <c r="S94" s="37" t="str">
        <f t="shared" si="21"/>
        <v>-</v>
      </c>
    </row>
    <row r="95" spans="3:19" ht="15" x14ac:dyDescent="0.25">
      <c r="C95" s="83"/>
      <c r="D95" s="84"/>
      <c r="E95" s="35" t="s">
        <v>10</v>
      </c>
      <c r="F95" s="38">
        <f>IF($C$4="National Currency",IF(Non_technical_Account_DATA!E89=0,0,Non_technical_Account_DATA!E89),IF($C$4="Current Exchange rate",IF(Non_technical_Account_DATA!E89=0,0,Non_technical_Account_DATA!E89/ECO!O18),IF($C$4="Constant Exchange rate",IF(Non_technical_Account_DATA!E89=0,0,Non_technical_Account_DATA!E89/ECO!O53))))</f>
        <v>6.6148556235859548</v>
      </c>
      <c r="G95" s="38">
        <f>IF($C$4="National Currency",IF(Non_technical_Account_DATA!F89=0,0,Non_technical_Account_DATA!F89),IF($C$4="Current Exchange rate",IF(Non_technical_Account_DATA!F89=0,0,Non_technical_Account_DATA!F89/ECO!P18),IF($C$4="Constant Exchange rate",IF(Non_technical_Account_DATA!F89=0,0,Non_technical_Account_DATA!F89/ECO!P53))))</f>
        <v>11.734178671404651</v>
      </c>
      <c r="H95" s="38">
        <f>IF($C$4="National Currency",IF(Non_technical_Account_DATA!G89=0,0,Non_technical_Account_DATA!G89),IF($C$4="Current Exchange rate",IF(Non_technical_Account_DATA!G89=0,0,Non_technical_Account_DATA!G89/ECO!Q18),IF($C$4="Constant Exchange rate",IF(Non_technical_Account_DATA!G89=0,0,Non_technical_Account_DATA!G89/ECO!Q53))))</f>
        <v>6.4870323265118301</v>
      </c>
      <c r="I95" s="38">
        <f>IF($C$4="National Currency",IF(Non_technical_Account_DATA!H89=0,0,Non_technical_Account_DATA!H89),IF($C$4="Current Exchange rate",IF(Non_technical_Account_DATA!H89=0,0,Non_technical_Account_DATA!H89/ECO!R18),IF($C$4="Constant Exchange rate",IF(Non_technical_Account_DATA!H89=0,0,Non_technical_Account_DATA!H89/ECO!R53))))</f>
        <v>10.117213963416974</v>
      </c>
      <c r="J95" s="38">
        <f>IF($C$4="National Currency",IF(Non_technical_Account_DATA!I89=0,0,Non_technical_Account_DATA!I89),IF($C$4="Current Exchange rate",IF(Non_technical_Account_DATA!I89=0,0,Non_technical_Account_DATA!I89/ECO!S18),IF($C$4="Constant Exchange rate",IF(Non_technical_Account_DATA!I89=0,0,Non_technical_Account_DATA!I89/ECO!S53))))</f>
        <v>2.5564659414824948</v>
      </c>
      <c r="K95" s="38">
        <f>IF($C$4="National Currency",IF(Non_technical_Account_DATA!J89=0,0,Non_technical_Account_DATA!J89),IF($C$4="Current Exchange rate",IF(Non_technical_Account_DATA!J89=0,0,Non_technical_Account_DATA!J89/ECO!T18),IF($C$4="Constant Exchange rate",IF(Non_technical_Account_DATA!J89=0,0,Non_technical_Account_DATA!J89/ECO!T53))))</f>
        <v>82.232369971751069</v>
      </c>
      <c r="L95" s="38">
        <f>IF($C$4="National Currency",IF(Non_technical_Account_DATA!K89=0,0,Non_technical_Account_DATA!K89),IF($C$4="Current Exchange rate",IF(Non_technical_Account_DATA!K89=0,0,Non_technical_Account_DATA!K89/ECO!U18),IF($C$4="Constant Exchange rate",IF(Non_technical_Account_DATA!K89=0,0,Non_technical_Account_DATA!K89/ECO!U53))))</f>
        <v>54.338322702695791</v>
      </c>
      <c r="M95" s="38">
        <f>IF($C$4="National Currency",IF(Non_technical_Account_DATA!L89=0,0,Non_technical_Account_DATA!L89),IF($C$4="Current Exchange rate",IF(Non_technical_Account_DATA!L89=0,0,Non_technical_Account_DATA!L89/ECO!V18),IF($C$4="Constant Exchange rate",IF(Non_technical_Account_DATA!L89=0,0,Non_technical_Account_DATA!L89/ECO!V53))))</f>
        <v>43.4</v>
      </c>
      <c r="N95" s="38">
        <f>IF($C$4="National Currency",IF(Non_technical_Account_DATA!M89=0,0,Non_technical_Account_DATA!M89),IF($C$4="Current Exchange rate",IF(Non_technical_Account_DATA!M89=0,0,Non_technical_Account_DATA!M89/ECO!W18),IF($C$4="Constant Exchange rate",IF(Non_technical_Account_DATA!M89=0,0,Non_technical_Account_DATA!M89/ECO!W53))))</f>
        <v>42.5</v>
      </c>
      <c r="O95" s="38">
        <f>IF($C$4="National Currency",IF(Non_technical_Account_DATA!N89=0,0,Non_technical_Account_DATA!N89),IF($C$4="Current Exchange rate",IF(Non_technical_Account_DATA!N89=0,0,Non_technical_Account_DATA!N89/ECO!X18),IF($C$4="Constant Exchange rate",IF(Non_technical_Account_DATA!N89=0,0,Non_technical_Account_DATA!N89/ECO!X53))))</f>
        <v>13.318999999999999</v>
      </c>
      <c r="P95" s="78">
        <f>IF($C$4="National Currency",IF(Non_technical_Account_DATA!O89=0,0,Non_technical_Account_DATA!O89),IF($C$4="Current Exchange rate",IF(Non_technical_Account_DATA!O89=0,0,Non_technical_Account_DATA!O89/ECO!Y18),IF($C$4="Constant Exchange rate",IF(Non_technical_Account_DATA!O89=0,0,Non_technical_Account_DATA!O89/ECO!Y53))))</f>
        <v>0</v>
      </c>
      <c r="Q95" s="37">
        <f t="shared" si="19"/>
        <v>1.2023227628944671E-4</v>
      </c>
      <c r="R95" s="37">
        <f t="shared" si="20"/>
        <v>-0.68661176470588237</v>
      </c>
      <c r="S95" s="37">
        <f t="shared" si="21"/>
        <v>1.0134982164251207</v>
      </c>
    </row>
    <row r="96" spans="3:19" ht="15" x14ac:dyDescent="0.25">
      <c r="C96" s="83"/>
      <c r="D96" s="84"/>
      <c r="E96" s="35" t="s">
        <v>11</v>
      </c>
      <c r="F96" s="38">
        <f>IF($C$4="National Currency",IF(Non_technical_Account_DATA!E90=0,0,Non_technical_Account_DATA!E90),IF($C$4="Current Exchange rate",IF(Non_technical_Account_DATA!E90=0,0,Non_technical_Account_DATA!E90/ECO!O19),IF($C$4="Constant Exchange rate",IF(Non_technical_Account_DATA!E90=0,0,Non_technical_Account_DATA!E90/ECO!O54))))</f>
        <v>801.09331291000001</v>
      </c>
      <c r="G96" s="38">
        <f>IF($C$4="National Currency",IF(Non_technical_Account_DATA!F90=0,0,Non_technical_Account_DATA!F90),IF($C$4="Current Exchange rate",IF(Non_technical_Account_DATA!F90=0,0,Non_technical_Account_DATA!F90/ECO!P19),IF($C$4="Constant Exchange rate",IF(Non_technical_Account_DATA!F90=0,0,Non_technical_Account_DATA!F90/ECO!P54))))</f>
        <v>1094.3970812500002</v>
      </c>
      <c r="H96" s="38">
        <f>IF($C$4="National Currency",IF(Non_technical_Account_DATA!G90=0,0,Non_technical_Account_DATA!G90),IF($C$4="Current Exchange rate",IF(Non_technical_Account_DATA!G90=0,0,Non_technical_Account_DATA!G90/ECO!Q19),IF($C$4="Constant Exchange rate",IF(Non_technical_Account_DATA!G90=0,0,Non_technical_Account_DATA!G90/ECO!Q54))))</f>
        <v>1753.96500919</v>
      </c>
      <c r="I96" s="38">
        <f>IF($C$4="National Currency",IF(Non_technical_Account_DATA!H90=0,0,Non_technical_Account_DATA!H90),IF($C$4="Current Exchange rate",IF(Non_technical_Account_DATA!H90=0,0,Non_technical_Account_DATA!H90/ECO!R19),IF($C$4="Constant Exchange rate",IF(Non_technical_Account_DATA!H90=0,0,Non_technical_Account_DATA!H90/ECO!R54))))</f>
        <v>1843.3496420699998</v>
      </c>
      <c r="J96" s="38">
        <f>IF($C$4="National Currency",IF(Non_technical_Account_DATA!I90=0,0,Non_technical_Account_DATA!I90),IF($C$4="Current Exchange rate",IF(Non_technical_Account_DATA!I90=0,0,Non_technical_Account_DATA!I90/ECO!S19),IF($C$4="Constant Exchange rate",IF(Non_technical_Account_DATA!I90=0,0,Non_technical_Account_DATA!I90/ECO!S54))))</f>
        <v>1739.7022923</v>
      </c>
      <c r="K96" s="38">
        <f>IF($C$4="National Currency",IF(Non_technical_Account_DATA!J90=0,0,Non_technical_Account_DATA!J90),IF($C$4="Current Exchange rate",IF(Non_technical_Account_DATA!J90=0,0,Non_technical_Account_DATA!J90/ECO!T19),IF($C$4="Constant Exchange rate",IF(Non_technical_Account_DATA!J90=0,0,Non_technical_Account_DATA!J90/ECO!T54))))</f>
        <v>1031.0305325734003</v>
      </c>
      <c r="L96" s="38">
        <f>IF($C$4="National Currency",IF(Non_technical_Account_DATA!K90=0,0,Non_technical_Account_DATA!K90),IF($C$4="Current Exchange rate",IF(Non_technical_Account_DATA!K90=0,0,Non_technical_Account_DATA!K90/ECO!U19),IF($C$4="Constant Exchange rate",IF(Non_technical_Account_DATA!K90=0,0,Non_technical_Account_DATA!K90/ECO!U54))))</f>
        <v>1423.4981704017009</v>
      </c>
      <c r="M96" s="38">
        <f>IF($C$4="National Currency",IF(Non_technical_Account_DATA!L90=0,0,Non_technical_Account_DATA!L90),IF($C$4="Current Exchange rate",IF(Non_technical_Account_DATA!L90=0,0,Non_technical_Account_DATA!L90/ECO!V19),IF($C$4="Constant Exchange rate",IF(Non_technical_Account_DATA!L90=0,0,Non_technical_Account_DATA!L90/ECO!V54))))</f>
        <v>1492.9055334083007</v>
      </c>
      <c r="N96" s="38">
        <f>IF($C$4="National Currency",IF(Non_technical_Account_DATA!M90=0,0,Non_technical_Account_DATA!M90),IF($C$4="Current Exchange rate",IF(Non_technical_Account_DATA!M90=0,0,Non_technical_Account_DATA!M90/ECO!W19),IF($C$4="Constant Exchange rate",IF(Non_technical_Account_DATA!M90=0,0,Non_technical_Account_DATA!M90/ECO!W54))))</f>
        <v>1506.4659406701003</v>
      </c>
      <c r="O96" s="38">
        <f>IF($C$4="National Currency",IF(Non_technical_Account_DATA!N90=0,0,Non_technical_Account_DATA!N90),IF($C$4="Current Exchange rate",IF(Non_technical_Account_DATA!N90=0,0,Non_technical_Account_DATA!N90/ECO!X19),IF($C$4="Constant Exchange rate",IF(Non_technical_Account_DATA!N90=0,0,Non_technical_Account_DATA!N90/ECO!X54))))</f>
        <v>1998.0246984785995</v>
      </c>
      <c r="P96" s="78">
        <f>IF($C$4="National Currency",IF(Non_technical_Account_DATA!O90=0,0,Non_technical_Account_DATA!O90),IF($C$4="Current Exchange rate",IF(Non_technical_Account_DATA!O90=0,0,Non_technical_Account_DATA!O90/ECO!Y19),IF($C$4="Constant Exchange rate",IF(Non_technical_Account_DATA!O90=0,0,Non_technical_Account_DATA!O90/ECO!Y54))))</f>
        <v>1609.9034956055998</v>
      </c>
      <c r="Q96" s="37">
        <f t="shared" si="19"/>
        <v>1.8036418468399838E-2</v>
      </c>
      <c r="R96" s="37">
        <f t="shared" si="20"/>
        <v>0.32629928399831321</v>
      </c>
      <c r="S96" s="37">
        <f t="shared" si="21"/>
        <v>1.4941223029570718</v>
      </c>
    </row>
    <row r="97" spans="3:19" ht="15" x14ac:dyDescent="0.25">
      <c r="C97" s="83"/>
      <c r="D97" s="84"/>
      <c r="E97" s="35" t="s">
        <v>12</v>
      </c>
      <c r="F97" s="38">
        <f>IF($C$4="National Currency",IF(Non_technical_Account_DATA!E91=0,0,Non_technical_Account_DATA!E91),IF($C$4="Current Exchange rate",IF(Non_technical_Account_DATA!E91=0,0,Non_technical_Account_DATA!E91/ECO!O20),IF($C$4="Constant Exchange rate",IF(Non_technical_Account_DATA!E91=0,0,Non_technical_Account_DATA!E91/ECO!O55))))</f>
        <v>779</v>
      </c>
      <c r="G97" s="38">
        <f>IF($C$4="National Currency",IF(Non_technical_Account_DATA!F91=0,0,Non_technical_Account_DATA!F91),IF($C$4="Current Exchange rate",IF(Non_technical_Account_DATA!F91=0,0,Non_technical_Account_DATA!F91/ECO!P20),IF($C$4="Constant Exchange rate",IF(Non_technical_Account_DATA!F91=0,0,Non_technical_Account_DATA!F91/ECO!P55))))</f>
        <v>792</v>
      </c>
      <c r="H97" s="38">
        <f>IF($C$4="National Currency",IF(Non_technical_Account_DATA!G91=0,0,Non_technical_Account_DATA!G91),IF($C$4="Current Exchange rate",IF(Non_technical_Account_DATA!G91=0,0,Non_technical_Account_DATA!G91/ECO!Q20),IF($C$4="Constant Exchange rate",IF(Non_technical_Account_DATA!G91=0,0,Non_technical_Account_DATA!G91/ECO!Q55))))</f>
        <v>808</v>
      </c>
      <c r="I97" s="38">
        <f>IF($C$4="National Currency",IF(Non_technical_Account_DATA!H91=0,0,Non_technical_Account_DATA!H91),IF($C$4="Current Exchange rate",IF(Non_technical_Account_DATA!H91=0,0,Non_technical_Account_DATA!H91/ECO!R20),IF($C$4="Constant Exchange rate",IF(Non_technical_Account_DATA!H91=0,0,Non_technical_Account_DATA!H91/ECO!R55))))</f>
        <v>939</v>
      </c>
      <c r="J97" s="38">
        <f>IF($C$4="National Currency",IF(Non_technical_Account_DATA!I91=0,0,Non_technical_Account_DATA!I91),IF($C$4="Current Exchange rate",IF(Non_technical_Account_DATA!I91=0,0,Non_technical_Account_DATA!I91/ECO!S20),IF($C$4="Constant Exchange rate",IF(Non_technical_Account_DATA!I91=0,0,Non_technical_Account_DATA!I91/ECO!S55))))</f>
        <v>1020</v>
      </c>
      <c r="K97" s="38">
        <f>IF($C$4="National Currency",IF(Non_technical_Account_DATA!J91=0,0,Non_technical_Account_DATA!J91),IF($C$4="Current Exchange rate",IF(Non_technical_Account_DATA!J91=0,0,Non_technical_Account_DATA!J91/ECO!T20),IF($C$4="Constant Exchange rate",IF(Non_technical_Account_DATA!J91=0,0,Non_technical_Account_DATA!J91/ECO!T55))))</f>
        <v>1204</v>
      </c>
      <c r="L97" s="38">
        <f>IF($C$4="National Currency",IF(Non_technical_Account_DATA!K91=0,0,Non_technical_Account_DATA!K91),IF($C$4="Current Exchange rate",IF(Non_technical_Account_DATA!K91=0,0,Non_technical_Account_DATA!K91/ECO!U20),IF($C$4="Constant Exchange rate",IF(Non_technical_Account_DATA!K91=0,0,Non_technical_Account_DATA!K91/ECO!U55))))</f>
        <v>964</v>
      </c>
      <c r="M97" s="38">
        <f>IF($C$4="National Currency",IF(Non_technical_Account_DATA!L91=0,0,Non_technical_Account_DATA!L91),IF($C$4="Current Exchange rate",IF(Non_technical_Account_DATA!L91=0,0,Non_technical_Account_DATA!L91/ECO!V20),IF($C$4="Constant Exchange rate",IF(Non_technical_Account_DATA!L91=0,0,Non_technical_Account_DATA!L91/ECO!V55))))</f>
        <v>845</v>
      </c>
      <c r="N97" s="38">
        <f>IF($C$4="National Currency",IF(Non_technical_Account_DATA!M91=0,0,Non_technical_Account_DATA!M91),IF($C$4="Current Exchange rate",IF(Non_technical_Account_DATA!M91=0,0,Non_technical_Account_DATA!M91/ECO!W20),IF($C$4="Constant Exchange rate",IF(Non_technical_Account_DATA!M91=0,0,Non_technical_Account_DATA!M91/ECO!W55))))</f>
        <v>958</v>
      </c>
      <c r="O97" s="38">
        <f>IF($C$4="National Currency",IF(Non_technical_Account_DATA!N91=0,0,Non_technical_Account_DATA!N91),IF($C$4="Current Exchange rate",IF(Non_technical_Account_DATA!N91=0,0,Non_technical_Account_DATA!N91/ECO!X20),IF($C$4="Constant Exchange rate",IF(Non_technical_Account_DATA!N91=0,0,Non_technical_Account_DATA!N91/ECO!X55))))</f>
        <v>1084</v>
      </c>
      <c r="P97" s="78">
        <f>IF($C$4="National Currency",IF(Non_technical_Account_DATA!O91=0,0,Non_technical_Account_DATA!O91),IF($C$4="Current Exchange rate",IF(Non_technical_Account_DATA!O91=0,0,Non_technical_Account_DATA!O91/ECO!Y20),IF($C$4="Constant Exchange rate",IF(Non_technical_Account_DATA!O91=0,0,Non_technical_Account_DATA!O91/ECO!Y55))))</f>
        <v>883</v>
      </c>
      <c r="Q97" s="37">
        <f t="shared" si="19"/>
        <v>9.7854033709557954E-3</v>
      </c>
      <c r="R97" s="37">
        <f t="shared" si="20"/>
        <v>0.13152400835073075</v>
      </c>
      <c r="S97" s="37">
        <f t="shared" si="21"/>
        <v>0.39152759948652127</v>
      </c>
    </row>
    <row r="98" spans="3:19" ht="15" x14ac:dyDescent="0.25">
      <c r="C98" s="83"/>
      <c r="D98" s="84"/>
      <c r="E98" s="35" t="s">
        <v>13</v>
      </c>
      <c r="F98" s="38">
        <f>IF($C$4="National Currency",IF(Non_technical_Account_DATA!E92=0,0,Non_technical_Account_DATA!E92),IF($C$4="Current Exchange rate",IF(Non_technical_Account_DATA!E92=0,0,Non_technical_Account_DATA!E92/ECO!O21),IF($C$4="Constant Exchange rate",IF(Non_technical_Account_DATA!E92=0,0,Non_technical_Account_DATA!E92/ECO!O56))))</f>
        <v>10403</v>
      </c>
      <c r="G98" s="38">
        <f>IF($C$4="National Currency",IF(Non_technical_Account_DATA!F92=0,0,Non_technical_Account_DATA!F92),IF($C$4="Current Exchange rate",IF(Non_technical_Account_DATA!F92=0,0,Non_technical_Account_DATA!F92/ECO!P21),IF($C$4="Constant Exchange rate",IF(Non_technical_Account_DATA!F92=0,0,Non_technical_Account_DATA!F92/ECO!P56))))</f>
        <v>10922</v>
      </c>
      <c r="H98" s="38">
        <f>IF($C$4="National Currency",IF(Non_technical_Account_DATA!G92=0,0,Non_technical_Account_DATA!G92),IF($C$4="Current Exchange rate",IF(Non_technical_Account_DATA!G92=0,0,Non_technical_Account_DATA!G92/ECO!Q21),IF($C$4="Constant Exchange rate",IF(Non_technical_Account_DATA!G92=0,0,Non_technical_Account_DATA!G92/ECO!Q56))))</f>
        <v>12160</v>
      </c>
      <c r="I98" s="38">
        <f>IF($C$4="National Currency",IF(Non_technical_Account_DATA!H92=0,0,Non_technical_Account_DATA!H92),IF($C$4="Current Exchange rate",IF(Non_technical_Account_DATA!H92=0,0,Non_technical_Account_DATA!H92/ECO!R21),IF($C$4="Constant Exchange rate",IF(Non_technical_Account_DATA!H92=0,0,Non_technical_Account_DATA!H92/ECO!R56))))</f>
        <v>12751</v>
      </c>
      <c r="J98" s="38">
        <f>IF($C$4="National Currency",IF(Non_technical_Account_DATA!I92=0,0,Non_technical_Account_DATA!I92),IF($C$4="Current Exchange rate",IF(Non_technical_Account_DATA!I92=0,0,Non_technical_Account_DATA!I92/ECO!S21),IF($C$4="Constant Exchange rate",IF(Non_technical_Account_DATA!I92=0,0,Non_technical_Account_DATA!I92/ECO!S56))))</f>
        <v>13322</v>
      </c>
      <c r="K98" s="38">
        <f>IF($C$4="National Currency",IF(Non_technical_Account_DATA!J92=0,0,Non_technical_Account_DATA!J92),IF($C$4="Current Exchange rate",IF(Non_technical_Account_DATA!J92=0,0,Non_technical_Account_DATA!J92/ECO!T21),IF($C$4="Constant Exchange rate",IF(Non_technical_Account_DATA!J92=0,0,Non_technical_Account_DATA!J92/ECO!T56))))</f>
        <v>11864</v>
      </c>
      <c r="L98" s="38">
        <f>IF($C$4="National Currency",IF(Non_technical_Account_DATA!K92=0,0,Non_technical_Account_DATA!K92),IF($C$4="Current Exchange rate",IF(Non_technical_Account_DATA!K92=0,0,Non_technical_Account_DATA!K92/ECO!U21),IF($C$4="Constant Exchange rate",IF(Non_technical_Account_DATA!K92=0,0,Non_technical_Account_DATA!K92/ECO!U56))))</f>
        <v>11584</v>
      </c>
      <c r="M98" s="38">
        <f>IF($C$4="National Currency",IF(Non_technical_Account_DATA!L92=0,0,Non_technical_Account_DATA!L92),IF($C$4="Current Exchange rate",IF(Non_technical_Account_DATA!L92=0,0,Non_technical_Account_DATA!L92/ECO!V21),IF($C$4="Constant Exchange rate",IF(Non_technical_Account_DATA!L92=0,0,Non_technical_Account_DATA!L92/ECO!V56))))</f>
        <v>13641</v>
      </c>
      <c r="N98" s="38">
        <f>IF($C$4="National Currency",IF(Non_technical_Account_DATA!M92=0,0,Non_technical_Account_DATA!M92),IF($C$4="Current Exchange rate",IF(Non_technical_Account_DATA!M92=0,0,Non_technical_Account_DATA!M92/ECO!W21),IF($C$4="Constant Exchange rate",IF(Non_technical_Account_DATA!M92=0,0,Non_technical_Account_DATA!M92/ECO!W56))))</f>
        <v>13526</v>
      </c>
      <c r="O98" s="38">
        <f>IF($C$4="National Currency",IF(Non_technical_Account_DATA!N92=0,0,Non_technical_Account_DATA!N92),IF($C$4="Current Exchange rate",IF(Non_technical_Account_DATA!N92=0,0,Non_technical_Account_DATA!N92/ECO!X21),IF($C$4="Constant Exchange rate",IF(Non_technical_Account_DATA!N92=0,0,Non_technical_Account_DATA!N92/ECO!X56))))</f>
        <v>11261</v>
      </c>
      <c r="P98" s="78">
        <f>IF($C$4="National Currency",IF(Non_technical_Account_DATA!O92=0,0,Non_technical_Account_DATA!O92),IF($C$4="Current Exchange rate",IF(Non_technical_Account_DATA!O92=0,0,Non_technical_Account_DATA!O92/ECO!Y21),IF($C$4="Constant Exchange rate",IF(Non_technical_Account_DATA!O92=0,0,Non_technical_Account_DATA!O92/ECO!Y56))))</f>
        <v>0</v>
      </c>
      <c r="Q98" s="37">
        <f t="shared" si="19"/>
        <v>0.10165445328444023</v>
      </c>
      <c r="R98" s="37">
        <f t="shared" si="20"/>
        <v>-0.16745527132929172</v>
      </c>
      <c r="S98" s="37">
        <f t="shared" si="21"/>
        <v>8.2476208785927208E-2</v>
      </c>
    </row>
    <row r="99" spans="3:19" ht="15" x14ac:dyDescent="0.25">
      <c r="C99" s="83"/>
      <c r="D99" s="84"/>
      <c r="E99" s="35" t="s">
        <v>14</v>
      </c>
      <c r="F99" s="38">
        <f>IF($C$4="National Currency",IF(Non_technical_Account_DATA!E93=0,0,Non_technical_Account_DATA!E93),IF($C$4="Current Exchange rate",IF(Non_technical_Account_DATA!E93=0,0,Non_technical_Account_DATA!E93/ECO!O22),IF($C$4="Constant Exchange rate",IF(Non_technical_Account_DATA!E93=0,0,Non_technical_Account_DATA!E93/ECO!O57))))</f>
        <v>0</v>
      </c>
      <c r="G99" s="38">
        <f>IF($C$4="National Currency",IF(Non_technical_Account_DATA!F93=0,0,Non_technical_Account_DATA!F93),IF($C$4="Current Exchange rate",IF(Non_technical_Account_DATA!F93=0,0,Non_technical_Account_DATA!F93/ECO!P22),IF($C$4="Constant Exchange rate",IF(Non_technical_Account_DATA!F93=0,0,Non_technical_Account_DATA!F93/ECO!P57))))</f>
        <v>0</v>
      </c>
      <c r="H99" s="38">
        <f>IF($C$4="National Currency",IF(Non_technical_Account_DATA!G93=0,0,Non_technical_Account_DATA!G93),IF($C$4="Current Exchange rate",IF(Non_technical_Account_DATA!G93=0,0,Non_technical_Account_DATA!G93/ECO!Q22),IF($C$4="Constant Exchange rate",IF(Non_technical_Account_DATA!G93=0,0,Non_technical_Account_DATA!G93/ECO!Q57))))</f>
        <v>0</v>
      </c>
      <c r="I99" s="38">
        <f>IF($C$4="National Currency",IF(Non_technical_Account_DATA!H93=0,0,Non_technical_Account_DATA!H93),IF($C$4="Current Exchange rate",IF(Non_technical_Account_DATA!H93=0,0,Non_technical_Account_DATA!H93/ECO!R22),IF($C$4="Constant Exchange rate",IF(Non_technical_Account_DATA!H93=0,0,Non_technical_Account_DATA!H93/ECO!R57))))</f>
        <v>0</v>
      </c>
      <c r="J99" s="38">
        <f>IF($C$4="National Currency",IF(Non_technical_Account_DATA!I93=0,0,Non_technical_Account_DATA!I93),IF($C$4="Current Exchange rate",IF(Non_technical_Account_DATA!I93=0,0,Non_technical_Account_DATA!I93/ECO!S22),IF($C$4="Constant Exchange rate",IF(Non_technical_Account_DATA!I93=0,0,Non_technical_Account_DATA!I93/ECO!S57))))</f>
        <v>0</v>
      </c>
      <c r="K99" s="38">
        <f>IF($C$4="National Currency",IF(Non_technical_Account_DATA!J93=0,0,Non_technical_Account_DATA!J93),IF($C$4="Current Exchange rate",IF(Non_technical_Account_DATA!J93=0,0,Non_technical_Account_DATA!J93/ECO!T22),IF($C$4="Constant Exchange rate",IF(Non_technical_Account_DATA!J93=0,0,Non_technical_Account_DATA!J93/ECO!T57))))</f>
        <v>0</v>
      </c>
      <c r="L99" s="38">
        <f>IF($C$4="National Currency",IF(Non_technical_Account_DATA!K93=0,0,Non_technical_Account_DATA!K93),IF($C$4="Current Exchange rate",IF(Non_technical_Account_DATA!K93=0,0,Non_technical_Account_DATA!K93/ECO!U22),IF($C$4="Constant Exchange rate",IF(Non_technical_Account_DATA!K93=0,0,Non_technical_Account_DATA!K93/ECO!U57))))</f>
        <v>0</v>
      </c>
      <c r="M99" s="38">
        <f>IF($C$4="National Currency",IF(Non_technical_Account_DATA!L93=0,0,Non_technical_Account_DATA!L93),IF($C$4="Current Exchange rate",IF(Non_technical_Account_DATA!L93=0,0,Non_technical_Account_DATA!L93/ECO!V22),IF($C$4="Constant Exchange rate",IF(Non_technical_Account_DATA!L93=0,0,Non_technical_Account_DATA!L93/ECO!V57))))</f>
        <v>0</v>
      </c>
      <c r="N99" s="38">
        <f>IF($C$4="National Currency",IF(Non_technical_Account_DATA!M93=0,0,Non_technical_Account_DATA!M93),IF($C$4="Current Exchange rate",IF(Non_technical_Account_DATA!M93=0,0,Non_technical_Account_DATA!M93/ECO!W22),IF($C$4="Constant Exchange rate",IF(Non_technical_Account_DATA!M93=0,0,Non_technical_Account_DATA!M93/ECO!W57))))</f>
        <v>0</v>
      </c>
      <c r="O99" s="38">
        <f>IF($C$4="National Currency",IF(Non_technical_Account_DATA!N93=0,0,Non_technical_Account_DATA!N93),IF($C$4="Current Exchange rate",IF(Non_technical_Account_DATA!N93=0,0,Non_technical_Account_DATA!N93/ECO!X22),IF($C$4="Constant Exchange rate",IF(Non_technical_Account_DATA!N93=0,0,Non_technical_Account_DATA!N93/ECO!X57))))</f>
        <v>0</v>
      </c>
      <c r="P99" s="78">
        <f>IF($C$4="National Currency",IF(Non_technical_Account_DATA!O93=0,0,Non_technical_Account_DATA!O93),IF($C$4="Current Exchange rate",IF(Non_technical_Account_DATA!O93=0,0,Non_technical_Account_DATA!O93/ECO!Y22),IF($C$4="Constant Exchange rate",IF(Non_technical_Account_DATA!O93=0,0,Non_technical_Account_DATA!O93/ECO!Y57))))</f>
        <v>0</v>
      </c>
      <c r="Q99" s="37">
        <f t="shared" si="19"/>
        <v>0</v>
      </c>
      <c r="R99" s="37" t="str">
        <f t="shared" si="20"/>
        <v>-</v>
      </c>
      <c r="S99" s="37" t="str">
        <f t="shared" si="21"/>
        <v>-</v>
      </c>
    </row>
    <row r="100" spans="3:19" ht="15" x14ac:dyDescent="0.25">
      <c r="C100" s="83"/>
      <c r="D100" s="84"/>
      <c r="E100" s="35" t="s">
        <v>15</v>
      </c>
      <c r="F100" s="38">
        <f>IF($C$4="National Currency",IF(Non_technical_Account_DATA!E94=0,0,Non_technical_Account_DATA!E94),IF($C$4="Current Exchange rate",IF(Non_technical_Account_DATA!E94=0,0,Non_technical_Account_DATA!E94/ECO!O23),IF($C$4="Constant Exchange rate",IF(Non_technical_Account_DATA!E94=0,0,Non_technical_Account_DATA!E94/ECO!O58))))</f>
        <v>67.96970488378166</v>
      </c>
      <c r="G100" s="75">
        <f>IF($C$4="National Currency",IF(Non_technical_Account_DATA!F94=0,0,Non_technical_Account_DATA!F94),IF($C$4="Current Exchange rate",IF(Non_technical_Account_DATA!F94=0,0,Non_technical_Account_DATA!F94/ECO!P23),IF($C$4="Constant Exchange rate",IF(Non_technical_Account_DATA!F94=0,0,Non_technical_Account_DATA!F94/ECO!P58))))</f>
        <v>69.883194045442664</v>
      </c>
      <c r="H100" s="38">
        <f>IF($C$4="National Currency",IF(Non_technical_Account_DATA!G94=0,0,Non_technical_Account_DATA!G94),IF($C$4="Current Exchange rate",IF(Non_technical_Account_DATA!G94=0,0,Non_technical_Account_DATA!G94/ECO!Q23),IF($C$4="Constant Exchange rate",IF(Non_technical_Account_DATA!G94=0,0,Non_technical_Account_DATA!G94/ECO!Q58))))</f>
        <v>71.796683207103669</v>
      </c>
      <c r="I100" s="38">
        <f>IF($C$4="National Currency",IF(Non_technical_Account_DATA!H94=0,0,Non_technical_Account_DATA!H94),IF($C$4="Current Exchange rate",IF(Non_technical_Account_DATA!H94=0,0,Non_technical_Account_DATA!H94/ECO!R23),IF($C$4="Constant Exchange rate",IF(Non_technical_Account_DATA!H94=0,0,Non_technical_Account_DATA!H94/ECO!R58))))</f>
        <v>0</v>
      </c>
      <c r="J100" s="38">
        <f>IF($C$4="National Currency",IF(Non_technical_Account_DATA!I94=0,0,Non_technical_Account_DATA!I94),IF($C$4="Current Exchange rate",IF(Non_technical_Account_DATA!I94=0,0,Non_technical_Account_DATA!I94/ECO!S23),IF($C$4="Constant Exchange rate",IF(Non_technical_Account_DATA!I94=0,0,Non_technical_Account_DATA!I94/ECO!S58))))</f>
        <v>0</v>
      </c>
      <c r="K100" s="38">
        <f>IF($C$4="National Currency",IF(Non_technical_Account_DATA!J94=0,0,Non_technical_Account_DATA!J94),IF($C$4="Current Exchange rate",IF(Non_technical_Account_DATA!J94=0,0,Non_technical_Account_DATA!J94/ECO!T23),IF($C$4="Constant Exchange rate",IF(Non_technical_Account_DATA!J94=0,0,Non_technical_Account_DATA!J94/ECO!T58))))</f>
        <v>0</v>
      </c>
      <c r="L100" s="38">
        <f>IF($C$4="National Currency",IF(Non_technical_Account_DATA!K94=0,0,Non_technical_Account_DATA!K94),IF($C$4="Current Exchange rate",IF(Non_technical_Account_DATA!K94=0,0,Non_technical_Account_DATA!K94/ECO!U23),IF($C$4="Constant Exchange rate",IF(Non_technical_Account_DATA!K94=0,0,Non_technical_Account_DATA!K94/ECO!U58))))</f>
        <v>0</v>
      </c>
      <c r="M100" s="38">
        <f>IF($C$4="National Currency",IF(Non_technical_Account_DATA!L94=0,0,Non_technical_Account_DATA!L94),IF($C$4="Current Exchange rate",IF(Non_technical_Account_DATA!L94=0,0,Non_technical_Account_DATA!L94/ECO!V23),IF($C$4="Constant Exchange rate",IF(Non_technical_Account_DATA!L94=0,0,Non_technical_Account_DATA!L94/ECO!V58))))</f>
        <v>0</v>
      </c>
      <c r="N100" s="38">
        <f>IF($C$4="National Currency",IF(Non_technical_Account_DATA!M94=0,0,Non_technical_Account_DATA!M94),IF($C$4="Current Exchange rate",IF(Non_technical_Account_DATA!M94=0,0,Non_technical_Account_DATA!M94/ECO!W23),IF($C$4="Constant Exchange rate",IF(Non_technical_Account_DATA!M94=0,0,Non_technical_Account_DATA!M94/ECO!W58))))</f>
        <v>0</v>
      </c>
      <c r="O100" s="38">
        <f>IF($C$4="National Currency",IF(Non_technical_Account_DATA!N94=0,0,Non_technical_Account_DATA!N94),IF($C$4="Current Exchange rate",IF(Non_technical_Account_DATA!N94=0,0,Non_technical_Account_DATA!N94/ECO!X23),IF($C$4="Constant Exchange rate",IF(Non_technical_Account_DATA!N94=0,0,Non_technical_Account_DATA!N94/ECO!X58))))</f>
        <v>0</v>
      </c>
      <c r="P100" s="78">
        <f>IF($C$4="National Currency",IF(Non_technical_Account_DATA!O94=0,0,Non_technical_Account_DATA!O94),IF($C$4="Current Exchange rate",IF(Non_technical_Account_DATA!O94=0,0,Non_technical_Account_DATA!O94/ECO!Y23),IF($C$4="Constant Exchange rate",IF(Non_technical_Account_DATA!O94=0,0,Non_technical_Account_DATA!O94/ECO!Y58))))</f>
        <v>0</v>
      </c>
      <c r="Q100" s="37">
        <f t="shared" si="19"/>
        <v>0</v>
      </c>
      <c r="R100" s="37" t="str">
        <f t="shared" si="20"/>
        <v>-</v>
      </c>
      <c r="S100" s="37" t="str">
        <f t="shared" si="21"/>
        <v>-</v>
      </c>
    </row>
    <row r="101" spans="3:19" ht="15" x14ac:dyDescent="0.25">
      <c r="C101" s="83"/>
      <c r="D101" s="84"/>
      <c r="E101" s="35" t="s">
        <v>16</v>
      </c>
      <c r="F101" s="38">
        <f>IF($C$4="National Currency",IF(Non_technical_Account_DATA!E95=0,0,Non_technical_Account_DATA!E95),IF($C$4="Current Exchange rate",IF(Non_technical_Account_DATA!E95=0,0,Non_technical_Account_DATA!E95/ECO!O24),IF($C$4="Constant Exchange rate",IF(Non_technical_Account_DATA!E95=0,0,Non_technical_Account_DATA!E95/ECO!O59))))</f>
        <v>0</v>
      </c>
      <c r="G101" s="38">
        <f>IF($C$4="National Currency",IF(Non_technical_Account_DATA!F95=0,0,Non_technical_Account_DATA!F95),IF($C$4="Current Exchange rate",IF(Non_technical_Account_DATA!F95=0,0,Non_technical_Account_DATA!F95/ECO!P24),IF($C$4="Constant Exchange rate",IF(Non_technical_Account_DATA!F95=0,0,Non_technical_Account_DATA!F95/ECO!P59))))</f>
        <v>0</v>
      </c>
      <c r="H101" s="38">
        <f>IF($C$4="National Currency",IF(Non_technical_Account_DATA!G95=0,0,Non_technical_Account_DATA!G95),IF($C$4="Current Exchange rate",IF(Non_technical_Account_DATA!G95=0,0,Non_technical_Account_DATA!G95/ECO!Q24),IF($C$4="Constant Exchange rate",IF(Non_technical_Account_DATA!G95=0,0,Non_technical_Account_DATA!G95/ECO!Q59))))</f>
        <v>0</v>
      </c>
      <c r="I101" s="38">
        <f>IF($C$4="National Currency",IF(Non_technical_Account_DATA!H95=0,0,Non_technical_Account_DATA!H95),IF($C$4="Current Exchange rate",IF(Non_technical_Account_DATA!H95=0,0,Non_technical_Account_DATA!H95/ECO!R24),IF($C$4="Constant Exchange rate",IF(Non_technical_Account_DATA!H95=0,0,Non_technical_Account_DATA!H95/ECO!R59))))</f>
        <v>0</v>
      </c>
      <c r="J101" s="38">
        <f>IF($C$4="National Currency",IF(Non_technical_Account_DATA!I95=0,0,Non_technical_Account_DATA!I95),IF($C$4="Current Exchange rate",IF(Non_technical_Account_DATA!I95=0,0,Non_technical_Account_DATA!I95/ECO!S24),IF($C$4="Constant Exchange rate",IF(Non_technical_Account_DATA!I95=0,0,Non_technical_Account_DATA!I95/ECO!S59))))</f>
        <v>0</v>
      </c>
      <c r="K101" s="38">
        <f>IF($C$4="National Currency",IF(Non_technical_Account_DATA!J95=0,0,Non_technical_Account_DATA!J95),IF($C$4="Current Exchange rate",IF(Non_technical_Account_DATA!J95=0,0,Non_technical_Account_DATA!J95/ECO!T24),IF($C$4="Constant Exchange rate",IF(Non_technical_Account_DATA!J95=0,0,Non_technical_Account_DATA!J95/ECO!T59))))</f>
        <v>0</v>
      </c>
      <c r="L101" s="38">
        <f>IF($C$4="National Currency",IF(Non_technical_Account_DATA!K95=0,0,Non_technical_Account_DATA!K95),IF($C$4="Current Exchange rate",IF(Non_technical_Account_DATA!K95=0,0,Non_technical_Account_DATA!K95/ECO!U24),IF($C$4="Constant Exchange rate",IF(Non_technical_Account_DATA!K95=0,0,Non_technical_Account_DATA!K95/ECO!U59))))</f>
        <v>0</v>
      </c>
      <c r="M101" s="38">
        <f>IF($C$4="National Currency",IF(Non_technical_Account_DATA!L95=0,0,Non_technical_Account_DATA!L95),IF($C$4="Current Exchange rate",IF(Non_technical_Account_DATA!L95=0,0,Non_technical_Account_DATA!L95/ECO!V24),IF($C$4="Constant Exchange rate",IF(Non_technical_Account_DATA!L95=0,0,Non_technical_Account_DATA!L95/ECO!V59))))</f>
        <v>0</v>
      </c>
      <c r="N101" s="38">
        <f>IF($C$4="National Currency",IF(Non_technical_Account_DATA!M95=0,0,Non_technical_Account_DATA!M95),IF($C$4="Current Exchange rate",IF(Non_technical_Account_DATA!M95=0,0,Non_technical_Account_DATA!M95/ECO!W24),IF($C$4="Constant Exchange rate",IF(Non_technical_Account_DATA!M95=0,0,Non_technical_Account_DATA!M95/ECO!W59))))</f>
        <v>0</v>
      </c>
      <c r="O101" s="38">
        <f>IF($C$4="National Currency",IF(Non_technical_Account_DATA!N95=0,0,Non_technical_Account_DATA!N95),IF($C$4="Current Exchange rate",IF(Non_technical_Account_DATA!N95=0,0,Non_technical_Account_DATA!N95/ECO!X24),IF($C$4="Constant Exchange rate",IF(Non_technical_Account_DATA!N95=0,0,Non_technical_Account_DATA!N95/ECO!X59))))</f>
        <v>0</v>
      </c>
      <c r="P101" s="78">
        <f>IF($C$4="National Currency",IF(Non_technical_Account_DATA!O95=0,0,Non_technical_Account_DATA!O95),IF($C$4="Current Exchange rate",IF(Non_technical_Account_DATA!O95=0,0,Non_technical_Account_DATA!O95/ECO!Y24),IF($C$4="Constant Exchange rate",IF(Non_technical_Account_DATA!O95=0,0,Non_technical_Account_DATA!O95/ECO!Y59))))</f>
        <v>0</v>
      </c>
      <c r="Q101" s="37">
        <f t="shared" si="19"/>
        <v>0</v>
      </c>
      <c r="R101" s="37" t="str">
        <f t="shared" si="20"/>
        <v>-</v>
      </c>
      <c r="S101" s="37" t="str">
        <f t="shared" si="21"/>
        <v>-</v>
      </c>
    </row>
    <row r="102" spans="3:19" ht="15" x14ac:dyDescent="0.25">
      <c r="C102" s="83"/>
      <c r="D102" s="84"/>
      <c r="E102" s="35" t="s">
        <v>17</v>
      </c>
      <c r="F102" s="38">
        <f>IF($C$4="National Currency",IF(Non_technical_Account_DATA!E96=0,0,Non_technical_Account_DATA!E96),IF($C$4="Current Exchange rate",IF(Non_technical_Account_DATA!E96=0,0,Non_technical_Account_DATA!E96/ECO!O25),IF($C$4="Constant Exchange rate",IF(Non_technical_Account_DATA!E96=0,0,Non_technical_Account_DATA!E96/ECO!O60))))</f>
        <v>0</v>
      </c>
      <c r="G102" s="38">
        <f>IF($C$4="National Currency",IF(Non_technical_Account_DATA!F96=0,0,Non_technical_Account_DATA!F96),IF($C$4="Current Exchange rate",IF(Non_technical_Account_DATA!F96=0,0,Non_technical_Account_DATA!F96/ECO!P25),IF($C$4="Constant Exchange rate",IF(Non_technical_Account_DATA!F96=0,0,Non_technical_Account_DATA!F96/ECO!P60))))</f>
        <v>0</v>
      </c>
      <c r="H102" s="38">
        <f>IF($C$4="National Currency",IF(Non_technical_Account_DATA!G96=0,0,Non_technical_Account_DATA!G96),IF($C$4="Current Exchange rate",IF(Non_technical_Account_DATA!G96=0,0,Non_technical_Account_DATA!G96/ECO!Q25),IF($C$4="Constant Exchange rate",IF(Non_technical_Account_DATA!G96=0,0,Non_technical_Account_DATA!G96/ECO!Q60))))</f>
        <v>0</v>
      </c>
      <c r="I102" s="38">
        <f>IF($C$4="National Currency",IF(Non_technical_Account_DATA!H96=0,0,Non_technical_Account_DATA!H96),IF($C$4="Current Exchange rate",IF(Non_technical_Account_DATA!H96=0,0,Non_technical_Account_DATA!H96/ECO!R25),IF($C$4="Constant Exchange rate",IF(Non_technical_Account_DATA!H96=0,0,Non_technical_Account_DATA!H96/ECO!R60))))</f>
        <v>0</v>
      </c>
      <c r="J102" s="38">
        <f>IF($C$4="National Currency",IF(Non_technical_Account_DATA!I96=0,0,Non_technical_Account_DATA!I96),IF($C$4="Current Exchange rate",IF(Non_technical_Account_DATA!I96=0,0,Non_technical_Account_DATA!I96/ECO!S25),IF($C$4="Constant Exchange rate",IF(Non_technical_Account_DATA!I96=0,0,Non_technical_Account_DATA!I96/ECO!S60))))</f>
        <v>0</v>
      </c>
      <c r="K102" s="38">
        <f>IF($C$4="National Currency",IF(Non_technical_Account_DATA!J96=0,0,Non_technical_Account_DATA!J96),IF($C$4="Current Exchange rate",IF(Non_technical_Account_DATA!J96=0,0,Non_technical_Account_DATA!J96/ECO!T25),IF($C$4="Constant Exchange rate",IF(Non_technical_Account_DATA!J96=0,0,Non_technical_Account_DATA!J96/ECO!T60))))</f>
        <v>0</v>
      </c>
      <c r="L102" s="38">
        <f>IF($C$4="National Currency",IF(Non_technical_Account_DATA!K96=0,0,Non_technical_Account_DATA!K96),IF($C$4="Current Exchange rate",IF(Non_technical_Account_DATA!K96=0,0,Non_technical_Account_DATA!K96/ECO!U25),IF($C$4="Constant Exchange rate",IF(Non_technical_Account_DATA!K96=0,0,Non_technical_Account_DATA!K96/ECO!U60))))</f>
        <v>0</v>
      </c>
      <c r="M102" s="38">
        <f>IF($C$4="National Currency",IF(Non_technical_Account_DATA!L96=0,0,Non_technical_Account_DATA!L96),IF($C$4="Current Exchange rate",IF(Non_technical_Account_DATA!L96=0,0,Non_technical_Account_DATA!L96/ECO!V25),IF($C$4="Constant Exchange rate",IF(Non_technical_Account_DATA!L96=0,0,Non_technical_Account_DATA!L96/ECO!V60))))</f>
        <v>0</v>
      </c>
      <c r="N102" s="38">
        <f>IF($C$4="National Currency",IF(Non_technical_Account_DATA!M96=0,0,Non_technical_Account_DATA!M96),IF($C$4="Current Exchange rate",IF(Non_technical_Account_DATA!M96=0,0,Non_technical_Account_DATA!M96/ECO!W25),IF($C$4="Constant Exchange rate",IF(Non_technical_Account_DATA!M96=0,0,Non_technical_Account_DATA!M96/ECO!W60))))</f>
        <v>0</v>
      </c>
      <c r="O102" s="38">
        <f>IF($C$4="National Currency",IF(Non_technical_Account_DATA!N96=0,0,Non_technical_Account_DATA!N96),IF($C$4="Current Exchange rate",IF(Non_technical_Account_DATA!N96=0,0,Non_technical_Account_DATA!N96/ECO!X25),IF($C$4="Constant Exchange rate",IF(Non_technical_Account_DATA!N96=0,0,Non_technical_Account_DATA!N96/ECO!X60))))</f>
        <v>0</v>
      </c>
      <c r="P102" s="78">
        <f>IF($C$4="National Currency",IF(Non_technical_Account_DATA!O96=0,0,Non_technical_Account_DATA!O96),IF($C$4="Current Exchange rate",IF(Non_technical_Account_DATA!O96=0,0,Non_technical_Account_DATA!O96/ECO!Y25),IF($C$4="Constant Exchange rate",IF(Non_technical_Account_DATA!O96=0,0,Non_technical_Account_DATA!O96/ECO!Y60))))</f>
        <v>0</v>
      </c>
      <c r="Q102" s="37">
        <f t="shared" si="19"/>
        <v>0</v>
      </c>
      <c r="R102" s="37" t="str">
        <f t="shared" si="20"/>
        <v>-</v>
      </c>
      <c r="S102" s="37" t="str">
        <f t="shared" si="21"/>
        <v>-</v>
      </c>
    </row>
    <row r="103" spans="3:19" ht="15" x14ac:dyDescent="0.25">
      <c r="C103" s="83"/>
      <c r="D103" s="84"/>
      <c r="E103" s="35" t="s">
        <v>18</v>
      </c>
      <c r="F103" s="38">
        <f>IF($C$4="National Currency",IF(Non_technical_Account_DATA!E97=0,0,Non_technical_Account_DATA!E97),IF($C$4="Current Exchange rate",IF(Non_technical_Account_DATA!E97=0,0,Non_technical_Account_DATA!E97/ECO!O26),IF($C$4="Constant Exchange rate",IF(Non_technical_Account_DATA!E97=0,0,Non_technical_Account_DATA!E97/ECO!O61))))</f>
        <v>0</v>
      </c>
      <c r="G103" s="38">
        <f>IF($C$4="National Currency",IF(Non_technical_Account_DATA!F97=0,0,Non_technical_Account_DATA!F97),IF($C$4="Current Exchange rate",IF(Non_technical_Account_DATA!F97=0,0,Non_technical_Account_DATA!F97/ECO!P26),IF($C$4="Constant Exchange rate",IF(Non_technical_Account_DATA!F97=0,0,Non_technical_Account_DATA!F97/ECO!P61))))</f>
        <v>0</v>
      </c>
      <c r="H103" s="38">
        <f>IF($C$4="National Currency",IF(Non_technical_Account_DATA!G97=0,0,Non_technical_Account_DATA!G97),IF($C$4="Current Exchange rate",IF(Non_technical_Account_DATA!G97=0,0,Non_technical_Account_DATA!G97/ECO!Q26),IF($C$4="Constant Exchange rate",IF(Non_technical_Account_DATA!G97=0,0,Non_technical_Account_DATA!G97/ECO!Q61))))</f>
        <v>0</v>
      </c>
      <c r="I103" s="38">
        <f>IF($C$4="National Currency",IF(Non_technical_Account_DATA!H97=0,0,Non_technical_Account_DATA!H97),IF($C$4="Current Exchange rate",IF(Non_technical_Account_DATA!H97=0,0,Non_technical_Account_DATA!H97/ECO!R26),IF($C$4="Constant Exchange rate",IF(Non_technical_Account_DATA!H97=0,0,Non_technical_Account_DATA!H97/ECO!R61))))</f>
        <v>0</v>
      </c>
      <c r="J103" s="38">
        <f>IF($C$4="National Currency",IF(Non_technical_Account_DATA!I97=0,0,Non_technical_Account_DATA!I97),IF($C$4="Current Exchange rate",IF(Non_technical_Account_DATA!I97=0,0,Non_technical_Account_DATA!I97/ECO!S26),IF($C$4="Constant Exchange rate",IF(Non_technical_Account_DATA!I97=0,0,Non_technical_Account_DATA!I97/ECO!S61))))</f>
        <v>0</v>
      </c>
      <c r="K103" s="38">
        <f>IF($C$4="National Currency",IF(Non_technical_Account_DATA!J97=0,0,Non_technical_Account_DATA!J97),IF($C$4="Current Exchange rate",IF(Non_technical_Account_DATA!J97=0,0,Non_technical_Account_DATA!J97/ECO!T26),IF($C$4="Constant Exchange rate",IF(Non_technical_Account_DATA!J97=0,0,Non_technical_Account_DATA!J97/ECO!T61))))</f>
        <v>0</v>
      </c>
      <c r="L103" s="38">
        <f>IF($C$4="National Currency",IF(Non_technical_Account_DATA!K97=0,0,Non_technical_Account_DATA!K97),IF($C$4="Current Exchange rate",IF(Non_technical_Account_DATA!K97=0,0,Non_technical_Account_DATA!K97/ECO!U26),IF($C$4="Constant Exchange rate",IF(Non_technical_Account_DATA!K97=0,0,Non_technical_Account_DATA!K97/ECO!U61))))</f>
        <v>0</v>
      </c>
      <c r="M103" s="38">
        <f>IF($C$4="National Currency",IF(Non_technical_Account_DATA!L97=0,0,Non_technical_Account_DATA!L97),IF($C$4="Current Exchange rate",IF(Non_technical_Account_DATA!L97=0,0,Non_technical_Account_DATA!L97/ECO!V26),IF($C$4="Constant Exchange rate",IF(Non_technical_Account_DATA!L97=0,0,Non_technical_Account_DATA!L97/ECO!V61))))</f>
        <v>0</v>
      </c>
      <c r="N103" s="38">
        <f>IF($C$4="National Currency",IF(Non_technical_Account_DATA!M97=0,0,Non_technical_Account_DATA!M97),IF($C$4="Current Exchange rate",IF(Non_technical_Account_DATA!M97=0,0,Non_technical_Account_DATA!M97/ECO!W26),IF($C$4="Constant Exchange rate",IF(Non_technical_Account_DATA!M97=0,0,Non_technical_Account_DATA!M97/ECO!W61))))</f>
        <v>0</v>
      </c>
      <c r="O103" s="38">
        <f>IF($C$4="National Currency",IF(Non_technical_Account_DATA!N97=0,0,Non_technical_Account_DATA!N97),IF($C$4="Current Exchange rate",IF(Non_technical_Account_DATA!N97=0,0,Non_technical_Account_DATA!N97/ECO!X26),IF($C$4="Constant Exchange rate",IF(Non_technical_Account_DATA!N97=0,0,Non_technical_Account_DATA!N97/ECO!X61))))</f>
        <v>0</v>
      </c>
      <c r="P103" s="78">
        <f>IF($C$4="National Currency",IF(Non_technical_Account_DATA!O97=0,0,Non_technical_Account_DATA!O97),IF($C$4="Current Exchange rate",IF(Non_technical_Account_DATA!O97=0,0,Non_technical_Account_DATA!O97/ECO!Y26),IF($C$4="Constant Exchange rate",IF(Non_technical_Account_DATA!O97=0,0,Non_technical_Account_DATA!O97/ECO!Y61))))</f>
        <v>0</v>
      </c>
      <c r="Q103" s="37">
        <f t="shared" si="19"/>
        <v>0</v>
      </c>
      <c r="R103" s="37" t="str">
        <f t="shared" si="20"/>
        <v>-</v>
      </c>
      <c r="S103" s="37" t="str">
        <f t="shared" si="21"/>
        <v>-</v>
      </c>
    </row>
    <row r="104" spans="3:19" ht="15" x14ac:dyDescent="0.25">
      <c r="C104" s="83"/>
      <c r="D104" s="84"/>
      <c r="E104" s="35" t="s">
        <v>19</v>
      </c>
      <c r="F104" s="38">
        <f>IF($C$4="National Currency",IF(Non_technical_Account_DATA!E98=0,0,Non_technical_Account_DATA!E98),IF($C$4="Current Exchange rate",IF(Non_technical_Account_DATA!E98=0,0,Non_technical_Account_DATA!E98/ECO!O27),IF($C$4="Constant Exchange rate",IF(Non_technical_Account_DATA!E98=0,0,Non_technical_Account_DATA!E98/ECO!O62))))</f>
        <v>4440</v>
      </c>
      <c r="G104" s="38">
        <f>IF($C$4="National Currency",IF(Non_technical_Account_DATA!F98=0,0,Non_technical_Account_DATA!F98),IF($C$4="Current Exchange rate",IF(Non_technical_Account_DATA!F98=0,0,Non_technical_Account_DATA!F98/ECO!P27),IF($C$4="Constant Exchange rate",IF(Non_technical_Account_DATA!F98=0,0,Non_technical_Account_DATA!F98/ECO!P62))))</f>
        <v>5013</v>
      </c>
      <c r="H104" s="38">
        <f>IF($C$4="National Currency",IF(Non_technical_Account_DATA!G98=0,0,Non_technical_Account_DATA!G98),IF($C$4="Current Exchange rate",IF(Non_technical_Account_DATA!G98=0,0,Non_technical_Account_DATA!G98/ECO!Q27),IF($C$4="Constant Exchange rate",IF(Non_technical_Account_DATA!G98=0,0,Non_technical_Account_DATA!G98/ECO!Q62))))</f>
        <v>4390</v>
      </c>
      <c r="I104" s="38">
        <f>IF($C$4="National Currency",IF(Non_technical_Account_DATA!H98=0,0,Non_technical_Account_DATA!H98),IF($C$4="Current Exchange rate",IF(Non_technical_Account_DATA!H98=0,0,Non_technical_Account_DATA!H98/ECO!R27),IF($C$4="Constant Exchange rate",IF(Non_technical_Account_DATA!H98=0,0,Non_technical_Account_DATA!H98/ECO!R62))))</f>
        <v>5089</v>
      </c>
      <c r="J104" s="38">
        <f>IF($C$4="National Currency",IF(Non_technical_Account_DATA!I98=0,0,Non_technical_Account_DATA!I98),IF($C$4="Current Exchange rate",IF(Non_technical_Account_DATA!I98=0,0,Non_technical_Account_DATA!I98/ECO!S27),IF($C$4="Constant Exchange rate",IF(Non_technical_Account_DATA!I98=0,0,Non_technical_Account_DATA!I98/ECO!S62))))</f>
        <v>5469</v>
      </c>
      <c r="K104" s="38">
        <f>IF($C$4="National Currency",IF(Non_technical_Account_DATA!J98=0,0,Non_technical_Account_DATA!J98),IF($C$4="Current Exchange rate",IF(Non_technical_Account_DATA!J98=0,0,Non_technical_Account_DATA!J98/ECO!T27),IF($C$4="Constant Exchange rate",IF(Non_technical_Account_DATA!J98=0,0,Non_technical_Account_DATA!J98/ECO!T62))))</f>
        <v>5106</v>
      </c>
      <c r="L104" s="38">
        <f>IF($C$4="National Currency",IF(Non_technical_Account_DATA!K98=0,0,Non_technical_Account_DATA!K98),IF($C$4="Current Exchange rate",IF(Non_technical_Account_DATA!K98=0,0,Non_technical_Account_DATA!K98/ECO!U27),IF($C$4="Constant Exchange rate",IF(Non_technical_Account_DATA!K98=0,0,Non_technical_Account_DATA!K98/ECO!U62))))</f>
        <v>3363</v>
      </c>
      <c r="M104" s="38">
        <f>IF($C$4="National Currency",IF(Non_technical_Account_DATA!L98=0,0,Non_technical_Account_DATA!L98),IF($C$4="Current Exchange rate",IF(Non_technical_Account_DATA!L98=0,0,Non_technical_Account_DATA!L98/ECO!V27),IF($C$4="Constant Exchange rate",IF(Non_technical_Account_DATA!L98=0,0,Non_technical_Account_DATA!L98/ECO!V62))))</f>
        <v>3207</v>
      </c>
      <c r="N104" s="38">
        <f>IF($C$4="National Currency",IF(Non_technical_Account_DATA!M98=0,0,Non_technical_Account_DATA!M98),IF($C$4="Current Exchange rate",IF(Non_technical_Account_DATA!M98=0,0,Non_technical_Account_DATA!M98/ECO!W27),IF($C$4="Constant Exchange rate",IF(Non_technical_Account_DATA!M98=0,0,Non_technical_Account_DATA!M98/ECO!W62))))</f>
        <v>4011</v>
      </c>
      <c r="O104" s="38">
        <f>IF($C$4="National Currency",IF(Non_technical_Account_DATA!N98=0,0,Non_technical_Account_DATA!N98),IF($C$4="Current Exchange rate",IF(Non_technical_Account_DATA!N98=0,0,Non_technical_Account_DATA!N98/ECO!X27),IF($C$4="Constant Exchange rate",IF(Non_technical_Account_DATA!N98=0,0,Non_technical_Account_DATA!N98/ECO!X62))))</f>
        <v>3596</v>
      </c>
      <c r="P104" s="78">
        <f>IF($C$4="National Currency",IF(Non_technical_Account_DATA!O98=0,0,Non_technical_Account_DATA!O98),IF($C$4="Current Exchange rate",IF(Non_technical_Account_DATA!O98=0,0,Non_technical_Account_DATA!O98/ECO!Y27),IF($C$4="Constant Exchange rate",IF(Non_technical_Account_DATA!O98=0,0,Non_technical_Account_DATA!O98/ECO!Y62))))</f>
        <v>3822</v>
      </c>
      <c r="Q104" s="37">
        <f t="shared" si="19"/>
        <v>3.2461541071916088E-2</v>
      </c>
      <c r="R104" s="37">
        <f t="shared" si="20"/>
        <v>-0.10346546995761652</v>
      </c>
      <c r="S104" s="37">
        <f t="shared" si="21"/>
        <v>-0.19009009009009004</v>
      </c>
    </row>
    <row r="105" spans="3:19" ht="15" x14ac:dyDescent="0.25">
      <c r="C105" s="83"/>
      <c r="D105" s="84"/>
      <c r="E105" s="35" t="s">
        <v>20</v>
      </c>
      <c r="F105" s="38">
        <f>IF($C$4="National Currency",IF(Non_technical_Account_DATA!E99=0,0,Non_technical_Account_DATA!E99),IF($C$4="Current Exchange rate",IF(Non_technical_Account_DATA!E99=0,0,Non_technical_Account_DATA!E99/ECO!O28),IF($C$4="Constant Exchange rate",IF(Non_technical_Account_DATA!E99=0,0,Non_technical_Account_DATA!E99/ECO!O63))))</f>
        <v>0</v>
      </c>
      <c r="G105" s="38">
        <f>IF($C$4="National Currency",IF(Non_technical_Account_DATA!F99=0,0,Non_technical_Account_DATA!F99),IF($C$4="Current Exchange rate",IF(Non_technical_Account_DATA!F99=0,0,Non_technical_Account_DATA!F99/ECO!P28),IF($C$4="Constant Exchange rate",IF(Non_technical_Account_DATA!F99=0,0,Non_technical_Account_DATA!F99/ECO!P63))))</f>
        <v>0</v>
      </c>
      <c r="H105" s="38">
        <f>IF($C$4="National Currency",IF(Non_technical_Account_DATA!G99=0,0,Non_technical_Account_DATA!G99),IF($C$4="Current Exchange rate",IF(Non_technical_Account_DATA!G99=0,0,Non_technical_Account_DATA!G99/ECO!Q28),IF($C$4="Constant Exchange rate",IF(Non_technical_Account_DATA!G99=0,0,Non_technical_Account_DATA!G99/ECO!Q63))))</f>
        <v>0</v>
      </c>
      <c r="I105" s="38">
        <f>IF($C$4="National Currency",IF(Non_technical_Account_DATA!H99=0,0,Non_technical_Account_DATA!H99),IF($C$4="Current Exchange rate",IF(Non_technical_Account_DATA!H99=0,0,Non_technical_Account_DATA!H99/ECO!R28),IF($C$4="Constant Exchange rate",IF(Non_technical_Account_DATA!H99=0,0,Non_technical_Account_DATA!H99/ECO!R63))))</f>
        <v>0</v>
      </c>
      <c r="J105" s="38">
        <f>IF($C$4="National Currency",IF(Non_technical_Account_DATA!I99=0,0,Non_technical_Account_DATA!I99),IF($C$4="Current Exchange rate",IF(Non_technical_Account_DATA!I99=0,0,Non_technical_Account_DATA!I99/ECO!S28),IF($C$4="Constant Exchange rate",IF(Non_technical_Account_DATA!I99=0,0,Non_technical_Account_DATA!I99/ECO!S63))))</f>
        <v>0</v>
      </c>
      <c r="K105" s="38">
        <f>IF($C$4="National Currency",IF(Non_technical_Account_DATA!J99=0,0,Non_technical_Account_DATA!J99),IF($C$4="Current Exchange rate",IF(Non_technical_Account_DATA!J99=0,0,Non_technical_Account_DATA!J99/ECO!T28),IF($C$4="Constant Exchange rate",IF(Non_technical_Account_DATA!J99=0,0,Non_technical_Account_DATA!J99/ECO!T63))))</f>
        <v>0</v>
      </c>
      <c r="L105" s="38">
        <f>IF($C$4="National Currency",IF(Non_technical_Account_DATA!K99=0,0,Non_technical_Account_DATA!K99),IF($C$4="Current Exchange rate",IF(Non_technical_Account_DATA!K99=0,0,Non_technical_Account_DATA!K99/ECO!U28),IF($C$4="Constant Exchange rate",IF(Non_technical_Account_DATA!K99=0,0,Non_technical_Account_DATA!K99/ECO!U63))))</f>
        <v>0</v>
      </c>
      <c r="M105" s="38">
        <f>IF($C$4="National Currency",IF(Non_technical_Account_DATA!L99=0,0,Non_technical_Account_DATA!L99),IF($C$4="Current Exchange rate",IF(Non_technical_Account_DATA!L99=0,0,Non_technical_Account_DATA!L99/ECO!V28),IF($C$4="Constant Exchange rate",IF(Non_technical_Account_DATA!L99=0,0,Non_technical_Account_DATA!L99/ECO!V63))))</f>
        <v>0</v>
      </c>
      <c r="N105" s="38">
        <f>IF($C$4="National Currency",IF(Non_technical_Account_DATA!M99=0,0,Non_technical_Account_DATA!M99),IF($C$4="Current Exchange rate",IF(Non_technical_Account_DATA!M99=0,0,Non_technical_Account_DATA!M99/ECO!W28),IF($C$4="Constant Exchange rate",IF(Non_technical_Account_DATA!M99=0,0,Non_technical_Account_DATA!M99/ECO!W63))))</f>
        <v>0</v>
      </c>
      <c r="O105" s="38">
        <f>IF($C$4="National Currency",IF(Non_technical_Account_DATA!N99=0,0,Non_technical_Account_DATA!N99),IF($C$4="Current Exchange rate",IF(Non_technical_Account_DATA!N99=0,0,Non_technical_Account_DATA!N99/ECO!X28),IF($C$4="Constant Exchange rate",IF(Non_technical_Account_DATA!N99=0,0,Non_technical_Account_DATA!N99/ECO!X63))))</f>
        <v>0</v>
      </c>
      <c r="P105" s="78">
        <f>IF($C$4="National Currency",IF(Non_technical_Account_DATA!O99=0,0,Non_technical_Account_DATA!O99),IF($C$4="Current Exchange rate",IF(Non_technical_Account_DATA!O99=0,0,Non_technical_Account_DATA!O99/ECO!Y28),IF($C$4="Constant Exchange rate",IF(Non_technical_Account_DATA!O99=0,0,Non_technical_Account_DATA!O99/ECO!Y63))))</f>
        <v>0</v>
      </c>
      <c r="Q105" s="37">
        <f t="shared" si="19"/>
        <v>0</v>
      </c>
      <c r="R105" s="37" t="str">
        <f t="shared" si="20"/>
        <v>-</v>
      </c>
      <c r="S105" s="37" t="str">
        <f t="shared" si="21"/>
        <v>-</v>
      </c>
    </row>
    <row r="106" spans="3:19" ht="15" x14ac:dyDescent="0.25">
      <c r="C106" s="83"/>
      <c r="D106" s="84"/>
      <c r="E106" s="35" t="s">
        <v>21</v>
      </c>
      <c r="F106" s="38">
        <f>IF($C$4="National Currency",IF(Non_technical_Account_DATA!E100=0,0,Non_technical_Account_DATA!E100),IF($C$4="Current Exchange rate",IF(Non_technical_Account_DATA!E100=0,0,Non_technical_Account_DATA!E100/ECO!O29),IF($C$4="Constant Exchange rate",IF(Non_technical_Account_DATA!E100=0,0,Non_technical_Account_DATA!E100/ECO!O64))))</f>
        <v>0</v>
      </c>
      <c r="G106" s="38">
        <f>IF($C$4="National Currency",IF(Non_technical_Account_DATA!F100=0,0,Non_technical_Account_DATA!F100),IF($C$4="Current Exchange rate",IF(Non_technical_Account_DATA!F100=0,0,Non_technical_Account_DATA!F100/ECO!P29),IF($C$4="Constant Exchange rate",IF(Non_technical_Account_DATA!F100=0,0,Non_technical_Account_DATA!F100/ECO!P64))))</f>
        <v>0</v>
      </c>
      <c r="H106" s="38">
        <f>IF($C$4="National Currency",IF(Non_technical_Account_DATA!G100=0,0,Non_technical_Account_DATA!G100),IF($C$4="Current Exchange rate",IF(Non_technical_Account_DATA!G100=0,0,Non_technical_Account_DATA!G100/ECO!Q29),IF($C$4="Constant Exchange rate",IF(Non_technical_Account_DATA!G100=0,0,Non_technical_Account_DATA!G100/ECO!Q64))))</f>
        <v>0</v>
      </c>
      <c r="I106" s="38">
        <f>IF($C$4="National Currency",IF(Non_technical_Account_DATA!H100=0,0,Non_technical_Account_DATA!H100),IF($C$4="Current Exchange rate",IF(Non_technical_Account_DATA!H100=0,0,Non_technical_Account_DATA!H100/ECO!R29),IF($C$4="Constant Exchange rate",IF(Non_technical_Account_DATA!H100=0,0,Non_technical_Account_DATA!H100/ECO!R64))))</f>
        <v>0</v>
      </c>
      <c r="J106" s="38">
        <f>IF($C$4="National Currency",IF(Non_technical_Account_DATA!I100=0,0,Non_technical_Account_DATA!I100),IF($C$4="Current Exchange rate",IF(Non_technical_Account_DATA!I100=0,0,Non_technical_Account_DATA!I100/ECO!S29),IF($C$4="Constant Exchange rate",IF(Non_technical_Account_DATA!I100=0,0,Non_technical_Account_DATA!I100/ECO!S64))))</f>
        <v>0</v>
      </c>
      <c r="K106" s="38">
        <f>IF($C$4="National Currency",IF(Non_technical_Account_DATA!J100=0,0,Non_technical_Account_DATA!J100),IF($C$4="Current Exchange rate",IF(Non_technical_Account_DATA!J100=0,0,Non_technical_Account_DATA!J100/ECO!T29),IF($C$4="Constant Exchange rate",IF(Non_technical_Account_DATA!J100=0,0,Non_technical_Account_DATA!J100/ECO!T64))))</f>
        <v>0</v>
      </c>
      <c r="L106" s="38">
        <f>IF($C$4="National Currency",IF(Non_technical_Account_DATA!K100=0,0,Non_technical_Account_DATA!K100),IF($C$4="Current Exchange rate",IF(Non_technical_Account_DATA!K100=0,0,Non_technical_Account_DATA!K100/ECO!U29),IF($C$4="Constant Exchange rate",IF(Non_technical_Account_DATA!K100=0,0,Non_technical_Account_DATA!K100/ECO!U64))))</f>
        <v>0</v>
      </c>
      <c r="M106" s="38">
        <f>IF($C$4="National Currency",IF(Non_technical_Account_DATA!L100=0,0,Non_technical_Account_DATA!L100),IF($C$4="Current Exchange rate",IF(Non_technical_Account_DATA!L100=0,0,Non_technical_Account_DATA!L100/ECO!V29),IF($C$4="Constant Exchange rate",IF(Non_technical_Account_DATA!L100=0,0,Non_technical_Account_DATA!L100/ECO!V64))))</f>
        <v>0</v>
      </c>
      <c r="N106" s="38">
        <f>IF($C$4="National Currency",IF(Non_technical_Account_DATA!M100=0,0,Non_technical_Account_DATA!M100),IF($C$4="Current Exchange rate",IF(Non_technical_Account_DATA!M100=0,0,Non_technical_Account_DATA!M100/ECO!W29),IF($C$4="Constant Exchange rate",IF(Non_technical_Account_DATA!M100=0,0,Non_technical_Account_DATA!M100/ECO!W64))))</f>
        <v>0</v>
      </c>
      <c r="O106" s="38">
        <f>IF($C$4="National Currency",IF(Non_technical_Account_DATA!N100=0,0,Non_technical_Account_DATA!N100),IF($C$4="Current Exchange rate",IF(Non_technical_Account_DATA!N100=0,0,Non_technical_Account_DATA!N100/ECO!X29),IF($C$4="Constant Exchange rate",IF(Non_technical_Account_DATA!N100=0,0,Non_technical_Account_DATA!N100/ECO!X64))))</f>
        <v>0</v>
      </c>
      <c r="P106" s="78">
        <f>IF($C$4="National Currency",IF(Non_technical_Account_DATA!O100=0,0,Non_technical_Account_DATA!O100),IF($C$4="Current Exchange rate",IF(Non_technical_Account_DATA!O100=0,0,Non_technical_Account_DATA!O100/ECO!Y29),IF($C$4="Constant Exchange rate",IF(Non_technical_Account_DATA!O100=0,0,Non_technical_Account_DATA!O100/ECO!Y64))))</f>
        <v>0</v>
      </c>
      <c r="Q106" s="37">
        <f t="shared" si="19"/>
        <v>0</v>
      </c>
      <c r="R106" s="37" t="str">
        <f t="shared" si="20"/>
        <v>-</v>
      </c>
      <c r="S106" s="37" t="str">
        <f t="shared" si="21"/>
        <v>-</v>
      </c>
    </row>
    <row r="107" spans="3:19" ht="15" x14ac:dyDescent="0.25">
      <c r="C107" s="83"/>
      <c r="D107" s="84"/>
      <c r="E107" s="35" t="s">
        <v>22</v>
      </c>
      <c r="F107" s="38">
        <f>IF($C$4="National Currency",IF(Non_technical_Account_DATA!E101=0,0,Non_technical_Account_DATA!E101),IF($C$4="Current Exchange rate",IF(Non_technical_Account_DATA!E101=0,0,Non_technical_Account_DATA!E101/ECO!O30),IF($C$4="Constant Exchange rate",IF(Non_technical_Account_DATA!E101=0,0,Non_technical_Account_DATA!E101/ECO!O65))))</f>
        <v>11.240751280591919</v>
      </c>
      <c r="G107" s="38">
        <f>IF($C$4="National Currency",IF(Non_technical_Account_DATA!F101=0,0,Non_technical_Account_DATA!F101),IF($C$4="Current Exchange rate",IF(Non_technical_Account_DATA!F101=0,0,Non_technical_Account_DATA!F101/ECO!P30),IF($C$4="Constant Exchange rate",IF(Non_technical_Account_DATA!F101=0,0,Non_technical_Account_DATA!F101/ECO!P65))))</f>
        <v>18.710870802504271</v>
      </c>
      <c r="H107" s="38">
        <f>IF($C$4="National Currency",IF(Non_technical_Account_DATA!G101=0,0,Non_technical_Account_DATA!G101),IF($C$4="Current Exchange rate",IF(Non_technical_Account_DATA!G101=0,0,Non_technical_Account_DATA!G101/ECO!Q30),IF($C$4="Constant Exchange rate",IF(Non_technical_Account_DATA!G101=0,0,Non_technical_Account_DATA!G101/ECO!Q65))))</f>
        <v>16.960728514513374</v>
      </c>
      <c r="I107" s="38">
        <f>IF($C$4="National Currency",IF(Non_technical_Account_DATA!H101=0,0,Non_technical_Account_DATA!H101),IF($C$4="Current Exchange rate",IF(Non_technical_Account_DATA!H101=0,0,Non_technical_Account_DATA!H101/ECO!R30),IF($C$4="Constant Exchange rate",IF(Non_technical_Account_DATA!H101=0,0,Non_technical_Account_DATA!H101/ECO!R65))))</f>
        <v>26.01024473534434</v>
      </c>
      <c r="J107" s="38">
        <f>IF($C$4="National Currency",IF(Non_technical_Account_DATA!I101=0,0,Non_technical_Account_DATA!I101),IF($C$4="Current Exchange rate",IF(Non_technical_Account_DATA!I101=0,0,Non_technical_Account_DATA!I101/ECO!S30),IF($C$4="Constant Exchange rate",IF(Non_technical_Account_DATA!I101=0,0,Non_technical_Account_DATA!I101/ECO!S65))))</f>
        <v>20.930563460443942</v>
      </c>
      <c r="K107" s="38">
        <f>IF($C$4="National Currency",IF(Non_technical_Account_DATA!J101=0,0,Non_technical_Account_DATA!J101),IF($C$4="Current Exchange rate",IF(Non_technical_Account_DATA!J101=0,0,Non_technical_Account_DATA!J101/ECO!T30),IF($C$4="Constant Exchange rate",IF(Non_technical_Account_DATA!J101=0,0,Non_technical_Account_DATA!J101/ECO!T65))))</f>
        <v>26.59362549800797</v>
      </c>
      <c r="L107" s="38">
        <f>IF($C$4="National Currency",IF(Non_technical_Account_DATA!K101=0,0,Non_technical_Account_DATA!K101),IF($C$4="Current Exchange rate",IF(Non_technical_Account_DATA!K101=0,0,Non_technical_Account_DATA!K101/ECO!U30),IF($C$4="Constant Exchange rate",IF(Non_technical_Account_DATA!K101=0,0,Non_technical_Account_DATA!K101/ECO!U65))))</f>
        <v>25.540694365395559</v>
      </c>
      <c r="M107" s="38">
        <f>IF($C$4="National Currency",IF(Non_technical_Account_DATA!L101=0,0,Non_technical_Account_DATA!L101),IF($C$4="Current Exchange rate",IF(Non_technical_Account_DATA!L101=0,0,Non_technical_Account_DATA!L101/ECO!V30),IF($C$4="Constant Exchange rate",IF(Non_technical_Account_DATA!L101=0,0,Non_technical_Account_DATA!L101/ECO!V65))))</f>
        <v>20.190665907797381</v>
      </c>
      <c r="N107" s="38">
        <f>IF($C$4="National Currency",IF(Non_technical_Account_DATA!M101=0,0,Non_technical_Account_DATA!M101),IF($C$4="Current Exchange rate",IF(Non_technical_Account_DATA!M101=0,0,Non_technical_Account_DATA!M101/ECO!W30),IF($C$4="Constant Exchange rate",IF(Non_technical_Account_DATA!M101=0,0,Non_technical_Account_DATA!M101/ECO!W65))))</f>
        <v>23.52020489470689</v>
      </c>
      <c r="O107" s="38">
        <f>IF($C$4="National Currency",IF(Non_technical_Account_DATA!N101=0,0,Non_technical_Account_DATA!N101),IF($C$4="Current Exchange rate",IF(Non_technical_Account_DATA!N101=0,0,Non_technical_Account_DATA!N101/ECO!X30),IF($C$4="Constant Exchange rate",IF(Non_technical_Account_DATA!N101=0,0,Non_technical_Account_DATA!N101/ECO!X65))))</f>
        <v>14.940239043824702</v>
      </c>
      <c r="P107" s="78">
        <f>IF($C$4="National Currency",IF(Non_technical_Account_DATA!O101=0,0,Non_technical_Account_DATA!O101),IF($C$4="Current Exchange rate",IF(Non_technical_Account_DATA!O101=0,0,Non_technical_Account_DATA!O101/ECO!Y30),IF($C$4="Constant Exchange rate",IF(Non_technical_Account_DATA!O101=0,0,Non_technical_Account_DATA!O101/ECO!Y65))))</f>
        <v>0</v>
      </c>
      <c r="Q107" s="37">
        <f t="shared" si="19"/>
        <v>1.3486740359993323E-4</v>
      </c>
      <c r="R107" s="37">
        <f t="shared" si="20"/>
        <v>-0.36479128856624321</v>
      </c>
      <c r="S107" s="37">
        <f t="shared" si="21"/>
        <v>0.32911392405063289</v>
      </c>
    </row>
    <row r="108" spans="3:19" ht="15" x14ac:dyDescent="0.25">
      <c r="C108" s="83"/>
      <c r="D108" s="84"/>
      <c r="E108" s="35" t="s">
        <v>23</v>
      </c>
      <c r="F108" s="38">
        <f>IF($C$4="National Currency",IF(Non_technical_Account_DATA!E102=0,0,Non_technical_Account_DATA!E102),IF($C$4="Current Exchange rate",IF(Non_technical_Account_DATA!E102=0,0,Non_technical_Account_DATA!E102/ECO!O31),IF($C$4="Constant Exchange rate",IF(Non_technical_Account_DATA!E102=0,0,Non_technical_Account_DATA!E102/ECO!O66))))</f>
        <v>0</v>
      </c>
      <c r="G108" s="38">
        <f>IF($C$4="National Currency",IF(Non_technical_Account_DATA!F102=0,0,Non_technical_Account_DATA!F102),IF($C$4="Current Exchange rate",IF(Non_technical_Account_DATA!F102=0,0,Non_technical_Account_DATA!F102/ECO!P31),IF($C$4="Constant Exchange rate",IF(Non_technical_Account_DATA!F102=0,0,Non_technical_Account_DATA!F102/ECO!P66))))</f>
        <v>0</v>
      </c>
      <c r="H108" s="38">
        <f>IF($C$4="National Currency",IF(Non_technical_Account_DATA!G102=0,0,Non_technical_Account_DATA!G102),IF($C$4="Current Exchange rate",IF(Non_technical_Account_DATA!G102=0,0,Non_technical_Account_DATA!G102/ECO!Q31),IF($C$4="Constant Exchange rate",IF(Non_technical_Account_DATA!G102=0,0,Non_technical_Account_DATA!G102/ECO!Q66))))</f>
        <v>0</v>
      </c>
      <c r="I108" s="38">
        <f>IF($C$4="National Currency",IF(Non_technical_Account_DATA!H102=0,0,Non_technical_Account_DATA!H102),IF($C$4="Current Exchange rate",IF(Non_technical_Account_DATA!H102=0,0,Non_technical_Account_DATA!H102/ECO!R31),IF($C$4="Constant Exchange rate",IF(Non_technical_Account_DATA!H102=0,0,Non_technical_Account_DATA!H102/ECO!R66))))</f>
        <v>0</v>
      </c>
      <c r="J108" s="38">
        <f>IF($C$4="National Currency",IF(Non_technical_Account_DATA!I102=0,0,Non_technical_Account_DATA!I102),IF($C$4="Current Exchange rate",IF(Non_technical_Account_DATA!I102=0,0,Non_technical_Account_DATA!I102/ECO!S31),IF($C$4="Constant Exchange rate",IF(Non_technical_Account_DATA!I102=0,0,Non_technical_Account_DATA!I102/ECO!S66))))</f>
        <v>12</v>
      </c>
      <c r="K108" s="38">
        <f>IF($C$4="National Currency",IF(Non_technical_Account_DATA!J102=0,0,Non_technical_Account_DATA!J102),IF($C$4="Current Exchange rate",IF(Non_technical_Account_DATA!J102=0,0,Non_technical_Account_DATA!J102/ECO!T31),IF($C$4="Constant Exchange rate",IF(Non_technical_Account_DATA!J102=0,0,Non_technical_Account_DATA!J102/ECO!T66))))</f>
        <v>59.6</v>
      </c>
      <c r="L108" s="38">
        <f>IF($C$4="National Currency",IF(Non_technical_Account_DATA!K102=0,0,Non_technical_Account_DATA!K102),IF($C$4="Current Exchange rate",IF(Non_technical_Account_DATA!K102=0,0,Non_technical_Account_DATA!K102/ECO!U31),IF($C$4="Constant Exchange rate",IF(Non_technical_Account_DATA!K102=0,0,Non_technical_Account_DATA!K102/ECO!U66))))</f>
        <v>115.4</v>
      </c>
      <c r="M108" s="38">
        <f>IF($C$4="National Currency",IF(Non_technical_Account_DATA!L102=0,0,Non_technical_Account_DATA!L102),IF($C$4="Current Exchange rate",IF(Non_technical_Account_DATA!L102=0,0,Non_technical_Account_DATA!L102/ECO!V31),IF($C$4="Constant Exchange rate",IF(Non_technical_Account_DATA!L102=0,0,Non_technical_Account_DATA!L102/ECO!V66))))</f>
        <v>25.8</v>
      </c>
      <c r="N108" s="38">
        <f>IF($C$4="National Currency",IF(Non_technical_Account_DATA!M102=0,0,Non_technical_Account_DATA!M102),IF($C$4="Current Exchange rate",IF(Non_technical_Account_DATA!M102=0,0,Non_technical_Account_DATA!M102/ECO!W31),IF($C$4="Constant Exchange rate",IF(Non_technical_Account_DATA!M102=0,0,Non_technical_Account_DATA!M102/ECO!W66))))</f>
        <v>29.443349722542617</v>
      </c>
      <c r="O108" s="38">
        <f>IF($C$4="National Currency",IF(Non_technical_Account_DATA!N102=0,0,Non_technical_Account_DATA!N102),IF($C$4="Current Exchange rate",IF(Non_technical_Account_DATA!N102=0,0,Non_technical_Account_DATA!N102/ECO!X31),IF($C$4="Constant Exchange rate",IF(Non_technical_Account_DATA!N102=0,0,Non_technical_Account_DATA!N102/ECO!X66))))</f>
        <v>19.493100999999999</v>
      </c>
      <c r="P108" s="78">
        <f>IF($C$4="National Currency",IF(Non_technical_Account_DATA!O102=0,0,Non_technical_Account_DATA!O102),IF($C$4="Current Exchange rate",IF(Non_technical_Account_DATA!O102=0,0,Non_technical_Account_DATA!O102/ECO!Y31),IF($C$4="Constant Exchange rate",IF(Non_technical_Account_DATA!O102=0,0,Non_technical_Account_DATA!O102/ECO!Y66))))</f>
        <v>0</v>
      </c>
      <c r="Q108" s="37">
        <f t="shared" si="19"/>
        <v>1.7596665704407914E-4</v>
      </c>
      <c r="R108" s="37">
        <f t="shared" si="20"/>
        <v>-0.33794554003902755</v>
      </c>
      <c r="S108" s="37" t="str">
        <f t="shared" si="21"/>
        <v>-</v>
      </c>
    </row>
    <row r="109" spans="3:19" ht="15" x14ac:dyDescent="0.25">
      <c r="C109" s="83"/>
      <c r="D109" s="84"/>
      <c r="E109" s="35" t="s">
        <v>24</v>
      </c>
      <c r="F109" s="38">
        <f>IF($C$4="National Currency",IF(Non_technical_Account_DATA!E103=0,0,Non_technical_Account_DATA!E103),IF($C$4="Current Exchange rate",IF(Non_technical_Account_DATA!E103=0,0,Non_technical_Account_DATA!E103/ECO!O32),IF($C$4="Constant Exchange rate",IF(Non_technical_Account_DATA!E103=0,0,Non_technical_Account_DATA!E103/ECO!O67))))</f>
        <v>1903</v>
      </c>
      <c r="G109" s="38">
        <f>IF($C$4="National Currency",IF(Non_technical_Account_DATA!F103=0,0,Non_technical_Account_DATA!F103),IF($C$4="Current Exchange rate",IF(Non_technical_Account_DATA!F103=0,0,Non_technical_Account_DATA!F103/ECO!P32),IF($C$4="Constant Exchange rate",IF(Non_technical_Account_DATA!F103=0,0,Non_technical_Account_DATA!F103/ECO!P67))))</f>
        <v>2758</v>
      </c>
      <c r="H109" s="38">
        <f>IF($C$4="National Currency",IF(Non_technical_Account_DATA!G103=0,0,Non_technical_Account_DATA!G103),IF($C$4="Current Exchange rate",IF(Non_technical_Account_DATA!G103=0,0,Non_technical_Account_DATA!G103/ECO!Q32),IF($C$4="Constant Exchange rate",IF(Non_technical_Account_DATA!G103=0,0,Non_technical_Account_DATA!G103/ECO!Q67))))</f>
        <v>2689</v>
      </c>
      <c r="I109" s="38">
        <f>IF($C$4="National Currency",IF(Non_technical_Account_DATA!H103=0,0,Non_technical_Account_DATA!H103),IF($C$4="Current Exchange rate",IF(Non_technical_Account_DATA!H103=0,0,Non_technical_Account_DATA!H103/ECO!R32),IF($C$4="Constant Exchange rate",IF(Non_technical_Account_DATA!H103=0,0,Non_technical_Account_DATA!H103/ECO!R67))))</f>
        <v>3601</v>
      </c>
      <c r="J109" s="38">
        <f>IF($C$4="National Currency",IF(Non_technical_Account_DATA!I103=0,0,Non_technical_Account_DATA!I103),IF($C$4="Current Exchange rate",IF(Non_technical_Account_DATA!I103=0,0,Non_technical_Account_DATA!I103/ECO!S32),IF($C$4="Constant Exchange rate",IF(Non_technical_Account_DATA!I103=0,0,Non_technical_Account_DATA!I103/ECO!S67))))</f>
        <v>-1208</v>
      </c>
      <c r="K109" s="38">
        <f>IF($C$4="National Currency",IF(Non_technical_Account_DATA!J103=0,0,Non_technical_Account_DATA!J103),IF($C$4="Current Exchange rate",IF(Non_technical_Account_DATA!J103=0,0,Non_technical_Account_DATA!J103/ECO!T32),IF($C$4="Constant Exchange rate",IF(Non_technical_Account_DATA!J103=0,0,Non_technical_Account_DATA!J103/ECO!T67))))</f>
        <v>1993</v>
      </c>
      <c r="L109" s="38">
        <f>IF($C$4="National Currency",IF(Non_technical_Account_DATA!K103=0,0,Non_technical_Account_DATA!K103),IF($C$4="Current Exchange rate",IF(Non_technical_Account_DATA!K103=0,0,Non_technical_Account_DATA!K103/ECO!U32),IF($C$4="Constant Exchange rate",IF(Non_technical_Account_DATA!K103=0,0,Non_technical_Account_DATA!K103/ECO!U67))))</f>
        <v>2209</v>
      </c>
      <c r="M109" s="38">
        <f>IF($C$4="National Currency",IF(Non_technical_Account_DATA!L103=0,0,Non_technical_Account_DATA!L103),IF($C$4="Current Exchange rate",IF(Non_technical_Account_DATA!L103=0,0,Non_technical_Account_DATA!L103/ECO!V32),IF($C$4="Constant Exchange rate",IF(Non_technical_Account_DATA!L103=0,0,Non_technical_Account_DATA!L103/ECO!V67))))</f>
        <v>1577</v>
      </c>
      <c r="N109" s="38">
        <f>IF($C$4="National Currency",IF(Non_technical_Account_DATA!M103=0,0,Non_technical_Account_DATA!M103),IF($C$4="Current Exchange rate",IF(Non_technical_Account_DATA!M103=0,0,Non_technical_Account_DATA!M103/ECO!W32),IF($C$4="Constant Exchange rate",IF(Non_technical_Account_DATA!M103=0,0,Non_technical_Account_DATA!M103/ECO!W67))))</f>
        <v>2403</v>
      </c>
      <c r="O109" s="38">
        <f>IF($C$4="National Currency",IF(Non_technical_Account_DATA!N103=0,0,Non_technical_Account_DATA!N103),IF($C$4="Current Exchange rate",IF(Non_technical_Account_DATA!N103=0,0,Non_technical_Account_DATA!N103/ECO!X32),IF($C$4="Constant Exchange rate",IF(Non_technical_Account_DATA!N103=0,0,Non_technical_Account_DATA!N103/ECO!X67))))</f>
        <v>2137</v>
      </c>
      <c r="P109" s="78">
        <f>IF($C$4="National Currency",IF(Non_technical_Account_DATA!O103=0,0,Non_technical_Account_DATA!O103),IF($C$4="Current Exchange rate",IF(Non_technical_Account_DATA!O103=0,0,Non_technical_Account_DATA!O103/ECO!Y32),IF($C$4="Constant Exchange rate",IF(Non_technical_Account_DATA!O103=0,0,Non_technical_Account_DATA!O103/ECO!Y67))))</f>
        <v>3306</v>
      </c>
      <c r="Q109" s="37">
        <f t="shared" si="19"/>
        <v>1.9290965870601969E-2</v>
      </c>
      <c r="R109" s="37">
        <f t="shared" si="20"/>
        <v>-0.11069496462754891</v>
      </c>
      <c r="S109" s="37">
        <f t="shared" si="21"/>
        <v>0.12296374146085132</v>
      </c>
    </row>
    <row r="110" spans="3:19" ht="15" x14ac:dyDescent="0.25">
      <c r="C110" s="83"/>
      <c r="D110" s="84"/>
      <c r="E110" s="35" t="s">
        <v>25</v>
      </c>
      <c r="F110" s="38">
        <f>IF($C$4="National Currency",IF(Non_technical_Account_DATA!E104=0,0,Non_technical_Account_DATA!E104),IF($C$4="Current Exchange rate",IF(Non_technical_Account_DATA!E104=0,0,Non_technical_Account_DATA!E104/ECO!O33),IF($C$4="Constant Exchange rate",IF(Non_technical_Account_DATA!E104=0,0,Non_technical_Account_DATA!E104/ECO!O68))))</f>
        <v>0</v>
      </c>
      <c r="G110" s="38">
        <f>IF($C$4="National Currency",IF(Non_technical_Account_DATA!F104=0,0,Non_technical_Account_DATA!F104),IF($C$4="Current Exchange rate",IF(Non_technical_Account_DATA!F104=0,0,Non_technical_Account_DATA!F104/ECO!P33),IF($C$4="Constant Exchange rate",IF(Non_technical_Account_DATA!F104=0,0,Non_technical_Account_DATA!F104/ECO!P68))))</f>
        <v>0</v>
      </c>
      <c r="H110" s="38">
        <f>IF($C$4="National Currency",IF(Non_technical_Account_DATA!G104=0,0,Non_technical_Account_DATA!G104),IF($C$4="Current Exchange rate",IF(Non_technical_Account_DATA!G104=0,0,Non_technical_Account_DATA!G104/ECO!Q33),IF($C$4="Constant Exchange rate",IF(Non_technical_Account_DATA!G104=0,0,Non_technical_Account_DATA!G104/ECO!Q68))))</f>
        <v>0</v>
      </c>
      <c r="I110" s="38">
        <f>IF($C$4="National Currency",IF(Non_technical_Account_DATA!H104=0,0,Non_technical_Account_DATA!H104),IF($C$4="Current Exchange rate",IF(Non_technical_Account_DATA!H104=0,0,Non_technical_Account_DATA!H104/ECO!R33),IF($C$4="Constant Exchange rate",IF(Non_technical_Account_DATA!H104=0,0,Non_technical_Account_DATA!H104/ECO!R68))))</f>
        <v>0</v>
      </c>
      <c r="J110" s="38">
        <f>IF($C$4="National Currency",IF(Non_technical_Account_DATA!I104=0,0,Non_technical_Account_DATA!I104),IF($C$4="Current Exchange rate",IF(Non_technical_Account_DATA!I104=0,0,Non_technical_Account_DATA!I104/ECO!S33),IF($C$4="Constant Exchange rate",IF(Non_technical_Account_DATA!I104=0,0,Non_technical_Account_DATA!I104/ECO!S68))))</f>
        <v>0</v>
      </c>
      <c r="K110" s="38">
        <f>IF($C$4="National Currency",IF(Non_technical_Account_DATA!J104=0,0,Non_technical_Account_DATA!J104),IF($C$4="Current Exchange rate",IF(Non_technical_Account_DATA!J104=0,0,Non_technical_Account_DATA!J104/ECO!T33),IF($C$4="Constant Exchange rate",IF(Non_technical_Account_DATA!J104=0,0,Non_technical_Account_DATA!J104/ECO!T68))))</f>
        <v>305.68458305684584</v>
      </c>
      <c r="L110" s="38">
        <f>IF($C$4="National Currency",IF(Non_technical_Account_DATA!K104=0,0,Non_technical_Account_DATA!K104),IF($C$4="Current Exchange rate",IF(Non_technical_Account_DATA!K104=0,0,Non_technical_Account_DATA!K104/ECO!U33),IF($C$4="Constant Exchange rate",IF(Non_technical_Account_DATA!K104=0,0,Non_technical_Account_DATA!K104/ECO!U68))))</f>
        <v>307.78588807785889</v>
      </c>
      <c r="M110" s="38">
        <f>IF($C$4="National Currency",IF(Non_technical_Account_DATA!L104=0,0,Non_technical_Account_DATA!L104),IF($C$4="Current Exchange rate",IF(Non_technical_Account_DATA!L104=0,0,Non_technical_Account_DATA!L104/ECO!V33),IF($C$4="Constant Exchange rate",IF(Non_technical_Account_DATA!L104=0,0,Non_technical_Account_DATA!L104/ECO!V68))))</f>
        <v>250.05529750055297</v>
      </c>
      <c r="N110" s="38">
        <f>IF($C$4="National Currency",IF(Non_technical_Account_DATA!M104=0,0,Non_technical_Account_DATA!M104),IF($C$4="Current Exchange rate",IF(Non_technical_Account_DATA!M104=0,0,Non_technical_Account_DATA!M104/ECO!W33),IF($C$4="Constant Exchange rate",IF(Non_technical_Account_DATA!M104=0,0,Non_technical_Account_DATA!M104/ECO!W68))))</f>
        <v>344.2822384428224</v>
      </c>
      <c r="O110" s="38">
        <f>IF($C$4="National Currency",IF(Non_technical_Account_DATA!N104=0,0,Non_technical_Account_DATA!N104),IF($C$4="Current Exchange rate",IF(Non_technical_Account_DATA!N104=0,0,Non_technical_Account_DATA!N104/ECO!X33),IF($C$4="Constant Exchange rate",IF(Non_technical_Account_DATA!N104=0,0,Non_technical_Account_DATA!N104/ECO!X68))))</f>
        <v>354.12519354125192</v>
      </c>
      <c r="P110" s="78">
        <f>IF($C$4="National Currency",IF(Non_technical_Account_DATA!O104=0,0,Non_technical_Account_DATA!O104),IF($C$4="Current Exchange rate",IF(Non_technical_Account_DATA!O104=0,0,Non_technical_Account_DATA!O104/ECO!Y33),IF($C$4="Constant Exchange rate",IF(Non_technical_Account_DATA!O104=0,0,Non_technical_Account_DATA!O104/ECO!Y68))))</f>
        <v>397.03605397036057</v>
      </c>
      <c r="Q110" s="37">
        <f t="shared" si="19"/>
        <v>3.196732345589428E-3</v>
      </c>
      <c r="R110" s="37">
        <f t="shared" si="20"/>
        <v>2.8589784773530136E-2</v>
      </c>
      <c r="S110" s="37" t="str">
        <f t="shared" si="21"/>
        <v>-</v>
      </c>
    </row>
    <row r="111" spans="3:19" ht="15" x14ac:dyDescent="0.25">
      <c r="C111" s="83"/>
      <c r="D111" s="84"/>
      <c r="E111" s="35" t="s">
        <v>26</v>
      </c>
      <c r="F111" s="38">
        <f>IF($C$4="National Currency",IF(Non_technical_Account_DATA!E105=0,0,Non_technical_Account_DATA!E105),IF($C$4="Current Exchange rate",IF(Non_technical_Account_DATA!E105=0,0,Non_technical_Account_DATA!E105/ECO!O34),IF($C$4="Constant Exchange rate",IF(Non_technical_Account_DATA!E105=0,0,Non_technical_Account_DATA!E105/ECO!O69))))</f>
        <v>439.71730787232048</v>
      </c>
      <c r="G111" s="38">
        <f>IF($C$4="National Currency",IF(Non_technical_Account_DATA!F105=0,0,Non_technical_Account_DATA!F105),IF($C$4="Current Exchange rate",IF(Non_technical_Account_DATA!F105=0,0,Non_technical_Account_DATA!F105/ECO!P34),IF($C$4="Constant Exchange rate",IF(Non_technical_Account_DATA!F105=0,0,Non_technical_Account_DATA!F105/ECO!P69))))</f>
        <v>744.87503510249928</v>
      </c>
      <c r="H111" s="38">
        <f>IF($C$4="National Currency",IF(Non_technical_Account_DATA!G105=0,0,Non_technical_Account_DATA!G105),IF($C$4="Current Exchange rate",IF(Non_technical_Account_DATA!G105=0,0,Non_technical_Account_DATA!G105/ECO!Q34),IF($C$4="Constant Exchange rate",IF(Non_technical_Account_DATA!G105=0,0,Non_technical_Account_DATA!G105/ECO!Q69))))</f>
        <v>841.52391650285495</v>
      </c>
      <c r="I111" s="38">
        <f>IF($C$4="National Currency",IF(Non_technical_Account_DATA!H105=0,0,Non_technical_Account_DATA!H105),IF($C$4="Current Exchange rate",IF(Non_technical_Account_DATA!H105=0,0,Non_technical_Account_DATA!H105/ECO!R34),IF($C$4="Constant Exchange rate",IF(Non_technical_Account_DATA!H105=0,0,Non_technical_Account_DATA!H105/ECO!R69))))</f>
        <v>475.2878404942432</v>
      </c>
      <c r="J111" s="38">
        <f>IF($C$4="National Currency",IF(Non_technical_Account_DATA!I105=0,0,Non_technical_Account_DATA!I105),IF($C$4="Current Exchange rate",IF(Non_technical_Account_DATA!I105=0,0,Non_technical_Account_DATA!I105/ECO!S34),IF($C$4="Constant Exchange rate",IF(Non_technical_Account_DATA!I105=0,0,Non_technical_Account_DATA!I105/ECO!S69))))</f>
        <v>1077.6467284470655</v>
      </c>
      <c r="K111" s="38">
        <f>IF($C$4="National Currency",IF(Non_technical_Account_DATA!J105=0,0,Non_technical_Account_DATA!J105),IF($C$4="Current Exchange rate",IF(Non_technical_Account_DATA!J105=0,0,Non_technical_Account_DATA!J105/ECO!T34),IF($C$4="Constant Exchange rate",IF(Non_technical_Account_DATA!J105=0,0,Non_technical_Account_DATA!J105/ECO!T69))))</f>
        <v>1042.7782458111017</v>
      </c>
      <c r="L111" s="38">
        <f>IF($C$4="National Currency",IF(Non_technical_Account_DATA!K105=0,0,Non_technical_Account_DATA!K105),IF($C$4="Current Exchange rate",IF(Non_technical_Account_DATA!K105=0,0,Non_technical_Account_DATA!K105/ECO!U34),IF($C$4="Constant Exchange rate",IF(Non_technical_Account_DATA!K105=0,0,Non_technical_Account_DATA!K105/ECO!U69))))</f>
        <v>1285.6875409529159</v>
      </c>
      <c r="M111" s="38">
        <f>IF($C$4="National Currency",IF(Non_technical_Account_DATA!L105=0,0,Non_technical_Account_DATA!L105),IF($C$4="Current Exchange rate",IF(Non_technical_Account_DATA!L105=0,0,Non_technical_Account_DATA!L105/ECO!V34),IF($C$4="Constant Exchange rate",IF(Non_technical_Account_DATA!L105=0,0,Non_technical_Account_DATA!L105/ECO!V69))))</f>
        <v>1006.50566320322</v>
      </c>
      <c r="N111" s="38">
        <f>IF($C$4="National Currency",IF(Non_technical_Account_DATA!M105=0,0,Non_technical_Account_DATA!M105),IF($C$4="Current Exchange rate",IF(Non_technical_Account_DATA!M105=0,0,Non_technical_Account_DATA!M105/ECO!W34),IF($C$4="Constant Exchange rate",IF(Non_technical_Account_DATA!M105=0,0,Non_technical_Account_DATA!M105/ECO!W69))))</f>
        <v>1007.6757465131517</v>
      </c>
      <c r="O111" s="75">
        <f>IF($C$4="National Currency",IF(Non_technical_Account_DATA!N105=0,0,Non_technical_Account_DATA!N105),IF($C$4="Current Exchange rate",IF(Non_technical_Account_DATA!N105=0,0,Non_technical_Account_DATA!N105/ECO!X34),IF($C$4="Constant Exchange rate",IF(Non_technical_Account_DATA!N105=0,0,Non_technical_Account_DATA!N105/ECO!X69))))</f>
        <v>1007.6757465131517</v>
      </c>
      <c r="P111" s="78">
        <f>IF($C$4="National Currency",IF(Non_technical_Account_DATA!O105=0,0,Non_technical_Account_DATA!O105),IF($C$4="Current Exchange rate",IF(Non_technical_Account_DATA!O105=0,0,Non_technical_Account_DATA!O105/ECO!Y34),IF($C$4="Constant Exchange rate",IF(Non_technical_Account_DATA!O105=0,0,Non_technical_Account_DATA!O105/ECO!Y69))))</f>
        <v>0</v>
      </c>
      <c r="Q111" s="37">
        <f t="shared" si="19"/>
        <v>9.0964148032843094E-3</v>
      </c>
      <c r="R111" s="37">
        <f t="shared" si="20"/>
        <v>0</v>
      </c>
      <c r="S111" s="37">
        <f t="shared" si="21"/>
        <v>1.2916444917509313</v>
      </c>
    </row>
    <row r="112" spans="3:19" ht="15" x14ac:dyDescent="0.25">
      <c r="C112" s="83"/>
      <c r="D112" s="84"/>
      <c r="E112" s="35" t="s">
        <v>27</v>
      </c>
      <c r="F112" s="49">
        <f>IF($C$4="National Currency",IF(Non_technical_Account_DATA!E106=0,0,Non_technical_Account_DATA!E106),IF($C$4="Current Exchange rate",IF(Non_technical_Account_DATA!E106=0,0,Non_technical_Account_DATA!E106/ECO!O35),IF($C$4="Constant Exchange rate",IF(Non_technical_Account_DATA!E106=0,0,Non_technical_Account_DATA!E106/ECO!O70))))</f>
        <v>-7.8474515456264164</v>
      </c>
      <c r="G112" s="49">
        <f>IF($C$4="National Currency",IF(Non_technical_Account_DATA!F106=0,0,Non_technical_Account_DATA!F106),IF($C$4="Current Exchange rate",IF(Non_technical_Account_DATA!F106=0,0,Non_technical_Account_DATA!F106/ECO!P35),IF($C$4="Constant Exchange rate",IF(Non_technical_Account_DATA!F106=0,0,Non_technical_Account_DATA!F106/ECO!P70))))</f>
        <v>-10.707203715538141</v>
      </c>
      <c r="H112" s="38">
        <f>IF($C$4="National Currency",IF(Non_technical_Account_DATA!G106=0,0,Non_technical_Account_DATA!G106),IF($C$4="Current Exchange rate",IF(Non_technical_Account_DATA!G106=0,0,Non_technical_Account_DATA!G106/ECO!Q35),IF($C$4="Constant Exchange rate",IF(Non_technical_Account_DATA!G106=0,0,Non_technical_Account_DATA!G106/ECO!Q70))))</f>
        <v>104.41361202205907</v>
      </c>
      <c r="I112" s="38">
        <f>IF($C$4="National Currency",IF(Non_technical_Account_DATA!H106=0,0,Non_technical_Account_DATA!H106),IF($C$4="Current Exchange rate",IF(Non_technical_Account_DATA!H106=0,0,Non_technical_Account_DATA!H106/ECO!R35),IF($C$4="Constant Exchange rate",IF(Non_technical_Account_DATA!H106=0,0,Non_technical_Account_DATA!H106/ECO!R70))))</f>
        <v>212.71488168422769</v>
      </c>
      <c r="J112" s="38">
        <f>IF($C$4="National Currency",IF(Non_technical_Account_DATA!I106=0,0,Non_technical_Account_DATA!I106),IF($C$4="Current Exchange rate",IF(Non_technical_Account_DATA!I106=0,0,Non_technical_Account_DATA!I106/ECO!S35),IF($C$4="Constant Exchange rate",IF(Non_technical_Account_DATA!I106=0,0,Non_technical_Account_DATA!I106/ECO!S70))))</f>
        <v>0</v>
      </c>
      <c r="K112" s="38">
        <f>IF($C$4="National Currency",IF(Non_technical_Account_DATA!J106=0,0,Non_technical_Account_DATA!J106),IF($C$4="Current Exchange rate",IF(Non_technical_Account_DATA!J106=0,0,Non_technical_Account_DATA!J106/ECO!T35),IF($C$4="Constant Exchange rate",IF(Non_technical_Account_DATA!J106=0,0,Non_technical_Account_DATA!J106/ECO!T70))))</f>
        <v>0</v>
      </c>
      <c r="L112" s="38">
        <f>IF($C$4="National Currency",IF(Non_technical_Account_DATA!K106=0,0,Non_technical_Account_DATA!K106),IF($C$4="Current Exchange rate",IF(Non_technical_Account_DATA!K106=0,0,Non_technical_Account_DATA!K106/ECO!U35),IF($C$4="Constant Exchange rate",IF(Non_technical_Account_DATA!K106=0,0,Non_technical_Account_DATA!K106/ECO!U70))))</f>
        <v>0</v>
      </c>
      <c r="M112" s="38">
        <f>IF($C$4="National Currency",IF(Non_technical_Account_DATA!L106=0,0,Non_technical_Account_DATA!L106),IF($C$4="Current Exchange rate",IF(Non_technical_Account_DATA!L106=0,0,Non_technical_Account_DATA!L106/ECO!V35),IF($C$4="Constant Exchange rate",IF(Non_technical_Account_DATA!L106=0,0,Non_technical_Account_DATA!L106/ECO!V70))))</f>
        <v>0</v>
      </c>
      <c r="N112" s="38">
        <f>IF($C$4="National Currency",IF(Non_technical_Account_DATA!M106=0,0,Non_technical_Account_DATA!M106),IF($C$4="Current Exchange rate",IF(Non_technical_Account_DATA!M106=0,0,Non_technical_Account_DATA!M106/ECO!W35),IF($C$4="Constant Exchange rate",IF(Non_technical_Account_DATA!M106=0,0,Non_technical_Account_DATA!M106/ECO!W70))))</f>
        <v>0</v>
      </c>
      <c r="O112" s="38">
        <f>IF($C$4="National Currency",IF(Non_technical_Account_DATA!N106=0,0,Non_technical_Account_DATA!N106),IF($C$4="Current Exchange rate",IF(Non_technical_Account_DATA!N106=0,0,Non_technical_Account_DATA!N106/ECO!X35),IF($C$4="Constant Exchange rate",IF(Non_technical_Account_DATA!N106=0,0,Non_technical_Account_DATA!N106/ECO!X70))))</f>
        <v>0</v>
      </c>
      <c r="P112" s="78">
        <f>IF($C$4="National Currency",IF(Non_technical_Account_DATA!O106=0,0,Non_technical_Account_DATA!O106),IF($C$4="Current Exchange rate",IF(Non_technical_Account_DATA!O106=0,0,Non_technical_Account_DATA!O106/ECO!Y35),IF($C$4="Constant Exchange rate",IF(Non_technical_Account_DATA!O106=0,0,Non_technical_Account_DATA!O106/ECO!Y70))))</f>
        <v>0</v>
      </c>
      <c r="Q112" s="37">
        <f t="shared" si="19"/>
        <v>0</v>
      </c>
      <c r="R112" s="37" t="str">
        <f t="shared" si="20"/>
        <v>-</v>
      </c>
      <c r="S112" s="37" t="str">
        <f t="shared" si="21"/>
        <v>-</v>
      </c>
    </row>
    <row r="113" spans="3:19" ht="15" x14ac:dyDescent="0.25">
      <c r="C113" s="83"/>
      <c r="D113" s="84"/>
      <c r="E113" s="35" t="s">
        <v>28</v>
      </c>
      <c r="F113" s="38">
        <f>IF($C$4="National Currency",IF(Non_technical_Account_DATA!E107=0,0,Non_technical_Account_DATA!E107),IF($C$4="Current Exchange rate",IF(Non_technical_Account_DATA!E107=0,0,Non_technical_Account_DATA!E107/ECO!O36),IF($C$4="Constant Exchange rate",IF(Non_technical_Account_DATA!E107=0,0,Non_technical_Account_DATA!E107/ECO!O71))))</f>
        <v>17.712235165521548</v>
      </c>
      <c r="G113" s="75">
        <f>IF($C$4="National Currency",IF(Non_technical_Account_DATA!F107=0,0,Non_technical_Account_DATA!F107),IF($C$4="Current Exchange rate",IF(Non_technical_Account_DATA!F107=0,0,Non_technical_Account_DATA!F107/ECO!P36),IF($C$4="Constant Exchange rate",IF(Non_technical_Account_DATA!F107=0,0,Non_technical_Account_DATA!F107/ECO!P71))))</f>
        <v>26.751210457749622</v>
      </c>
      <c r="H113" s="75">
        <f>IF($C$4="National Currency",IF(Non_technical_Account_DATA!G107=0,0,Non_technical_Account_DATA!G107),IF($C$4="Current Exchange rate",IF(Non_technical_Account_DATA!G107=0,0,Non_technical_Account_DATA!G107/ECO!Q36),IF($C$4="Constant Exchange rate",IF(Non_technical_Account_DATA!G107=0,0,Non_technical_Account_DATA!G107/ECO!Q71))))</f>
        <v>35.790185749977695</v>
      </c>
      <c r="I113" s="75">
        <f>IF($C$4="National Currency",IF(Non_technical_Account_DATA!H107=0,0,Non_technical_Account_DATA!H107),IF($C$4="Current Exchange rate",IF(Non_technical_Account_DATA!H107=0,0,Non_technical_Account_DATA!H107/ECO!R36),IF($C$4="Constant Exchange rate",IF(Non_technical_Account_DATA!H107=0,0,Non_technical_Account_DATA!H107/ECO!R71))))</f>
        <v>44.829161042205762</v>
      </c>
      <c r="J113" s="75">
        <f>IF($C$4="National Currency",IF(Non_technical_Account_DATA!I107=0,0,Non_technical_Account_DATA!I107),IF($C$4="Current Exchange rate",IF(Non_technical_Account_DATA!I107=0,0,Non_technical_Account_DATA!I107/ECO!S36),IF($C$4="Constant Exchange rate",IF(Non_technical_Account_DATA!I107=0,0,Non_technical_Account_DATA!I107/ECO!S71))))</f>
        <v>53.868136334433835</v>
      </c>
      <c r="K113" s="38">
        <f>IF($C$4="National Currency",IF(Non_technical_Account_DATA!J107=0,0,Non_technical_Account_DATA!J107),IF($C$4="Current Exchange rate",IF(Non_technical_Account_DATA!J107=0,0,Non_technical_Account_DATA!J107/ECO!T36),IF($C$4="Constant Exchange rate",IF(Non_technical_Account_DATA!J107=0,0,Non_technical_Account_DATA!J107/ECO!T71))))</f>
        <v>62.907111626661909</v>
      </c>
      <c r="L113" s="38">
        <f>IF($C$4="National Currency",IF(Non_technical_Account_DATA!K107=0,0,Non_technical_Account_DATA!K107),IF($C$4="Current Exchange rate",IF(Non_technical_Account_DATA!K107=0,0,Non_technical_Account_DATA!K107/ECO!U36),IF($C$4="Constant Exchange rate",IF(Non_technical_Account_DATA!K107=0,0,Non_technical_Account_DATA!K107/ECO!U71))))</f>
        <v>0</v>
      </c>
      <c r="M113" s="38">
        <f>IF($C$4="National Currency",IF(Non_technical_Account_DATA!L107=0,0,Non_technical_Account_DATA!L107),IF($C$4="Current Exchange rate",IF(Non_technical_Account_DATA!L107=0,0,Non_technical_Account_DATA!L107/ECO!V36),IF($C$4="Constant Exchange rate",IF(Non_technical_Account_DATA!L107=0,0,Non_technical_Account_DATA!L107/ECO!V71))))</f>
        <v>0</v>
      </c>
      <c r="N113" s="38">
        <f>IF($C$4="National Currency",IF(Non_technical_Account_DATA!M107=0,0,Non_technical_Account_DATA!M107),IF($C$4="Current Exchange rate",IF(Non_technical_Account_DATA!M107=0,0,Non_technical_Account_DATA!M107/ECO!W36),IF($C$4="Constant Exchange rate",IF(Non_technical_Account_DATA!M107=0,0,Non_technical_Account_DATA!M107/ECO!W71))))</f>
        <v>0</v>
      </c>
      <c r="O113" s="38">
        <f>IF($C$4="National Currency",IF(Non_technical_Account_DATA!N107=0,0,Non_technical_Account_DATA!N107),IF($C$4="Current Exchange rate",IF(Non_technical_Account_DATA!N107=0,0,Non_technical_Account_DATA!N107/ECO!X36),IF($C$4="Constant Exchange rate",IF(Non_technical_Account_DATA!N107=0,0,Non_technical_Account_DATA!N107/ECO!X71))))</f>
        <v>0</v>
      </c>
      <c r="P113" s="78">
        <f>IF($C$4="National Currency",IF(Non_technical_Account_DATA!O107=0,0,Non_technical_Account_DATA!O107),IF($C$4="Current Exchange rate",IF(Non_technical_Account_DATA!O107=0,0,Non_technical_Account_DATA!O107/ECO!Y36),IF($C$4="Constant Exchange rate",IF(Non_technical_Account_DATA!O107=0,0,Non_technical_Account_DATA!O107/ECO!Y71))))</f>
        <v>0</v>
      </c>
      <c r="Q113" s="37">
        <f t="shared" si="19"/>
        <v>0</v>
      </c>
      <c r="R113" s="37" t="str">
        <f t="shared" si="20"/>
        <v>-</v>
      </c>
      <c r="S113" s="37" t="str">
        <f t="shared" si="21"/>
        <v>-</v>
      </c>
    </row>
    <row r="114" spans="3:19" ht="15" x14ac:dyDescent="0.25">
      <c r="C114" s="83"/>
      <c r="D114" s="84"/>
      <c r="E114" s="35" t="s">
        <v>29</v>
      </c>
      <c r="F114" s="38">
        <f>IF($C$4="National Currency",IF(Non_technical_Account_DATA!E108=0,0,Non_technical_Account_DATA!E108),IF($C$4="Current Exchange rate",IF(Non_technical_Account_DATA!E108=0,0,Non_technical_Account_DATA!E108/ECO!O37),IF($C$4="Constant Exchange rate",IF(Non_technical_Account_DATA!E108=0,0,Non_technical_Account_DATA!E108/ECO!O72))))</f>
        <v>1885.4466091770466</v>
      </c>
      <c r="G114" s="38">
        <f>IF($C$4="National Currency",IF(Non_technical_Account_DATA!F108=0,0,Non_technical_Account_DATA!F108),IF($C$4="Current Exchange rate",IF(Non_technical_Account_DATA!F108=0,0,Non_technical_Account_DATA!F108/ECO!P37),IF($C$4="Constant Exchange rate",IF(Non_technical_Account_DATA!F108=0,0,Non_technical_Account_DATA!F108/ECO!P72))))</f>
        <v>3098.0517406579365</v>
      </c>
      <c r="H114" s="38">
        <f>IF($C$4="National Currency",IF(Non_technical_Account_DATA!G108=0,0,Non_technical_Account_DATA!G108),IF($C$4="Current Exchange rate",IF(Non_technical_Account_DATA!G108=0,0,Non_technical_Account_DATA!G108/ECO!Q37),IF($C$4="Constant Exchange rate",IF(Non_technical_Account_DATA!G108=0,0,Non_technical_Account_DATA!G108/ECO!Q72))))</f>
        <v>3332.1622484829127</v>
      </c>
      <c r="I114" s="38">
        <f>IF($C$4="National Currency",IF(Non_technical_Account_DATA!H108=0,0,Non_technical_Account_DATA!H108),IF($C$4="Current Exchange rate",IF(Non_technical_Account_DATA!H108=0,0,Non_technical_Account_DATA!H108/ECO!R37),IF($C$4="Constant Exchange rate",IF(Non_technical_Account_DATA!H108=0,0,Non_technical_Account_DATA!H108/ECO!R72))))</f>
        <v>4704.2478441392523</v>
      </c>
      <c r="J114" s="38">
        <f>IF($C$4="National Currency",IF(Non_technical_Account_DATA!I108=0,0,Non_technical_Account_DATA!I108),IF($C$4="Current Exchange rate",IF(Non_technical_Account_DATA!I108=0,0,Non_technical_Account_DATA!I108/ECO!S37),IF($C$4="Constant Exchange rate",IF(Non_technical_Account_DATA!I108=0,0,Non_technical_Account_DATA!I108/ECO!S72))))</f>
        <v>4701.0539763653778</v>
      </c>
      <c r="K114" s="38">
        <f>IF($C$4="National Currency",IF(Non_technical_Account_DATA!J108=0,0,Non_technical_Account_DATA!J108),IF($C$4="Current Exchange rate",IF(Non_technical_Account_DATA!J108=0,0,Non_technical_Account_DATA!J108/ECO!T37),IF($C$4="Constant Exchange rate",IF(Non_technical_Account_DATA!J108=0,0,Non_technical_Account_DATA!J108/ECO!T72))))</f>
        <v>2458.9587991057169</v>
      </c>
      <c r="L114" s="38">
        <f>IF($C$4="National Currency",IF(Non_technical_Account_DATA!K108=0,0,Non_technical_Account_DATA!K108),IF($C$4="Current Exchange rate",IF(Non_technical_Account_DATA!K108=0,0,Non_technical_Account_DATA!K108/ECO!U37),IF($C$4="Constant Exchange rate",IF(Non_technical_Account_DATA!K108=0,0,Non_technical_Account_DATA!K108/ECO!U72))))</f>
        <v>3154.3702757372507</v>
      </c>
      <c r="M114" s="38">
        <f>IF($C$4="National Currency",IF(Non_technical_Account_DATA!L108=0,0,Non_technical_Account_DATA!L108),IF($C$4="Current Exchange rate",IF(Non_technical_Account_DATA!L108=0,0,Non_technical_Account_DATA!L108/ECO!V37),IF($C$4="Constant Exchange rate",IF(Non_technical_Account_DATA!L108=0,0,Non_technical_Account_DATA!L108/ECO!V72))))</f>
        <v>3755.9885020760139</v>
      </c>
      <c r="N114" s="38">
        <f>IF($C$4="National Currency",IF(Non_technical_Account_DATA!M108=0,0,Non_technical_Account_DATA!M108),IF($C$4="Current Exchange rate",IF(Non_technical_Account_DATA!M108=0,0,Non_technical_Account_DATA!M108/ECO!W37),IF($C$4="Constant Exchange rate",IF(Non_technical_Account_DATA!M108=0,0,Non_technical_Account_DATA!M108/ECO!W72))))</f>
        <v>2986.3728308314699</v>
      </c>
      <c r="O114" s="38">
        <f>IF($C$4="National Currency",IF(Non_technical_Account_DATA!N108=0,0,Non_technical_Account_DATA!N108),IF($C$4="Current Exchange rate",IF(Non_technical_Account_DATA!N108=0,0,Non_technical_Account_DATA!N108/ECO!X37),IF($C$4="Constant Exchange rate",IF(Non_technical_Account_DATA!N108=0,0,Non_technical_Account_DATA!N108/ECO!X72))))</f>
        <v>3258.0645161290322</v>
      </c>
      <c r="P114" s="78">
        <f>IF($C$4="National Currency",IF(Non_technical_Account_DATA!O108=0,0,Non_technical_Account_DATA!O108),IF($C$4="Current Exchange rate",IF(Non_technical_Account_DATA!O108=0,0,Non_technical_Account_DATA!O108/ECO!Y37),IF($C$4="Constant Exchange rate",IF(Non_technical_Account_DATA!O108=0,0,Non_technical_Account_DATA!O108/ECO!Y72))))</f>
        <v>0</v>
      </c>
      <c r="Q114" s="37">
        <f t="shared" si="19"/>
        <v>2.9410955257306731E-2</v>
      </c>
      <c r="R114" s="37">
        <f t="shared" si="20"/>
        <v>9.0977148764749938E-2</v>
      </c>
      <c r="S114" s="37">
        <f t="shared" si="21"/>
        <v>0.72800677583286277</v>
      </c>
    </row>
    <row r="115" spans="3:19" ht="15" x14ac:dyDescent="0.25">
      <c r="C115" s="83"/>
      <c r="D115" s="84"/>
      <c r="E115" s="35" t="s">
        <v>30</v>
      </c>
      <c r="F115" s="38">
        <f>IF($C$4="National Currency",IF(Non_technical_Account_DATA!E109=0,0,Non_technical_Account_DATA!E109),IF($C$4="Current Exchange rate",IF(Non_technical_Account_DATA!E109=0,0,Non_technical_Account_DATA!E109/ECO!O38),IF($C$4="Constant Exchange rate",IF(Non_technical_Account_DATA!E109=0,0,Non_technical_Account_DATA!E109/ECO!O73))))</f>
        <v>201.16007344349859</v>
      </c>
      <c r="G115" s="38">
        <f>IF($C$4="National Currency",IF(Non_technical_Account_DATA!F109=0,0,Non_technical_Account_DATA!F109),IF($C$4="Current Exchange rate",IF(Non_technical_Account_DATA!F109=0,0,Non_technical_Account_DATA!F109/ECO!P38),IF($C$4="Constant Exchange rate",IF(Non_technical_Account_DATA!F109=0,0,Non_technical_Account_DATA!F109/ECO!P73))))</f>
        <v>139.61358704723753</v>
      </c>
      <c r="H115" s="38">
        <f>IF($C$4="National Currency",IF(Non_technical_Account_DATA!G109=0,0,Non_technical_Account_DATA!G109),IF($C$4="Current Exchange rate",IF(Non_technical_Account_DATA!G109=0,0,Non_technical_Account_DATA!G109/ECO!Q38),IF($C$4="Constant Exchange rate",IF(Non_technical_Account_DATA!G109=0,0,Non_technical_Account_DATA!G109/ECO!Q73))))</f>
        <v>1.3144717075613421</v>
      </c>
      <c r="I115" s="38">
        <f>IF($C$4="National Currency",IF(Non_technical_Account_DATA!H109=0,0,Non_technical_Account_DATA!H109),IF($C$4="Current Exchange rate",IF(Non_technical_Account_DATA!H109=0,0,Non_technical_Account_DATA!H109/ECO!R38),IF($C$4="Constant Exchange rate",IF(Non_technical_Account_DATA!H109=0,0,Non_technical_Account_DATA!H109/ECO!R73))))</f>
        <v>183</v>
      </c>
      <c r="J115" s="38">
        <f>IF($C$4="National Currency",IF(Non_technical_Account_DATA!I109=0,0,Non_technical_Account_DATA!I109),IF($C$4="Current Exchange rate",IF(Non_technical_Account_DATA!I109=0,0,Non_technical_Account_DATA!I109/ECO!S38),IF($C$4="Constant Exchange rate",IF(Non_technical_Account_DATA!I109=0,0,Non_technical_Account_DATA!I109/ECO!S73))))</f>
        <v>149</v>
      </c>
      <c r="K115" s="38">
        <f>IF($C$4="National Currency",IF(Non_technical_Account_DATA!J109=0,0,Non_technical_Account_DATA!J109),IF($C$4="Current Exchange rate",IF(Non_technical_Account_DATA!J109=0,0,Non_technical_Account_DATA!J109/ECO!T38),IF($C$4="Constant Exchange rate",IF(Non_technical_Account_DATA!J109=0,0,Non_technical_Account_DATA!J109/ECO!T73))))</f>
        <v>132</v>
      </c>
      <c r="L115" s="38">
        <f>IF($C$4="National Currency",IF(Non_technical_Account_DATA!K109=0,0,Non_technical_Account_DATA!K109),IF($C$4="Current Exchange rate",IF(Non_technical_Account_DATA!K109=0,0,Non_technical_Account_DATA!K109/ECO!U38),IF($C$4="Constant Exchange rate",IF(Non_technical_Account_DATA!K109=0,0,Non_technical_Account_DATA!K109/ECO!U73))))</f>
        <v>80</v>
      </c>
      <c r="M115" s="38">
        <f>IF($C$4="National Currency",IF(Non_technical_Account_DATA!L109=0,0,Non_technical_Account_DATA!L109),IF($C$4="Current Exchange rate",IF(Non_technical_Account_DATA!L109=0,0,Non_technical_Account_DATA!L109/ECO!V38),IF($C$4="Constant Exchange rate",IF(Non_technical_Account_DATA!L109=0,0,Non_technical_Account_DATA!L109/ECO!V73))))</f>
        <v>85</v>
      </c>
      <c r="N115" s="38">
        <f>IF($C$4="National Currency",IF(Non_technical_Account_DATA!M109=0,0,Non_technical_Account_DATA!M109),IF($C$4="Current Exchange rate",IF(Non_technical_Account_DATA!M109=0,0,Non_technical_Account_DATA!M109/ECO!W38),IF($C$4="Constant Exchange rate",IF(Non_technical_Account_DATA!M109=0,0,Non_technical_Account_DATA!M109/ECO!W73))))</f>
        <v>85</v>
      </c>
      <c r="O115" s="38">
        <f>IF($C$4="National Currency",IF(Non_technical_Account_DATA!N109=0,0,Non_technical_Account_DATA!N109),IF($C$4="Current Exchange rate",IF(Non_technical_Account_DATA!N109=0,0,Non_technical_Account_DATA!N109/ECO!X38),IF($C$4="Constant Exchange rate",IF(Non_technical_Account_DATA!N109=0,0,Non_technical_Account_DATA!N109/ECO!X73))))</f>
        <v>88.2</v>
      </c>
      <c r="P115" s="78">
        <f>IF($C$4="National Currency",IF(Non_technical_Account_DATA!O109=0,0,Non_technical_Account_DATA!O109),IF($C$4="Current Exchange rate",IF(Non_technical_Account_DATA!O109=0,0,Non_technical_Account_DATA!O109/ECO!Y38),IF($C$4="Constant Exchange rate",IF(Non_technical_Account_DATA!O109=0,0,Non_technical_Account_DATA!O109/ECO!Y73))))</f>
        <v>0</v>
      </c>
      <c r="Q115" s="37">
        <f t="shared" si="19"/>
        <v>7.9619241450027789E-4</v>
      </c>
      <c r="R115" s="37">
        <f t="shared" si="20"/>
        <v>3.7647058823529367E-2</v>
      </c>
      <c r="S115" s="37">
        <f t="shared" si="21"/>
        <v>-0.56154321038874833</v>
      </c>
    </row>
    <row r="116" spans="3:19" ht="15" x14ac:dyDescent="0.25">
      <c r="C116" s="83"/>
      <c r="D116" s="84"/>
      <c r="E116" s="35" t="s">
        <v>31</v>
      </c>
      <c r="F116" s="38">
        <f>IF($C$4="National Currency",IF(Non_technical_Account_DATA!E110=0,0,Non_technical_Account_DATA!E110),IF($C$4="Current Exchange rate",IF(Non_technical_Account_DATA!E110=0,0,Non_technical_Account_DATA!E110/ECO!O39),IF($C$4="Constant Exchange rate",IF(Non_technical_Account_DATA!E110=0,0,Non_technical_Account_DATA!E110/ECO!O74))))</f>
        <v>996.68060811259375</v>
      </c>
      <c r="G116" s="38">
        <f>IF($C$4="National Currency",IF(Non_technical_Account_DATA!F110=0,0,Non_technical_Account_DATA!F110),IF($C$4="Current Exchange rate",IF(Non_technical_Account_DATA!F110=0,0,Non_technical_Account_DATA!F110/ECO!P39),IF($C$4="Constant Exchange rate",IF(Non_technical_Account_DATA!F110=0,0,Non_technical_Account_DATA!F110/ECO!P74))))</f>
        <v>0</v>
      </c>
      <c r="H116" s="38">
        <f>IF($C$4="National Currency",IF(Non_technical_Account_DATA!G110=0,0,Non_technical_Account_DATA!G110),IF($C$4="Current Exchange rate",IF(Non_technical_Account_DATA!G110=0,0,Non_technical_Account_DATA!G110/ECO!Q39),IF($C$4="Constant Exchange rate",IF(Non_technical_Account_DATA!G110=0,0,Non_technical_Account_DATA!G110/ECO!Q74))))</f>
        <v>0</v>
      </c>
      <c r="I116" s="38">
        <f>IF($C$4="National Currency",IF(Non_technical_Account_DATA!H110=0,0,Non_technical_Account_DATA!H110),IF($C$4="Current Exchange rate",IF(Non_technical_Account_DATA!H110=0,0,Non_technical_Account_DATA!H110/ECO!R39),IF($C$4="Constant Exchange rate",IF(Non_technical_Account_DATA!H110=0,0,Non_technical_Account_DATA!H110/ECO!R74))))</f>
        <v>0</v>
      </c>
      <c r="J116" s="38">
        <f>IF($C$4="National Currency",IF(Non_technical_Account_DATA!I110=0,0,Non_technical_Account_DATA!I110),IF($C$4="Current Exchange rate",IF(Non_technical_Account_DATA!I110=0,0,Non_technical_Account_DATA!I110/ECO!S39),IF($C$4="Constant Exchange rate",IF(Non_technical_Account_DATA!I110=0,0,Non_technical_Account_DATA!I110/ECO!S74))))</f>
        <v>0</v>
      </c>
      <c r="K116" s="38">
        <f>IF($C$4="National Currency",IF(Non_technical_Account_DATA!J110=0,0,Non_technical_Account_DATA!J110),IF($C$4="Current Exchange rate",IF(Non_technical_Account_DATA!J110=0,0,Non_technical_Account_DATA!J110/ECO!T39),IF($C$4="Constant Exchange rate",IF(Non_technical_Account_DATA!J110=0,0,Non_technical_Account_DATA!J110/ECO!T74))))</f>
        <v>0</v>
      </c>
      <c r="L116" s="38">
        <f>IF($C$4="National Currency",IF(Non_technical_Account_DATA!K110=0,0,Non_technical_Account_DATA!K110),IF($C$4="Current Exchange rate",IF(Non_technical_Account_DATA!K110=0,0,Non_technical_Account_DATA!K110/ECO!U39),IF($C$4="Constant Exchange rate",IF(Non_technical_Account_DATA!K110=0,0,Non_technical_Account_DATA!K110/ECO!U74))))</f>
        <v>0</v>
      </c>
      <c r="M116" s="38">
        <f>IF($C$4="National Currency",IF(Non_technical_Account_DATA!L110=0,0,Non_technical_Account_DATA!L110),IF($C$4="Current Exchange rate",IF(Non_technical_Account_DATA!L110=0,0,Non_technical_Account_DATA!L110/ECO!V39),IF($C$4="Constant Exchange rate",IF(Non_technical_Account_DATA!L110=0,0,Non_technical_Account_DATA!L110/ECO!V74))))</f>
        <v>0</v>
      </c>
      <c r="N116" s="38">
        <f>IF($C$4="National Currency",IF(Non_technical_Account_DATA!M110=0,0,Non_technical_Account_DATA!M110),IF($C$4="Current Exchange rate",IF(Non_technical_Account_DATA!M110=0,0,Non_technical_Account_DATA!M110/ECO!W39),IF($C$4="Constant Exchange rate",IF(Non_technical_Account_DATA!M110=0,0,Non_technical_Account_DATA!M110/ECO!W74))))</f>
        <v>0</v>
      </c>
      <c r="O116" s="38">
        <f>IF($C$4="National Currency",IF(Non_technical_Account_DATA!N110=0,0,Non_technical_Account_DATA!N110),IF($C$4="Current Exchange rate",IF(Non_technical_Account_DATA!N110=0,0,Non_technical_Account_DATA!N110/ECO!X39),IF($C$4="Constant Exchange rate",IF(Non_technical_Account_DATA!N110=0,0,Non_technical_Account_DATA!N110/ECO!X74))))</f>
        <v>0</v>
      </c>
      <c r="P116" s="78">
        <f>IF($C$4="National Currency",IF(Non_technical_Account_DATA!O110=0,0,Non_technical_Account_DATA!O110),IF($C$4="Current Exchange rate",IF(Non_technical_Account_DATA!O110=0,0,Non_technical_Account_DATA!O110/ECO!Y39),IF($C$4="Constant Exchange rate",IF(Non_technical_Account_DATA!O110=0,0,Non_technical_Account_DATA!O110/ECO!Y74))))</f>
        <v>0</v>
      </c>
      <c r="Q116" s="37">
        <f t="shared" si="19"/>
        <v>0</v>
      </c>
      <c r="R116" s="37" t="str">
        <f t="shared" si="20"/>
        <v>-</v>
      </c>
      <c r="S116" s="37" t="str">
        <f t="shared" si="21"/>
        <v>-</v>
      </c>
    </row>
    <row r="117" spans="3:19" ht="15" x14ac:dyDescent="0.25">
      <c r="C117" s="83"/>
      <c r="D117" s="84"/>
      <c r="E117" s="35" t="s">
        <v>32</v>
      </c>
      <c r="F117" s="38">
        <f>IF($C$4="National Currency",IF(Non_technical_Account_DATA!E111=0,0,Non_technical_Account_DATA!E111),IF($C$4="Current Exchange rate",IF(Non_technical_Account_DATA!E111=0,0,Non_technical_Account_DATA!E111/ECO!O40),IF($C$4="Constant Exchange rate",IF(Non_technical_Account_DATA!E111=0,0,Non_technical_Account_DATA!E111/ECO!O75))))</f>
        <v>0</v>
      </c>
      <c r="G117" s="38">
        <f>IF($C$4="National Currency",IF(Non_technical_Account_DATA!F111=0,0,Non_technical_Account_DATA!F111),IF($C$4="Current Exchange rate",IF(Non_technical_Account_DATA!F111=0,0,Non_technical_Account_DATA!F111/ECO!P40),IF($C$4="Constant Exchange rate",IF(Non_technical_Account_DATA!F111=0,0,Non_technical_Account_DATA!F111/ECO!P75))))</f>
        <v>0</v>
      </c>
      <c r="H117" s="38">
        <f>IF($C$4="National Currency",IF(Non_technical_Account_DATA!G111=0,0,Non_technical_Account_DATA!G111),IF($C$4="Current Exchange rate",IF(Non_technical_Account_DATA!G111=0,0,Non_technical_Account_DATA!G111/ECO!Q40),IF($C$4="Constant Exchange rate",IF(Non_technical_Account_DATA!G111=0,0,Non_technical_Account_DATA!G111/ECO!Q75))))</f>
        <v>271.18644067796612</v>
      </c>
      <c r="I117" s="38">
        <f>IF($C$4="National Currency",IF(Non_technical_Account_DATA!H111=0,0,Non_technical_Account_DATA!H111),IF($C$4="Current Exchange rate",IF(Non_technical_Account_DATA!H111=0,0,Non_technical_Account_DATA!H111/ECO!R40),IF($C$4="Constant Exchange rate",IF(Non_technical_Account_DATA!H111=0,0,Non_technical_Account_DATA!H111/ECO!R75))))</f>
        <v>343.9265536723164</v>
      </c>
      <c r="J117" s="38">
        <f>IF($C$4="National Currency",IF(Non_technical_Account_DATA!I111=0,0,Non_technical_Account_DATA!I111),IF($C$4="Current Exchange rate",IF(Non_technical_Account_DATA!I111=0,0,Non_technical_Account_DATA!I111/ECO!S40),IF($C$4="Constant Exchange rate",IF(Non_technical_Account_DATA!I111=0,0,Non_technical_Account_DATA!I111/ECO!S75))))</f>
        <v>600.28248587570624</v>
      </c>
      <c r="K117" s="38">
        <f>IF($C$4="National Currency",IF(Non_technical_Account_DATA!J111=0,0,Non_technical_Account_DATA!J111),IF($C$4="Current Exchange rate",IF(Non_technical_Account_DATA!J111=0,0,Non_technical_Account_DATA!J111/ECO!T40),IF($C$4="Constant Exchange rate",IF(Non_technical_Account_DATA!J111=0,0,Non_technical_Account_DATA!J111/ECO!T75))))</f>
        <v>472.81073446327684</v>
      </c>
      <c r="L117" s="38">
        <f>IF($C$4="National Currency",IF(Non_technical_Account_DATA!K111=0,0,Non_technical_Account_DATA!K111),IF($C$4="Current Exchange rate",IF(Non_technical_Account_DATA!K111=0,0,Non_technical_Account_DATA!K111/ECO!U40),IF($C$4="Constant Exchange rate",IF(Non_technical_Account_DATA!K111=0,0,Non_technical_Account_DATA!K111/ECO!U75))))</f>
        <v>420.55084745762713</v>
      </c>
      <c r="M117" s="38">
        <f>IF($C$4="National Currency",IF(Non_technical_Account_DATA!L111=0,0,Non_technical_Account_DATA!L111),IF($C$4="Current Exchange rate",IF(Non_technical_Account_DATA!L111=0,0,Non_technical_Account_DATA!L111/ECO!V40),IF($C$4="Constant Exchange rate",IF(Non_technical_Account_DATA!L111=0,0,Non_technical_Account_DATA!L111/ECO!V75))))</f>
        <v>481.99152542372883</v>
      </c>
      <c r="N117" s="38">
        <f>IF($C$4="National Currency",IF(Non_technical_Account_DATA!M111=0,0,Non_technical_Account_DATA!M111),IF($C$4="Current Exchange rate",IF(Non_technical_Account_DATA!M111=0,0,Non_technical_Account_DATA!M111/ECO!W40),IF($C$4="Constant Exchange rate",IF(Non_technical_Account_DATA!M111=0,0,Non_technical_Account_DATA!M111/ECO!W75))))</f>
        <v>524.36440677966107</v>
      </c>
      <c r="O117" s="38">
        <f>IF($C$4="National Currency",IF(Non_technical_Account_DATA!N111=0,0,Non_technical_Account_DATA!N111),IF($C$4="Current Exchange rate",IF(Non_technical_Account_DATA!N111=0,0,Non_technical_Account_DATA!N111/ECO!X40),IF($C$4="Constant Exchange rate",IF(Non_technical_Account_DATA!N111=0,0,Non_technical_Account_DATA!N111/ECO!X75))))</f>
        <v>766.24293785310738</v>
      </c>
      <c r="P117" s="78">
        <f>IF($C$4="National Currency",IF(Non_technical_Account_DATA!O111=0,0,Non_technical_Account_DATA!O111),IF($C$4="Current Exchange rate",IF(Non_technical_Account_DATA!O111=0,0,Non_technical_Account_DATA!O111/ECO!Y40),IF($C$4="Constant Exchange rate",IF(Non_technical_Account_DATA!O111=0,0,Non_technical_Account_DATA!O111/ECO!Y75))))</f>
        <v>0</v>
      </c>
      <c r="Q117" s="37">
        <f t="shared" si="19"/>
        <v>6.9169706891502479E-3</v>
      </c>
      <c r="R117" s="37">
        <f t="shared" si="20"/>
        <v>0.46127946127946129</v>
      </c>
      <c r="S117" s="37" t="str">
        <f t="shared" si="21"/>
        <v>-</v>
      </c>
    </row>
    <row r="118" spans="3:19" ht="15" x14ac:dyDescent="0.25">
      <c r="C118" s="83"/>
      <c r="D118" s="84"/>
      <c r="E118" s="35" t="s">
        <v>42</v>
      </c>
      <c r="F118" s="39">
        <f>IF($C$4="National Currency",IF(Non_technical_Account_DATA!E112=0,0,Non_technical_Account_DATA!E112),IF($C$4="Current Exchange rate",IF(Non_technical_Account_DATA!E112=0,0,Non_technical_Account_DATA!E112/ECO!O41),IF($C$4="Constant Exchange rate",IF(Non_technical_Account_DATA!E112=0,0,Non_technical_Account_DATA!E112/ECO!O76))))</f>
        <v>0</v>
      </c>
      <c r="G118" s="39">
        <f>IF($C$4="National Currency",IF(Non_technical_Account_DATA!F112=0,0,Non_technical_Account_DATA!F112),IF($C$4="Current Exchange rate",IF(Non_technical_Account_DATA!F112=0,0,Non_technical_Account_DATA!F112/ECO!P41),IF($C$4="Constant Exchange rate",IF(Non_technical_Account_DATA!F112=0,0,Non_technical_Account_DATA!F112/ECO!P76))))</f>
        <v>0</v>
      </c>
      <c r="H118" s="39">
        <f>IF($C$4="National Currency",IF(Non_technical_Account_DATA!G112=0,0,Non_technical_Account_DATA!G112),IF($C$4="Current Exchange rate",IF(Non_technical_Account_DATA!G112=0,0,Non_technical_Account_DATA!G112/ECO!Q41),IF($C$4="Constant Exchange rate",IF(Non_technical_Account_DATA!G112=0,0,Non_technical_Account_DATA!G112/ECO!Q76))))</f>
        <v>0</v>
      </c>
      <c r="I118" s="39">
        <f>IF($C$4="National Currency",IF(Non_technical_Account_DATA!H112=0,0,Non_technical_Account_DATA!H112),IF($C$4="Current Exchange rate",IF(Non_technical_Account_DATA!H112=0,0,Non_technical_Account_DATA!H112/ECO!R41),IF($C$4="Constant Exchange rate",IF(Non_technical_Account_DATA!H112=0,0,Non_technical_Account_DATA!H112/ECO!R76))))</f>
        <v>0</v>
      </c>
      <c r="J118" s="39">
        <f>IF($C$4="National Currency",IF(Non_technical_Account_DATA!I112=0,0,Non_technical_Account_DATA!I112),IF($C$4="Current Exchange rate",IF(Non_technical_Account_DATA!I112=0,0,Non_technical_Account_DATA!I112/ECO!S41),IF($C$4="Constant Exchange rate",IF(Non_technical_Account_DATA!I112=0,0,Non_technical_Account_DATA!I112/ECO!S76))))</f>
        <v>0</v>
      </c>
      <c r="K118" s="39">
        <f>IF($C$4="National Currency",IF(Non_technical_Account_DATA!J112=0,0,Non_technical_Account_DATA!J112),IF($C$4="Current Exchange rate",IF(Non_technical_Account_DATA!J112=0,0,Non_technical_Account_DATA!J112/ECO!T41),IF($C$4="Constant Exchange rate",IF(Non_technical_Account_DATA!J112=0,0,Non_technical_Account_DATA!J112/ECO!T76))))</f>
        <v>0</v>
      </c>
      <c r="L118" s="39">
        <f>IF($C$4="National Currency",IF(Non_technical_Account_DATA!K112=0,0,Non_technical_Account_DATA!K112),IF($C$4="Current Exchange rate",IF(Non_technical_Account_DATA!K112=0,0,Non_technical_Account_DATA!K112/ECO!U41),IF($C$4="Constant Exchange rate",IF(Non_technical_Account_DATA!K112=0,0,Non_technical_Account_DATA!K112/ECO!U76))))</f>
        <v>0</v>
      </c>
      <c r="M118" s="39">
        <f>IF($C$4="National Currency",IF(Non_technical_Account_DATA!L112=0,0,Non_technical_Account_DATA!L112),IF($C$4="Current Exchange rate",IF(Non_technical_Account_DATA!L112=0,0,Non_technical_Account_DATA!L112/ECO!V41),IF($C$4="Constant Exchange rate",IF(Non_technical_Account_DATA!L112=0,0,Non_technical_Account_DATA!L112/ECO!V76))))</f>
        <v>0</v>
      </c>
      <c r="N118" s="39">
        <f>IF($C$4="National Currency",IF(Non_technical_Account_DATA!M112=0,0,Non_technical_Account_DATA!M112),IF($C$4="Current Exchange rate",IF(Non_technical_Account_DATA!M112=0,0,Non_technical_Account_DATA!M112/ECO!W41),IF($C$4="Constant Exchange rate",IF(Non_technical_Account_DATA!M112=0,0,Non_technical_Account_DATA!M112/ECO!W76))))</f>
        <v>0</v>
      </c>
      <c r="O118" s="39">
        <f>IF($C$4="National Currency",IF(Non_technical_Account_DATA!N112=0,0,Non_technical_Account_DATA!N112),IF($C$4="Current Exchange rate",IF(Non_technical_Account_DATA!N112=0,0,Non_technical_Account_DATA!N112/ECO!X41),IF($C$4="Constant Exchange rate",IF(Non_technical_Account_DATA!N112=0,0,Non_technical_Account_DATA!N112/ECO!X76))))</f>
        <v>0</v>
      </c>
      <c r="P118" s="79">
        <f>IF($C$4="National Currency",IF(Non_technical_Account_DATA!O112=0,0,Non_technical_Account_DATA!O112),IF($C$4="Current Exchange rate",IF(Non_technical_Account_DATA!O112=0,0,Non_technical_Account_DATA!O112/ECO!Y41),IF($C$4="Constant Exchange rate",IF(Non_technical_Account_DATA!O112=0,0,Non_technical_Account_DATA!O112/ECO!Y76))))</f>
        <v>0</v>
      </c>
      <c r="Q118" s="37">
        <f t="shared" si="19"/>
        <v>0</v>
      </c>
      <c r="R118" s="37" t="str">
        <f t="shared" si="20"/>
        <v>-</v>
      </c>
      <c r="S118" s="37" t="str">
        <f t="shared" si="21"/>
        <v>-</v>
      </c>
    </row>
    <row r="119" spans="3:19" ht="15.75" thickBot="1" x14ac:dyDescent="0.3">
      <c r="C119" s="87"/>
      <c r="D119" s="88"/>
      <c r="E119" s="40" t="s">
        <v>81</v>
      </c>
      <c r="F119" s="44">
        <f t="shared" ref="F119:O119" si="22">SUM(F87:F118)</f>
        <v>28455.875827100608</v>
      </c>
      <c r="G119" s="44">
        <f t="shared" si="22"/>
        <v>31710.904429533239</v>
      </c>
      <c r="H119" s="44">
        <f t="shared" si="22"/>
        <v>34255.476179963742</v>
      </c>
      <c r="I119" s="44">
        <f t="shared" si="22"/>
        <v>39581.479519890396</v>
      </c>
      <c r="J119" s="44">
        <f t="shared" si="22"/>
        <v>31997.275974704269</v>
      </c>
      <c r="K119" s="44">
        <f t="shared" si="22"/>
        <v>38411.626765653338</v>
      </c>
      <c r="L119" s="44">
        <f t="shared" si="22"/>
        <v>40473.585553112927</v>
      </c>
      <c r="M119" s="44">
        <f t="shared" si="22"/>
        <v>41231.924449257946</v>
      </c>
      <c r="N119" s="44">
        <f t="shared" si="22"/>
        <v>41101.875497989844</v>
      </c>
      <c r="O119" s="44">
        <f t="shared" si="22"/>
        <v>110777.24227674016</v>
      </c>
      <c r="P119" s="44" t="s">
        <v>113</v>
      </c>
      <c r="Q119" s="37">
        <f t="shared" si="19"/>
        <v>1</v>
      </c>
    </row>
    <row r="120" spans="3:19" ht="15.75" thickTop="1" x14ac:dyDescent="0.25">
      <c r="C120" s="89"/>
      <c r="D120" s="90"/>
      <c r="E120" s="45" t="s">
        <v>82</v>
      </c>
      <c r="F120" s="46">
        <v>26300.544921875</v>
      </c>
      <c r="G120" s="46">
        <v>30501.44921875</v>
      </c>
      <c r="H120" s="46">
        <v>32388.7109375</v>
      </c>
      <c r="I120" s="46">
        <v>37929.5703125</v>
      </c>
      <c r="J120" s="46">
        <v>33711.78515625</v>
      </c>
      <c r="K120" s="46">
        <v>30371.443359375</v>
      </c>
      <c r="L120" s="46">
        <v>30182.1015625</v>
      </c>
      <c r="M120" s="46">
        <v>31612.41796875</v>
      </c>
      <c r="N120" s="46">
        <v>33077.01171875</v>
      </c>
      <c r="O120" s="46">
        <v>30417.19921875</v>
      </c>
      <c r="P120" s="46" t="s">
        <v>113</v>
      </c>
      <c r="Q120" s="37">
        <f>O120/$O$119</f>
        <v>0.27457985587655925</v>
      </c>
      <c r="R120" s="37">
        <f t="shared" ref="R120" si="23">IF(OR(O120=0, N120=0),"-",O120/N120-1)</f>
        <v>-8.041272055093962E-2</v>
      </c>
      <c r="S120" s="37">
        <f t="shared" ref="S120" si="24">IF(OR(O120=0, F120=0),"-",O120/F120-1)</f>
        <v>0.15652353626525239</v>
      </c>
    </row>
    <row r="121" spans="3:19" ht="15" x14ac:dyDescent="0.25">
      <c r="E121" s="55" t="s">
        <v>83</v>
      </c>
      <c r="F121" s="56"/>
      <c r="G121" s="56">
        <f t="shared" ref="G121:O121" si="25">G120/F120-1</f>
        <v>0.159726891946675</v>
      </c>
      <c r="H121" s="56">
        <f t="shared" si="25"/>
        <v>6.1874493412262366E-2</v>
      </c>
      <c r="I121" s="56">
        <f t="shared" si="25"/>
        <v>0.17107378511272375</v>
      </c>
      <c r="J121" s="56">
        <f t="shared" si="25"/>
        <v>-0.11120044655132821</v>
      </c>
      <c r="K121" s="56">
        <f t="shared" si="25"/>
        <v>-9.9085283718821859E-2</v>
      </c>
      <c r="L121" s="56">
        <f t="shared" si="25"/>
        <v>-6.234204763816531E-3</v>
      </c>
      <c r="M121" s="56">
        <f t="shared" si="25"/>
        <v>4.7389556465713634E-2</v>
      </c>
      <c r="N121" s="56">
        <f t="shared" si="25"/>
        <v>4.6329697128761227E-2</v>
      </c>
      <c r="O121" s="57">
        <f t="shared" si="25"/>
        <v>-8.041272055093962E-2</v>
      </c>
      <c r="P121" s="57"/>
    </row>
    <row r="124" spans="3:19" ht="18.75" x14ac:dyDescent="0.15">
      <c r="C124" s="97" t="s">
        <v>106</v>
      </c>
      <c r="D124" s="99"/>
      <c r="E124" s="91" t="s">
        <v>89</v>
      </c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</row>
    <row r="125" spans="3:19" ht="15" x14ac:dyDescent="0.15">
      <c r="C125" s="85" t="s">
        <v>92</v>
      </c>
      <c r="D125" s="86"/>
      <c r="E125" s="31">
        <v>4</v>
      </c>
      <c r="F125" s="32">
        <v>2004</v>
      </c>
      <c r="G125" s="32">
        <f t="shared" ref="G125:P125" si="26">F125+1</f>
        <v>2005</v>
      </c>
      <c r="H125" s="32">
        <f t="shared" si="26"/>
        <v>2006</v>
      </c>
      <c r="I125" s="32">
        <f t="shared" si="26"/>
        <v>2007</v>
      </c>
      <c r="J125" s="32">
        <f t="shared" si="26"/>
        <v>2008</v>
      </c>
      <c r="K125" s="32">
        <f t="shared" si="26"/>
        <v>2009</v>
      </c>
      <c r="L125" s="32">
        <f t="shared" si="26"/>
        <v>2010</v>
      </c>
      <c r="M125" s="32">
        <f t="shared" si="26"/>
        <v>2011</v>
      </c>
      <c r="N125" s="32">
        <f t="shared" si="26"/>
        <v>2012</v>
      </c>
      <c r="O125" s="32">
        <f t="shared" si="26"/>
        <v>2013</v>
      </c>
      <c r="P125" s="33">
        <f t="shared" si="26"/>
        <v>2014</v>
      </c>
      <c r="Q125" s="34" t="s">
        <v>84</v>
      </c>
      <c r="R125" s="34" t="s">
        <v>93</v>
      </c>
      <c r="S125" s="33" t="s">
        <v>94</v>
      </c>
    </row>
    <row r="126" spans="3:19" ht="15" x14ac:dyDescent="0.25">
      <c r="C126" s="83"/>
      <c r="D126" s="84"/>
      <c r="E126" s="35" t="s">
        <v>2</v>
      </c>
      <c r="F126" s="36">
        <f>IF($C$4="National Currency",IF(Non_technical_Account_DATA!E117=0,0,Non_technical_Account_DATA!E117),IF($C$4="Current Exchange rate",IF(Non_technical_Account_DATA!E117=0,0,Non_technical_Account_DATA!E117/ECO!O10),IF($C$4="Constant Exchange rate",IF(Non_technical_Account_DATA!E117=0,0,Non_technical_Account_DATA!E117/ECO!O45))))</f>
        <v>790</v>
      </c>
      <c r="G126" s="36">
        <f>IF($C$4="National Currency",IF(Non_technical_Account_DATA!F117=0,0,Non_technical_Account_DATA!F117),IF($C$4="Current Exchange rate",IF(Non_technical_Account_DATA!F117=0,0,Non_technical_Account_DATA!F117/ECO!P10),IF($C$4="Constant Exchange rate",IF(Non_technical_Account_DATA!F117=0,0,Non_technical_Account_DATA!F117/ECO!P45))))</f>
        <v>692</v>
      </c>
      <c r="H126" s="36">
        <f>IF($C$4="National Currency",IF(Non_technical_Account_DATA!G117=0,0,Non_technical_Account_DATA!G117),IF($C$4="Current Exchange rate",IF(Non_technical_Account_DATA!G117=0,0,Non_technical_Account_DATA!G117/ECO!Q10),IF($C$4="Constant Exchange rate",IF(Non_technical_Account_DATA!G117=0,0,Non_technical_Account_DATA!G117/ECO!Q45))))</f>
        <v>1032</v>
      </c>
      <c r="I126" s="36">
        <f>IF($C$4="National Currency",IF(Non_technical_Account_DATA!H117=0,0,Non_technical_Account_DATA!H117),IF($C$4="Current Exchange rate",IF(Non_technical_Account_DATA!H117=0,0,Non_technical_Account_DATA!H117/ECO!R10),IF($C$4="Constant Exchange rate",IF(Non_technical_Account_DATA!H117=0,0,Non_technical_Account_DATA!H117/ECO!R45))))</f>
        <v>1589</v>
      </c>
      <c r="J126" s="36">
        <f>IF($C$4="National Currency",IF(Non_technical_Account_DATA!I117=0,0,Non_technical_Account_DATA!I117),IF($C$4="Current Exchange rate",IF(Non_technical_Account_DATA!I117=0,0,Non_technical_Account_DATA!I117/ECO!S10),IF($C$4="Constant Exchange rate",IF(Non_technical_Account_DATA!I117=0,0,Non_technical_Account_DATA!I117/ECO!S45))))</f>
        <v>3145</v>
      </c>
      <c r="K126" s="36">
        <f>IF($C$4="National Currency",IF(Non_technical_Account_DATA!J117=0,0,Non_technical_Account_DATA!J117),IF($C$4="Current Exchange rate",IF(Non_technical_Account_DATA!J117=0,0,Non_technical_Account_DATA!J117/ECO!T10),IF($C$4="Constant Exchange rate",IF(Non_technical_Account_DATA!J117=0,0,Non_technical_Account_DATA!J117/ECO!T45))))</f>
        <v>1923</v>
      </c>
      <c r="L126" s="36">
        <f>IF($C$4="National Currency",IF(Non_technical_Account_DATA!K117=0,0,Non_technical_Account_DATA!K117),IF($C$4="Current Exchange rate",IF(Non_technical_Account_DATA!K117=0,0,Non_technical_Account_DATA!K117/ECO!U10),IF($C$4="Constant Exchange rate",IF(Non_technical_Account_DATA!K117=0,0,Non_technical_Account_DATA!K117/ECO!U45))))</f>
        <v>1344</v>
      </c>
      <c r="M126" s="36">
        <f>IF($C$4="National Currency",IF(Non_technical_Account_DATA!L117=0,0,Non_technical_Account_DATA!L117),IF($C$4="Current Exchange rate",IF(Non_technical_Account_DATA!L117=0,0,Non_technical_Account_DATA!L117/ECO!V10),IF($C$4="Constant Exchange rate",IF(Non_technical_Account_DATA!L117=0,0,Non_technical_Account_DATA!L117/ECO!V45))))</f>
        <v>1867</v>
      </c>
      <c r="N126" s="36">
        <f>IF($C$4="National Currency",IF(Non_technical_Account_DATA!M117=0,0,Non_technical_Account_DATA!M117),IF($C$4="Current Exchange rate",IF(Non_technical_Account_DATA!M117=0,0,Non_technical_Account_DATA!M117/ECO!W10),IF($C$4="Constant Exchange rate",IF(Non_technical_Account_DATA!M117=0,0,Non_technical_Account_DATA!M117/ECO!W45))))</f>
        <v>1022</v>
      </c>
      <c r="O126" s="36">
        <f>IF($C$4="National Currency",IF(Non_technical_Account_DATA!N117=0,0,Non_technical_Account_DATA!N117),IF($C$4="Current Exchange rate",IF(Non_technical_Account_DATA!N117=0,0,Non_technical_Account_DATA!N117/ECO!X10),IF($C$4="Constant Exchange rate",IF(Non_technical_Account_DATA!N117=0,0,Non_technical_Account_DATA!N117/ECO!X45))))</f>
        <v>1316</v>
      </c>
      <c r="P126" s="77">
        <f>IF($C$4="National Currency",IF(Non_technical_Account_DATA!O117=0,0,Non_technical_Account_DATA!O117),IF($C$4="Current Exchange rate",IF(Non_technical_Account_DATA!O117=0,0,Non_technical_Account_DATA!O117/ECO!Y10),IF($C$4="Constant Exchange rate",IF(Non_technical_Account_DATA!O117=0,0,Non_technical_Account_DATA!O117/ECO!Y45))))</f>
        <v>0</v>
      </c>
      <c r="Q126" s="37">
        <f>O126/$O$158</f>
        <v>5.3568910688189905E-2</v>
      </c>
      <c r="R126" s="37">
        <f>IF(OR(O126=0, N126=0),"-",O126/N126-1)</f>
        <v>0.28767123287671237</v>
      </c>
      <c r="S126" s="37">
        <f>IF(OR(O126=0, F126=0),"-",O126/F126-1)</f>
        <v>0.66582278481012658</v>
      </c>
    </row>
    <row r="127" spans="3:19" ht="15" x14ac:dyDescent="0.25">
      <c r="C127" s="83"/>
      <c r="D127" s="84"/>
      <c r="E127" s="35" t="s">
        <v>3</v>
      </c>
      <c r="F127" s="38">
        <f>IF($C$4="National Currency",IF(Non_technical_Account_DATA!E118=0,0,Non_technical_Account_DATA!E118),IF($C$4="Current Exchange rate",IF(Non_technical_Account_DATA!E118=0,0,Non_technical_Account_DATA!E118/ECO!O11),IF($C$4="Constant Exchange rate",IF(Non_technical_Account_DATA!E118=0,0,Non_technical_Account_DATA!E118/ECO!O46))))</f>
        <v>462.99953499999998</v>
      </c>
      <c r="G127" s="38">
        <f>IF($C$4="National Currency",IF(Non_technical_Account_DATA!F118=0,0,Non_technical_Account_DATA!F118),IF($C$4="Current Exchange rate",IF(Non_technical_Account_DATA!F118=0,0,Non_technical_Account_DATA!F118/ECO!P11),IF($C$4="Constant Exchange rate",IF(Non_technical_Account_DATA!F118=0,0,Non_technical_Account_DATA!F118/ECO!P46))))</f>
        <v>303.37073600000002</v>
      </c>
      <c r="H127" s="38">
        <f>IF($C$4="National Currency",IF(Non_technical_Account_DATA!G118=0,0,Non_technical_Account_DATA!G118),IF($C$4="Current Exchange rate",IF(Non_technical_Account_DATA!G118=0,0,Non_technical_Account_DATA!G118/ECO!Q11),IF($C$4="Constant Exchange rate",IF(Non_technical_Account_DATA!G118=0,0,Non_technical_Account_DATA!G118/ECO!Q46))))</f>
        <v>533.83762300000001</v>
      </c>
      <c r="I127" s="38">
        <f>IF($C$4="National Currency",IF(Non_technical_Account_DATA!H118=0,0,Non_technical_Account_DATA!H118),IF($C$4="Current Exchange rate",IF(Non_technical_Account_DATA!H118=0,0,Non_technical_Account_DATA!H118/ECO!R11),IF($C$4="Constant Exchange rate",IF(Non_technical_Account_DATA!H118=0,0,Non_technical_Account_DATA!H118/ECO!R46))))</f>
        <v>789.27013299999999</v>
      </c>
      <c r="J127" s="38">
        <f>IF($C$4="National Currency",IF(Non_technical_Account_DATA!I118=0,0,Non_technical_Account_DATA!I118),IF($C$4="Current Exchange rate",IF(Non_technical_Account_DATA!I118=0,0,Non_technical_Account_DATA!I118/ECO!S11),IF($C$4="Constant Exchange rate",IF(Non_technical_Account_DATA!I118=0,0,Non_technical_Account_DATA!I118/ECO!S46))))</f>
        <v>819.06452999999999</v>
      </c>
      <c r="K127" s="38">
        <f>IF($C$4="National Currency",IF(Non_technical_Account_DATA!J118=0,0,Non_technical_Account_DATA!J118),IF($C$4="Current Exchange rate",IF(Non_technical_Account_DATA!J118=0,0,Non_technical_Account_DATA!J118/ECO!T11),IF($C$4="Constant Exchange rate",IF(Non_technical_Account_DATA!J118=0,0,Non_technical_Account_DATA!J118/ECO!T46))))</f>
        <v>1074.9517559999999</v>
      </c>
      <c r="L127" s="38">
        <f>IF($C$4="National Currency",IF(Non_technical_Account_DATA!K118=0,0,Non_technical_Account_DATA!K118),IF($C$4="Current Exchange rate",IF(Non_technical_Account_DATA!K118=0,0,Non_technical_Account_DATA!K118/ECO!U11),IF($C$4="Constant Exchange rate",IF(Non_technical_Account_DATA!K118=0,0,Non_technical_Account_DATA!K118/ECO!U46))))</f>
        <v>759.33327099999997</v>
      </c>
      <c r="M127" s="38">
        <f>IF($C$4="National Currency",IF(Non_technical_Account_DATA!L118=0,0,Non_technical_Account_DATA!L118),IF($C$4="Current Exchange rate",IF(Non_technical_Account_DATA!L118=0,0,Non_technical_Account_DATA!L118/ECO!V11),IF($C$4="Constant Exchange rate",IF(Non_technical_Account_DATA!L118=0,0,Non_technical_Account_DATA!L118/ECO!V46))))</f>
        <v>1545.650617</v>
      </c>
      <c r="N127" s="38">
        <f>IF($C$4="National Currency",IF(Non_technical_Account_DATA!M118=0,0,Non_technical_Account_DATA!M118),IF($C$4="Current Exchange rate",IF(Non_technical_Account_DATA!M118=0,0,Non_technical_Account_DATA!M118/ECO!W11),IF($C$4="Constant Exchange rate",IF(Non_technical_Account_DATA!M118=0,0,Non_technical_Account_DATA!M118/ECO!W46))))</f>
        <v>701.88288699999998</v>
      </c>
      <c r="O127" s="38">
        <f>IF($C$4="National Currency",IF(Non_technical_Account_DATA!N118=0,0,Non_technical_Account_DATA!N118),IF($C$4="Current Exchange rate",IF(Non_technical_Account_DATA!N118=0,0,Non_technical_Account_DATA!N118/ECO!X11),IF($C$4="Constant Exchange rate",IF(Non_technical_Account_DATA!N118=0,0,Non_technical_Account_DATA!N118/ECO!X46))))</f>
        <v>460.80310500000002</v>
      </c>
      <c r="P127" s="78">
        <f>IF($C$4="National Currency",IF(Non_technical_Account_DATA!O118=0,0,Non_technical_Account_DATA!O118),IF($C$4="Current Exchange rate",IF(Non_technical_Account_DATA!O118=0,0,Non_technical_Account_DATA!O118/ECO!Y11),IF($C$4="Constant Exchange rate",IF(Non_technical_Account_DATA!O118=0,0,Non_technical_Account_DATA!O118/ECO!Y46))))</f>
        <v>370.44384400000001</v>
      </c>
      <c r="Q127" s="37">
        <f t="shared" ref="Q127:Q159" si="27">O127/$O$158</f>
        <v>1.8757386304396349E-2</v>
      </c>
      <c r="R127" s="37">
        <f t="shared" ref="R127:R157" si="28">IF(OR(O127=0, N127=0),"-",O127/N127-1)</f>
        <v>-0.34347579413202012</v>
      </c>
      <c r="S127" s="37">
        <f t="shared" ref="S127:S157" si="29">IF(OR(O127=0, F127=0),"-",O127/F127-1)</f>
        <v>-4.7439140516630784E-3</v>
      </c>
    </row>
    <row r="128" spans="3:19" ht="15" x14ac:dyDescent="0.25">
      <c r="C128" s="83"/>
      <c r="D128" s="84"/>
      <c r="E128" s="35" t="s">
        <v>4</v>
      </c>
      <c r="F128" s="38">
        <f>IF($C$4="National Currency",IF(Non_technical_Account_DATA!E119=0,0,Non_technical_Account_DATA!E119),IF($C$4="Current Exchange rate",IF(Non_technical_Account_DATA!E119=0,0,Non_technical_Account_DATA!E119/ECO!O12),IF($C$4="Constant Exchange rate",IF(Non_technical_Account_DATA!E119=0,0,Non_technical_Account_DATA!E119/ECO!O47))))</f>
        <v>0</v>
      </c>
      <c r="G128" s="38">
        <f>IF($C$4="National Currency",IF(Non_technical_Account_DATA!F119=0,0,Non_technical_Account_DATA!F119),IF($C$4="Current Exchange rate",IF(Non_technical_Account_DATA!F119=0,0,Non_technical_Account_DATA!F119/ECO!P12),IF($C$4="Constant Exchange rate",IF(Non_technical_Account_DATA!F119=0,0,Non_technical_Account_DATA!F119/ECO!P47))))</f>
        <v>0</v>
      </c>
      <c r="H128" s="38">
        <f>IF($C$4="National Currency",IF(Non_technical_Account_DATA!G119=0,0,Non_technical_Account_DATA!G119),IF($C$4="Current Exchange rate",IF(Non_technical_Account_DATA!G119=0,0,Non_technical_Account_DATA!G119/ECO!Q12),IF($C$4="Constant Exchange rate",IF(Non_technical_Account_DATA!G119=0,0,Non_technical_Account_DATA!G119/ECO!Q47))))</f>
        <v>0</v>
      </c>
      <c r="I128" s="38">
        <f>IF($C$4="National Currency",IF(Non_technical_Account_DATA!H119=0,0,Non_technical_Account_DATA!H119),IF($C$4="Current Exchange rate",IF(Non_technical_Account_DATA!H119=0,0,Non_technical_Account_DATA!H119/ECO!R12),IF($C$4="Constant Exchange rate",IF(Non_technical_Account_DATA!H119=0,0,Non_technical_Account_DATA!H119/ECO!R47))))</f>
        <v>21.727467379077616</v>
      </c>
      <c r="J128" s="38">
        <f>IF($C$4="National Currency",IF(Non_technical_Account_DATA!I119=0,0,Non_technical_Account_DATA!I119),IF($C$4="Current Exchange rate",IF(Non_technical_Account_DATA!I119=0,0,Non_technical_Account_DATA!I119/ECO!S12),IF($C$4="Constant Exchange rate",IF(Non_technical_Account_DATA!I119=0,0,Non_technical_Account_DATA!I119/ECO!S47))))</f>
        <v>50.021287427139789</v>
      </c>
      <c r="K128" s="38">
        <f>IF($C$4="National Currency",IF(Non_technical_Account_DATA!J119=0,0,Non_technical_Account_DATA!J119),IF($C$4="Current Exchange rate",IF(Non_technical_Account_DATA!J119=0,0,Non_technical_Account_DATA!J119/ECO!T12),IF($C$4="Constant Exchange rate",IF(Non_technical_Account_DATA!J119=0,0,Non_technical_Account_DATA!J119/ECO!T47))))</f>
        <v>12.398976413743737</v>
      </c>
      <c r="L128" s="38">
        <f>IF($C$4="National Currency",IF(Non_technical_Account_DATA!K119=0,0,Non_technical_Account_DATA!K119),IF($C$4="Current Exchange rate",IF(Non_technical_Account_DATA!K119=0,0,Non_technical_Account_DATA!K119/ECO!U12),IF($C$4="Constant Exchange rate",IF(Non_technical_Account_DATA!K119=0,0,Non_technical_Account_DATA!K119/ECO!U47))))</f>
        <v>11.574291849882401</v>
      </c>
      <c r="M128" s="38">
        <f>IF($C$4="National Currency",IF(Non_technical_Account_DATA!L119=0,0,Non_technical_Account_DATA!L119),IF($C$4="Current Exchange rate",IF(Non_technical_Account_DATA!L119=0,0,Non_technical_Account_DATA!L119/ECO!V12),IF($C$4="Constant Exchange rate",IF(Non_technical_Account_DATA!L119=0,0,Non_technical_Account_DATA!L119/ECO!V47))))</f>
        <v>16.393876357500766</v>
      </c>
      <c r="N128" s="38">
        <f>IF($C$4="National Currency",IF(Non_technical_Account_DATA!M119=0,0,Non_technical_Account_DATA!M119),IF($C$4="Current Exchange rate",IF(Non_technical_Account_DATA!M119=0,0,Non_technical_Account_DATA!M119/ECO!W12),IF($C$4="Constant Exchange rate",IF(Non_technical_Account_DATA!M119=0,0,Non_technical_Account_DATA!M119/ECO!W47))))</f>
        <v>14.316392269148174</v>
      </c>
      <c r="O128" s="75">
        <f>IF($C$4="National Currency",IF(Non_technical_Account_DATA!N119=0,0,Non_technical_Account_DATA!N119),IF($C$4="Current Exchange rate",IF(Non_technical_Account_DATA!N119=0,0,Non_technical_Account_DATA!N119/ECO!X12),IF($C$4="Constant Exchange rate",IF(Non_technical_Account_DATA!N119=0,0,Non_technical_Account_DATA!N119/ECO!X47))))</f>
        <v>14.316392269148174</v>
      </c>
      <c r="P128" s="78">
        <f>IF($C$4="National Currency",IF(Non_technical_Account_DATA!O119=0,0,Non_technical_Account_DATA!O119),IF($C$4="Current Exchange rate",IF(Non_technical_Account_DATA!O119=0,0,Non_technical_Account_DATA!O119/ECO!Y12),IF($C$4="Constant Exchange rate",IF(Non_technical_Account_DATA!O119=0,0,Non_technical_Account_DATA!O119/ECO!Y47))))</f>
        <v>0</v>
      </c>
      <c r="Q128" s="37">
        <f t="shared" si="27"/>
        <v>5.8276104775310865E-4</v>
      </c>
      <c r="R128" s="37">
        <f t="shared" si="28"/>
        <v>0</v>
      </c>
      <c r="S128" s="37" t="str">
        <f t="shared" si="29"/>
        <v>-</v>
      </c>
    </row>
    <row r="129" spans="3:19" ht="15" x14ac:dyDescent="0.25">
      <c r="C129" s="83"/>
      <c r="D129" s="84"/>
      <c r="E129" s="35" t="s">
        <v>5</v>
      </c>
      <c r="F129" s="38">
        <f>IF($C$4="National Currency",IF(Non_technical_Account_DATA!E120=0,0,Non_technical_Account_DATA!E120),IF($C$4="Current Exchange rate",IF(Non_technical_Account_DATA!E120=0,0,Non_technical_Account_DATA!E120/ECO!O13),IF($C$4="Constant Exchange rate",IF(Non_technical_Account_DATA!E120=0,0,Non_technical_Account_DATA!E120/ECO!O48))))</f>
        <v>0</v>
      </c>
      <c r="G129" s="38">
        <f>IF($C$4="National Currency",IF(Non_technical_Account_DATA!F120=0,0,Non_technical_Account_DATA!F120),IF($C$4="Current Exchange rate",IF(Non_technical_Account_DATA!F120=0,0,Non_technical_Account_DATA!F120/ECO!P13),IF($C$4="Constant Exchange rate",IF(Non_technical_Account_DATA!F120=0,0,Non_technical_Account_DATA!F120/ECO!P48))))</f>
        <v>0</v>
      </c>
      <c r="H129" s="38">
        <f>IF($C$4="National Currency",IF(Non_technical_Account_DATA!G120=0,0,Non_technical_Account_DATA!G120),IF($C$4="Current Exchange rate",IF(Non_technical_Account_DATA!G120=0,0,Non_technical_Account_DATA!G120/ECO!Q13),IF($C$4="Constant Exchange rate",IF(Non_technical_Account_DATA!G120=0,0,Non_technical_Account_DATA!G120/ECO!Q48))))</f>
        <v>0</v>
      </c>
      <c r="I129" s="38">
        <f>IF($C$4="National Currency",IF(Non_technical_Account_DATA!H120=0,0,Non_technical_Account_DATA!H120),IF($C$4="Current Exchange rate",IF(Non_technical_Account_DATA!H120=0,0,Non_technical_Account_DATA!H120/ECO!R13),IF($C$4="Constant Exchange rate",IF(Non_technical_Account_DATA!H120=0,0,Non_technical_Account_DATA!H120/ECO!R48))))</f>
        <v>0</v>
      </c>
      <c r="J129" s="38">
        <f>IF($C$4="National Currency",IF(Non_technical_Account_DATA!I120=0,0,Non_technical_Account_DATA!I120),IF($C$4="Current Exchange rate",IF(Non_technical_Account_DATA!I120=0,0,Non_technical_Account_DATA!I120/ECO!S13),IF($C$4="Constant Exchange rate",IF(Non_technical_Account_DATA!I120=0,0,Non_technical_Account_DATA!I120/ECO!S48))))</f>
        <v>5242.4347230538924</v>
      </c>
      <c r="K129" s="38">
        <f>IF($C$4="National Currency",IF(Non_technical_Account_DATA!J120=0,0,Non_technical_Account_DATA!J120),IF($C$4="Current Exchange rate",IF(Non_technical_Account_DATA!J120=0,0,Non_technical_Account_DATA!J120/ECO!T13),IF($C$4="Constant Exchange rate",IF(Non_technical_Account_DATA!J120=0,0,Non_technical_Account_DATA!J120/ECO!T48))))</f>
        <v>2860.4246307385233</v>
      </c>
      <c r="L129" s="38">
        <f>IF($C$4="National Currency",IF(Non_technical_Account_DATA!K120=0,0,Non_technical_Account_DATA!K120),IF($C$4="Current Exchange rate",IF(Non_technical_Account_DATA!K120=0,0,Non_technical_Account_DATA!K120/ECO!U13),IF($C$4="Constant Exchange rate",IF(Non_technical_Account_DATA!K120=0,0,Non_technical_Account_DATA!K120/ECO!U48))))</f>
        <v>3642.6354482701263</v>
      </c>
      <c r="M129" s="38">
        <f>IF($C$4="National Currency",IF(Non_technical_Account_DATA!L120=0,0,Non_technical_Account_DATA!L120),IF($C$4="Current Exchange rate",IF(Non_technical_Account_DATA!L120=0,0,Non_technical_Account_DATA!L120/ECO!V13),IF($C$4="Constant Exchange rate",IF(Non_technical_Account_DATA!L120=0,0,Non_technical_Account_DATA!L120/ECO!V48))))</f>
        <v>3663.1728567864275</v>
      </c>
      <c r="N129" s="38">
        <f>IF($C$4="National Currency",IF(Non_technical_Account_DATA!M120=0,0,Non_technical_Account_DATA!M120),IF($C$4="Current Exchange rate",IF(Non_technical_Account_DATA!M120=0,0,Non_technical_Account_DATA!M120/ECO!W13),IF($C$4="Constant Exchange rate",IF(Non_technical_Account_DATA!M120=0,0,Non_technical_Account_DATA!M120/ECO!W48))))</f>
        <v>2527.2779881902866</v>
      </c>
      <c r="O129" s="38">
        <f>IF($C$4="National Currency",IF(Non_technical_Account_DATA!N120=0,0,Non_technical_Account_DATA!N120),IF($C$4="Current Exchange rate",IF(Non_technical_Account_DATA!N120=0,0,Non_technical_Account_DATA!N120/ECO!X13),IF($C$4="Constant Exchange rate",IF(Non_technical_Account_DATA!N120=0,0,Non_technical_Account_DATA!N120/ECO!X48))))</f>
        <v>3044.9075873253496</v>
      </c>
      <c r="P129" s="78">
        <f>IF($C$4="National Currency",IF(Non_technical_Account_DATA!O120=0,0,Non_technical_Account_DATA!O120),IF($C$4="Current Exchange rate",IF(Non_technical_Account_DATA!O120=0,0,Non_technical_Account_DATA!O120/ECO!Y13),IF($C$4="Constant Exchange rate",IF(Non_technical_Account_DATA!O120=0,0,Non_technical_Account_DATA!O120/ECO!Y48))))</f>
        <v>3346.0743488023954</v>
      </c>
      <c r="Q129" s="37">
        <f t="shared" si="27"/>
        <v>0.12394557948269261</v>
      </c>
      <c r="R129" s="37">
        <f t="shared" si="28"/>
        <v>0.20481704092462061</v>
      </c>
      <c r="S129" s="37" t="str">
        <f t="shared" si="29"/>
        <v>-</v>
      </c>
    </row>
    <row r="130" spans="3:19" ht="15" x14ac:dyDescent="0.25">
      <c r="C130" s="83"/>
      <c r="D130" s="84"/>
      <c r="E130" s="35" t="s">
        <v>6</v>
      </c>
      <c r="F130" s="38">
        <f>IF($C$4="National Currency",IF(Non_technical_Account_DATA!E121=0,0,Non_technical_Account_DATA!E121),IF($C$4="Current Exchange rate",IF(Non_technical_Account_DATA!E121=0,0,Non_technical_Account_DATA!E121/ECO!O14),IF($C$4="Constant Exchange rate",IF(Non_technical_Account_DATA!E121=0,0,Non_technical_Account_DATA!E121/ECO!O49))))</f>
        <v>0</v>
      </c>
      <c r="G130" s="38">
        <f>IF($C$4="National Currency",IF(Non_technical_Account_DATA!F121=0,0,Non_technical_Account_DATA!F121),IF($C$4="Current Exchange rate",IF(Non_technical_Account_DATA!F121=0,0,Non_technical_Account_DATA!F121/ECO!P14),IF($C$4="Constant Exchange rate",IF(Non_technical_Account_DATA!F121=0,0,Non_technical_Account_DATA!F121/ECO!P49))))</f>
        <v>0</v>
      </c>
      <c r="H130" s="38">
        <f>IF($C$4="National Currency",IF(Non_technical_Account_DATA!G121=0,0,Non_technical_Account_DATA!G121),IF($C$4="Current Exchange rate",IF(Non_technical_Account_DATA!G121=0,0,Non_technical_Account_DATA!G121/ECO!Q14),IF($C$4="Constant Exchange rate",IF(Non_technical_Account_DATA!G121=0,0,Non_technical_Account_DATA!G121/ECO!Q49))))</f>
        <v>1.7086131187315257</v>
      </c>
      <c r="I130" s="38">
        <f>IF($C$4="National Currency",IF(Non_technical_Account_DATA!H121=0,0,Non_technical_Account_DATA!H121),IF($C$4="Current Exchange rate",IF(Non_technical_Account_DATA!H121=0,0,Non_technical_Account_DATA!H121/ECO!R14),IF($C$4="Constant Exchange rate",IF(Non_technical_Account_DATA!H121=0,0,Non_technical_Account_DATA!H121/ECO!R49))))</f>
        <v>0</v>
      </c>
      <c r="J130" s="38">
        <f>IF($C$4="National Currency",IF(Non_technical_Account_DATA!I121=0,0,Non_technical_Account_DATA!I121),IF($C$4="Current Exchange rate",IF(Non_technical_Account_DATA!I121=0,0,Non_technical_Account_DATA!I121/ECO!S14),IF($C$4="Constant Exchange rate",IF(Non_technical_Account_DATA!I121=0,0,Non_technical_Account_DATA!I121/ECO!S49))))</f>
        <v>0</v>
      </c>
      <c r="K130" s="38">
        <f>IF($C$4="National Currency",IF(Non_technical_Account_DATA!J121=0,0,Non_technical_Account_DATA!J121),IF($C$4="Current Exchange rate",IF(Non_technical_Account_DATA!J121=0,0,Non_technical_Account_DATA!J121/ECO!T14),IF($C$4="Constant Exchange rate",IF(Non_technical_Account_DATA!J121=0,0,Non_technical_Account_DATA!J121/ECO!T49))))</f>
        <v>0</v>
      </c>
      <c r="L130" s="38">
        <f>IF($C$4="National Currency",IF(Non_technical_Account_DATA!K121=0,0,Non_technical_Account_DATA!K121),IF($C$4="Current Exchange rate",IF(Non_technical_Account_DATA!K121=0,0,Non_technical_Account_DATA!K121/ECO!U14),IF($C$4="Constant Exchange rate",IF(Non_technical_Account_DATA!K121=0,0,Non_technical_Account_DATA!K121/ECO!U49))))</f>
        <v>0</v>
      </c>
      <c r="M130" s="38">
        <f>IF($C$4="National Currency",IF(Non_technical_Account_DATA!L121=0,0,Non_technical_Account_DATA!L121),IF($C$4="Current Exchange rate",IF(Non_technical_Account_DATA!L121=0,0,Non_technical_Account_DATA!L121/ECO!V14),IF($C$4="Constant Exchange rate",IF(Non_technical_Account_DATA!L121=0,0,Non_technical_Account_DATA!L121/ECO!V49))))</f>
        <v>0</v>
      </c>
      <c r="N130" s="38">
        <f>IF($C$4="National Currency",IF(Non_technical_Account_DATA!M121=0,0,Non_technical_Account_DATA!M121),IF($C$4="Current Exchange rate",IF(Non_technical_Account_DATA!M121=0,0,Non_technical_Account_DATA!M121/ECO!W14),IF($C$4="Constant Exchange rate",IF(Non_technical_Account_DATA!M121=0,0,Non_technical_Account_DATA!M121/ECO!W49))))</f>
        <v>0</v>
      </c>
      <c r="O130" s="38">
        <f>IF($C$4="National Currency",IF(Non_technical_Account_DATA!N121=0,0,Non_technical_Account_DATA!N121),IF($C$4="Current Exchange rate",IF(Non_technical_Account_DATA!N121=0,0,Non_technical_Account_DATA!N121/ECO!X14),IF($C$4="Constant Exchange rate",IF(Non_technical_Account_DATA!N121=0,0,Non_technical_Account_DATA!N121/ECO!X49))))</f>
        <v>0</v>
      </c>
      <c r="P130" s="78">
        <f>IF($C$4="National Currency",IF(Non_technical_Account_DATA!O121=0,0,Non_technical_Account_DATA!O121),IF($C$4="Current Exchange rate",IF(Non_technical_Account_DATA!O121=0,0,Non_technical_Account_DATA!O121/ECO!Y14),IF($C$4="Constant Exchange rate",IF(Non_technical_Account_DATA!O121=0,0,Non_technical_Account_DATA!O121/ECO!Y49))))</f>
        <v>0</v>
      </c>
      <c r="Q130" s="37">
        <f t="shared" si="27"/>
        <v>0</v>
      </c>
      <c r="R130" s="37" t="str">
        <f t="shared" si="28"/>
        <v>-</v>
      </c>
      <c r="S130" s="37" t="str">
        <f t="shared" si="29"/>
        <v>-</v>
      </c>
    </row>
    <row r="131" spans="3:19" ht="15" x14ac:dyDescent="0.25">
      <c r="C131" s="83"/>
      <c r="D131" s="84"/>
      <c r="E131" s="35" t="s">
        <v>7</v>
      </c>
      <c r="F131" s="38">
        <f>IF($C$4="National Currency",IF(Non_technical_Account_DATA!E122=0,0,Non_technical_Account_DATA!E122),IF($C$4="Current Exchange rate",IF(Non_technical_Account_DATA!E122=0,0,Non_technical_Account_DATA!E122/ECO!O15),IF($C$4="Constant Exchange rate",IF(Non_technical_Account_DATA!E122=0,0,Non_technical_Account_DATA!E122/ECO!O50))))</f>
        <v>334.73949882819545</v>
      </c>
      <c r="G131" s="38">
        <f>IF($C$4="National Currency",IF(Non_technical_Account_DATA!F122=0,0,Non_technical_Account_DATA!F122),IF($C$4="Current Exchange rate",IF(Non_technical_Account_DATA!F122=0,0,Non_technical_Account_DATA!F122/ECO!P15),IF($C$4="Constant Exchange rate",IF(Non_technical_Account_DATA!F122=0,0,Non_technical_Account_DATA!F122/ECO!P50))))</f>
        <v>238.25491256535065</v>
      </c>
      <c r="H131" s="38">
        <f>IF($C$4="National Currency",IF(Non_technical_Account_DATA!G122=0,0,Non_technical_Account_DATA!G122),IF($C$4="Current Exchange rate",IF(Non_technical_Account_DATA!G122=0,0,Non_technical_Account_DATA!G122/ECO!Q15),IF($C$4="Constant Exchange rate",IF(Non_technical_Account_DATA!G122=0,0,Non_technical_Account_DATA!G122/ECO!Q50))))</f>
        <v>235.80313683071932</v>
      </c>
      <c r="I131" s="38">
        <f>IF($C$4="National Currency",IF(Non_technical_Account_DATA!H122=0,0,Non_technical_Account_DATA!H122),IF($C$4="Current Exchange rate",IF(Non_technical_Account_DATA!H122=0,0,Non_technical_Account_DATA!H122/ECO!R15),IF($C$4="Constant Exchange rate",IF(Non_technical_Account_DATA!H122=0,0,Non_technical_Account_DATA!H122/ECO!R50))))</f>
        <v>279.75482242653686</v>
      </c>
      <c r="J131" s="38">
        <f>IF($C$4="National Currency",IF(Non_technical_Account_DATA!I122=0,0,Non_technical_Account_DATA!I122),IF($C$4="Current Exchange rate",IF(Non_technical_Account_DATA!I122=0,0,Non_technical_Account_DATA!I122/ECO!S15),IF($C$4="Constant Exchange rate",IF(Non_technical_Account_DATA!I122=0,0,Non_technical_Account_DATA!I122/ECO!S50))))</f>
        <v>295.61925365062194</v>
      </c>
      <c r="K131" s="38">
        <f>IF($C$4="National Currency",IF(Non_technical_Account_DATA!J122=0,0,Non_technical_Account_DATA!J122),IF($C$4="Current Exchange rate",IF(Non_technical_Account_DATA!J122=0,0,Non_technical_Account_DATA!J122/ECO!T15),IF($C$4="Constant Exchange rate",IF(Non_technical_Account_DATA!J122=0,0,Non_technical_Account_DATA!J122/ECO!T50))))</f>
        <v>169.96574725076619</v>
      </c>
      <c r="L131" s="38">
        <f>IF($C$4="National Currency",IF(Non_technical_Account_DATA!K122=0,0,Non_technical_Account_DATA!K122),IF($C$4="Current Exchange rate",IF(Non_technical_Account_DATA!K122=0,0,Non_technical_Account_DATA!K122/ECO!U15),IF($C$4="Constant Exchange rate",IF(Non_technical_Account_DATA!K122=0,0,Non_technical_Account_DATA!K122/ECO!U50))))</f>
        <v>241.06724355507481</v>
      </c>
      <c r="M131" s="38">
        <f>IF($C$4="National Currency",IF(Non_technical_Account_DATA!L122=0,0,Non_technical_Account_DATA!L122),IF($C$4="Current Exchange rate",IF(Non_technical_Account_DATA!L122=0,0,Non_technical_Account_DATA!L122/ECO!V15),IF($C$4="Constant Exchange rate",IF(Non_technical_Account_DATA!L122=0,0,Non_technical_Account_DATA!L122/ECO!V50))))</f>
        <v>272.72399495222646</v>
      </c>
      <c r="N131" s="38">
        <f>IF($C$4="National Currency",IF(Non_technical_Account_DATA!M122=0,0,Non_technical_Account_DATA!M122),IF($C$4="Current Exchange rate",IF(Non_technical_Account_DATA!M122=0,0,Non_technical_Account_DATA!M122/ECO!W15),IF($C$4="Constant Exchange rate",IF(Non_technical_Account_DATA!M122=0,0,Non_technical_Account_DATA!M122/ECO!W50))))</f>
        <v>205.76888408148548</v>
      </c>
      <c r="O131" s="38">
        <f>IF($C$4="National Currency",IF(Non_technical_Account_DATA!N122=0,0,Non_technical_Account_DATA!N122),IF($C$4="Current Exchange rate",IF(Non_technical_Account_DATA!N122=0,0,Non_technical_Account_DATA!N122/ECO!X15),IF($C$4="Constant Exchange rate",IF(Non_technical_Account_DATA!N122=0,0,Non_technical_Account_DATA!N122/ECO!X50))))</f>
        <v>220.65981611681991</v>
      </c>
      <c r="P131" s="78">
        <f>IF($C$4="National Currency",IF(Non_technical_Account_DATA!O122=0,0,Non_technical_Account_DATA!O122),IF($C$4="Current Exchange rate",IF(Non_technical_Account_DATA!O122=0,0,Non_technical_Account_DATA!O122/ECO!Y15),IF($C$4="Constant Exchange rate",IF(Non_technical_Account_DATA!O122=0,0,Non_technical_Account_DATA!O122/ECO!Y50))))</f>
        <v>230.75536325941951</v>
      </c>
      <c r="Q131" s="37">
        <f t="shared" si="27"/>
        <v>8.9821474027616515E-3</v>
      </c>
      <c r="R131" s="37">
        <f t="shared" si="28"/>
        <v>7.2367268267040652E-2</v>
      </c>
      <c r="S131" s="37">
        <f t="shared" si="29"/>
        <v>-0.34080137871607075</v>
      </c>
    </row>
    <row r="132" spans="3:19" ht="15" x14ac:dyDescent="0.25">
      <c r="C132" s="83"/>
      <c r="D132" s="84"/>
      <c r="E132" s="35" t="s">
        <v>8</v>
      </c>
      <c r="F132" s="38">
        <f>IF($C$4="National Currency",IF(Non_technical_Account_DATA!E123=0,0,Non_technical_Account_DATA!E123),IF($C$4="Current Exchange rate",IF(Non_technical_Account_DATA!E123=0,0,Non_technical_Account_DATA!E123/ECO!O16),IF($C$4="Constant Exchange rate",IF(Non_technical_Account_DATA!E123=0,0,Non_technical_Account_DATA!E123/ECO!O51))))</f>
        <v>0</v>
      </c>
      <c r="G132" s="38">
        <f>IF($C$4="National Currency",IF(Non_technical_Account_DATA!F123=0,0,Non_technical_Account_DATA!F123),IF($C$4="Current Exchange rate",IF(Non_technical_Account_DATA!F123=0,0,Non_technical_Account_DATA!F123/ECO!P16),IF($C$4="Constant Exchange rate",IF(Non_technical_Account_DATA!F123=0,0,Non_technical_Account_DATA!F123/ECO!P51))))</f>
        <v>0</v>
      </c>
      <c r="H132" s="38">
        <f>IF($C$4="National Currency",IF(Non_technical_Account_DATA!G123=0,0,Non_technical_Account_DATA!G123),IF($C$4="Current Exchange rate",IF(Non_technical_Account_DATA!G123=0,0,Non_technical_Account_DATA!G123/ECO!Q16),IF($C$4="Constant Exchange rate",IF(Non_technical_Account_DATA!G123=0,0,Non_technical_Account_DATA!G123/ECO!Q51))))</f>
        <v>0</v>
      </c>
      <c r="I132" s="38">
        <f>IF($C$4="National Currency",IF(Non_technical_Account_DATA!H123=0,0,Non_technical_Account_DATA!H123),IF($C$4="Current Exchange rate",IF(Non_technical_Account_DATA!H123=0,0,Non_technical_Account_DATA!H123/ECO!R16),IF($C$4="Constant Exchange rate",IF(Non_technical_Account_DATA!H123=0,0,Non_technical_Account_DATA!H123/ECO!R51))))</f>
        <v>0</v>
      </c>
      <c r="J132" s="38">
        <f>IF($C$4="National Currency",IF(Non_technical_Account_DATA!I123=0,0,Non_technical_Account_DATA!I123),IF($C$4="Current Exchange rate",IF(Non_technical_Account_DATA!I123=0,0,Non_technical_Account_DATA!I123/ECO!S16),IF($C$4="Constant Exchange rate",IF(Non_technical_Account_DATA!I123=0,0,Non_technical_Account_DATA!I123/ECO!S51))))</f>
        <v>0</v>
      </c>
      <c r="K132" s="38">
        <f>IF($C$4="National Currency",IF(Non_technical_Account_DATA!J123=0,0,Non_technical_Account_DATA!J123),IF($C$4="Current Exchange rate",IF(Non_technical_Account_DATA!J123=0,0,Non_technical_Account_DATA!J123/ECO!T16),IF($C$4="Constant Exchange rate",IF(Non_technical_Account_DATA!J123=0,0,Non_technical_Account_DATA!J123/ECO!T51))))</f>
        <v>0</v>
      </c>
      <c r="L132" s="38">
        <f>IF($C$4="National Currency",IF(Non_technical_Account_DATA!K123=0,0,Non_technical_Account_DATA!K123),IF($C$4="Current Exchange rate",IF(Non_technical_Account_DATA!K123=0,0,Non_technical_Account_DATA!K123/ECO!U16),IF($C$4="Constant Exchange rate",IF(Non_technical_Account_DATA!K123=0,0,Non_technical_Account_DATA!K123/ECO!U51))))</f>
        <v>0</v>
      </c>
      <c r="M132" s="38">
        <f>IF($C$4="National Currency",IF(Non_technical_Account_DATA!L123=0,0,Non_technical_Account_DATA!L123),IF($C$4="Current Exchange rate",IF(Non_technical_Account_DATA!L123=0,0,Non_technical_Account_DATA!L123/ECO!V16),IF($C$4="Constant Exchange rate",IF(Non_technical_Account_DATA!L123=0,0,Non_technical_Account_DATA!L123/ECO!V51))))</f>
        <v>0</v>
      </c>
      <c r="N132" s="38">
        <f>IF($C$4="National Currency",IF(Non_technical_Account_DATA!M123=0,0,Non_technical_Account_DATA!M123),IF($C$4="Current Exchange rate",IF(Non_technical_Account_DATA!M123=0,0,Non_technical_Account_DATA!M123/ECO!W16),IF($C$4="Constant Exchange rate",IF(Non_technical_Account_DATA!M123=0,0,Non_technical_Account_DATA!M123/ECO!W51))))</f>
        <v>0</v>
      </c>
      <c r="O132" s="38">
        <f>IF($C$4="National Currency",IF(Non_technical_Account_DATA!N123=0,0,Non_technical_Account_DATA!N123),IF($C$4="Current Exchange rate",IF(Non_technical_Account_DATA!N123=0,0,Non_technical_Account_DATA!N123/ECO!X16),IF($C$4="Constant Exchange rate",IF(Non_technical_Account_DATA!N123=0,0,Non_technical_Account_DATA!N123/ECO!X51))))</f>
        <v>10224</v>
      </c>
      <c r="P132" s="78">
        <f>IF($C$4="National Currency",IF(Non_technical_Account_DATA!O123=0,0,Non_technical_Account_DATA!O123),IF($C$4="Current Exchange rate",IF(Non_technical_Account_DATA!O123=0,0,Non_technical_Account_DATA!O123/ECO!Y16),IF($C$4="Constant Exchange rate",IF(Non_technical_Account_DATA!O123=0,0,Non_technical_Account_DATA!O123/ECO!Y51))))</f>
        <v>9842</v>
      </c>
      <c r="Q132" s="37">
        <f t="shared" si="27"/>
        <v>0.41617670431311066</v>
      </c>
      <c r="R132" s="37" t="str">
        <f t="shared" si="28"/>
        <v>-</v>
      </c>
      <c r="S132" s="37" t="str">
        <f t="shared" si="29"/>
        <v>-</v>
      </c>
    </row>
    <row r="133" spans="3:19" ht="15" x14ac:dyDescent="0.25">
      <c r="C133" s="83"/>
      <c r="D133" s="84"/>
      <c r="E133" s="35" t="s">
        <v>9</v>
      </c>
      <c r="F133" s="38">
        <f>IF($C$4="National Currency",IF(Non_technical_Account_DATA!E124=0,0,Non_technical_Account_DATA!E124),IF($C$4="Current Exchange rate",IF(Non_technical_Account_DATA!E124=0,0,Non_technical_Account_DATA!E124/ECO!O17),IF($C$4="Constant Exchange rate",IF(Non_technical_Account_DATA!E124=0,0,Non_technical_Account_DATA!E124/ECO!O52))))</f>
        <v>72.797603857467138</v>
      </c>
      <c r="G133" s="38">
        <f>IF($C$4="National Currency",IF(Non_technical_Account_DATA!F124=0,0,Non_technical_Account_DATA!F124),IF($C$4="Current Exchange rate",IF(Non_technical_Account_DATA!F124=0,0,Non_technical_Account_DATA!F124/ECO!P17),IF($C$4="Constant Exchange rate",IF(Non_technical_Account_DATA!F124=0,0,Non_technical_Account_DATA!F124/ECO!P52))))</f>
        <v>22.295945092877385</v>
      </c>
      <c r="H133" s="38">
        <f>IF($C$4="National Currency",IF(Non_technical_Account_DATA!G124=0,0,Non_technical_Account_DATA!G124),IF($C$4="Current Exchange rate",IF(Non_technical_Account_DATA!G124=0,0,Non_technical_Account_DATA!G124/ECO!Q17),IF($C$4="Constant Exchange rate",IF(Non_technical_Account_DATA!G124=0,0,Non_technical_Account_DATA!G124/ECO!Q52))))</f>
        <v>26.996897371496114</v>
      </c>
      <c r="I133" s="38">
        <f>IF($C$4="National Currency",IF(Non_technical_Account_DATA!H124=0,0,Non_technical_Account_DATA!H124),IF($C$4="Current Exchange rate",IF(Non_technical_Account_DATA!H124=0,0,Non_technical_Account_DATA!H124/ECO!R17),IF($C$4="Constant Exchange rate",IF(Non_technical_Account_DATA!H124=0,0,Non_technical_Account_DATA!H124/ECO!R52))))</f>
        <v>31.832162572361089</v>
      </c>
      <c r="J133" s="38">
        <f>IF($C$4="National Currency",IF(Non_technical_Account_DATA!I124=0,0,Non_technical_Account_DATA!I124),IF($C$4="Current Exchange rate",IF(Non_technical_Account_DATA!I124=0,0,Non_technical_Account_DATA!I124/ECO!S17),IF($C$4="Constant Exchange rate",IF(Non_technical_Account_DATA!I124=0,0,Non_technical_Account_DATA!I124/ECO!S52))))</f>
        <v>32.235101339099835</v>
      </c>
      <c r="K133" s="38">
        <f>IF($C$4="National Currency",IF(Non_technical_Account_DATA!J124=0,0,Non_technical_Account_DATA!J124),IF($C$4="Current Exchange rate",IF(Non_technical_Account_DATA!J124=0,0,Non_technical_Account_DATA!J124/ECO!T17),IF($C$4="Constant Exchange rate",IF(Non_technical_Account_DATA!J124=0,0,Non_technical_Account_DATA!J124/ECO!T52))))</f>
        <v>0</v>
      </c>
      <c r="L133" s="38">
        <f>IF($C$4="National Currency",IF(Non_technical_Account_DATA!K124=0,0,Non_technical_Account_DATA!K124),IF($C$4="Current Exchange rate",IF(Non_technical_Account_DATA!K124=0,0,Non_technical_Account_DATA!K124/ECO!U17),IF($C$4="Constant Exchange rate",IF(Non_technical_Account_DATA!K124=0,0,Non_technical_Account_DATA!K124/ECO!U52))))</f>
        <v>0</v>
      </c>
      <c r="M133" s="38">
        <f>IF($C$4="National Currency",IF(Non_technical_Account_DATA!L124=0,0,Non_technical_Account_DATA!L124),IF($C$4="Current Exchange rate",IF(Non_technical_Account_DATA!L124=0,0,Non_technical_Account_DATA!L124/ECO!V17),IF($C$4="Constant Exchange rate",IF(Non_technical_Account_DATA!L124=0,0,Non_technical_Account_DATA!L124/ECO!V52))))</f>
        <v>0</v>
      </c>
      <c r="N133" s="38">
        <f>IF($C$4="National Currency",IF(Non_technical_Account_DATA!M124=0,0,Non_technical_Account_DATA!M124),IF($C$4="Current Exchange rate",IF(Non_technical_Account_DATA!M124=0,0,Non_technical_Account_DATA!M124/ECO!W17),IF($C$4="Constant Exchange rate",IF(Non_technical_Account_DATA!M124=0,0,Non_technical_Account_DATA!M124/ECO!W52))))</f>
        <v>0</v>
      </c>
      <c r="O133" s="38">
        <f>IF($C$4="National Currency",IF(Non_technical_Account_DATA!N124=0,0,Non_technical_Account_DATA!N124),IF($C$4="Current Exchange rate",IF(Non_technical_Account_DATA!N124=0,0,Non_technical_Account_DATA!N124/ECO!X17),IF($C$4="Constant Exchange rate",IF(Non_technical_Account_DATA!N124=0,0,Non_technical_Account_DATA!N124/ECO!X52))))</f>
        <v>0</v>
      </c>
      <c r="P133" s="78">
        <f>IF($C$4="National Currency",IF(Non_technical_Account_DATA!O124=0,0,Non_technical_Account_DATA!O124),IF($C$4="Current Exchange rate",IF(Non_technical_Account_DATA!O124=0,0,Non_technical_Account_DATA!O124/ECO!Y17),IF($C$4="Constant Exchange rate",IF(Non_technical_Account_DATA!O124=0,0,Non_technical_Account_DATA!O124/ECO!Y52))))</f>
        <v>0</v>
      </c>
      <c r="Q133" s="37">
        <f t="shared" si="27"/>
        <v>0</v>
      </c>
      <c r="R133" s="37" t="str">
        <f t="shared" si="28"/>
        <v>-</v>
      </c>
      <c r="S133" s="37" t="str">
        <f t="shared" si="29"/>
        <v>-</v>
      </c>
    </row>
    <row r="134" spans="3:19" ht="15" x14ac:dyDescent="0.25">
      <c r="C134" s="83"/>
      <c r="D134" s="84"/>
      <c r="E134" s="35" t="s">
        <v>10</v>
      </c>
      <c r="F134" s="38">
        <f>IF($C$4="National Currency",IF(Non_technical_Account_DATA!E125=0,0,Non_technical_Account_DATA!E125),IF($C$4="Current Exchange rate",IF(Non_technical_Account_DATA!E125=0,0,Non_technical_Account_DATA!E125/ECO!O18),IF($C$4="Constant Exchange rate",IF(Non_technical_Account_DATA!E125=0,0,Non_technical_Account_DATA!E125/ECO!O53))))</f>
        <v>1.78313499418404</v>
      </c>
      <c r="G134" s="38">
        <f>IF($C$4="National Currency",IF(Non_technical_Account_DATA!F125=0,0,Non_technical_Account_DATA!F125),IF($C$4="Current Exchange rate",IF(Non_technical_Account_DATA!F125=0,0,Non_technical_Account_DATA!F125/ECO!P18),IF($C$4="Constant Exchange rate",IF(Non_technical_Account_DATA!F125=0,0,Non_technical_Account_DATA!F125/ECO!P53))))</f>
        <v>0.47933736402796778</v>
      </c>
      <c r="H134" s="38">
        <f>IF($C$4="National Currency",IF(Non_technical_Account_DATA!G125=0,0,Non_technical_Account_DATA!G125),IF($C$4="Current Exchange rate",IF(Non_technical_Account_DATA!G125=0,0,Non_technical_Account_DATA!G125/ECO!Q18),IF($C$4="Constant Exchange rate",IF(Non_technical_Account_DATA!G125=0,0,Non_technical_Account_DATA!G125/ECO!Q53))))</f>
        <v>0.53046668285761767</v>
      </c>
      <c r="I134" s="38">
        <f>IF($C$4="National Currency",IF(Non_technical_Account_DATA!H125=0,0,Non_technical_Account_DATA!H125),IF($C$4="Current Exchange rate",IF(Non_technical_Account_DATA!H125=0,0,Non_technical_Account_DATA!H125/ECO!R18),IF($C$4="Constant Exchange rate",IF(Non_technical_Account_DATA!H125=0,0,Non_technical_Account_DATA!H125/ECO!R53))))</f>
        <v>0.63911648537062371</v>
      </c>
      <c r="J134" s="38">
        <f>IF($C$4="National Currency",IF(Non_technical_Account_DATA!I125=0,0,Non_technical_Account_DATA!I125),IF($C$4="Current Exchange rate",IF(Non_technical_Account_DATA!I125=0,0,Non_technical_Account_DATA!I125/ECO!S18),IF($C$4="Constant Exchange rate",IF(Non_technical_Account_DATA!I125=0,0,Non_technical_Account_DATA!I125/ECO!S53))))</f>
        <v>0.77333094729845464</v>
      </c>
      <c r="K134" s="38">
        <f>IF($C$4="National Currency",IF(Non_technical_Account_DATA!J125=0,0,Non_technical_Account_DATA!J125),IF($C$4="Current Exchange rate",IF(Non_technical_Account_DATA!J125=0,0,Non_technical_Account_DATA!J125/ECO!T18),IF($C$4="Constant Exchange rate",IF(Non_technical_Account_DATA!J125=0,0,Non_technical_Account_DATA!J125/ECO!T53))))</f>
        <v>1.2390551301880282</v>
      </c>
      <c r="L134" s="38">
        <f>IF($C$4="National Currency",IF(Non_technical_Account_DATA!K125=0,0,Non_technical_Account_DATA!K125),IF($C$4="Current Exchange rate",IF(Non_technical_Account_DATA!K125=0,0,Non_technical_Account_DATA!K125/ECO!U18),IF($C$4="Constant Exchange rate",IF(Non_technical_Account_DATA!K125=0,0,Non_technical_Account_DATA!K125/ECO!U53))))</f>
        <v>0.94870451088415375</v>
      </c>
      <c r="M134" s="38">
        <f>IF($C$4="National Currency",IF(Non_technical_Account_DATA!L125=0,0,Non_technical_Account_DATA!L125),IF($C$4="Current Exchange rate",IF(Non_technical_Account_DATA!L125=0,0,Non_technical_Account_DATA!L125/ECO!V18),IF($C$4="Constant Exchange rate",IF(Non_technical_Account_DATA!L125=0,0,Non_technical_Account_DATA!L125/ECO!V53))))</f>
        <v>0</v>
      </c>
      <c r="N134" s="38">
        <f>IF($C$4="National Currency",IF(Non_technical_Account_DATA!M125=0,0,Non_technical_Account_DATA!M125),IF($C$4="Current Exchange rate",IF(Non_technical_Account_DATA!M125=0,0,Non_technical_Account_DATA!M125/ECO!W18),IF($C$4="Constant Exchange rate",IF(Non_technical_Account_DATA!M125=0,0,Non_technical_Account_DATA!M125/ECO!W53))))</f>
        <v>0</v>
      </c>
      <c r="O134" s="38">
        <f>IF($C$4="National Currency",IF(Non_technical_Account_DATA!N125=0,0,Non_technical_Account_DATA!N125),IF($C$4="Current Exchange rate",IF(Non_technical_Account_DATA!N125=0,0,Non_technical_Account_DATA!N125/ECO!X18),IF($C$4="Constant Exchange rate",IF(Non_technical_Account_DATA!N125=0,0,Non_technical_Account_DATA!N125/ECO!X53))))</f>
        <v>0</v>
      </c>
      <c r="P134" s="78">
        <f>IF($C$4="National Currency",IF(Non_technical_Account_DATA!O125=0,0,Non_technical_Account_DATA!O125),IF($C$4="Current Exchange rate",IF(Non_technical_Account_DATA!O125=0,0,Non_technical_Account_DATA!O125/ECO!Y18),IF($C$4="Constant Exchange rate",IF(Non_technical_Account_DATA!O125=0,0,Non_technical_Account_DATA!O125/ECO!Y53))))</f>
        <v>0</v>
      </c>
      <c r="Q134" s="37">
        <f t="shared" si="27"/>
        <v>0</v>
      </c>
      <c r="R134" s="37" t="str">
        <f t="shared" si="28"/>
        <v>-</v>
      </c>
      <c r="S134" s="37" t="str">
        <f t="shared" si="29"/>
        <v>-</v>
      </c>
    </row>
    <row r="135" spans="3:19" ht="15" x14ac:dyDescent="0.25">
      <c r="C135" s="83"/>
      <c r="D135" s="84"/>
      <c r="E135" s="35" t="s">
        <v>11</v>
      </c>
      <c r="F135" s="38">
        <f>IF($C$4="National Currency",IF(Non_technical_Account_DATA!E126=0,0,Non_technical_Account_DATA!E126),IF($C$4="Current Exchange rate",IF(Non_technical_Account_DATA!E126=0,0,Non_technical_Account_DATA!E126/ECO!O19),IF($C$4="Constant Exchange rate",IF(Non_technical_Account_DATA!E126=0,0,Non_technical_Account_DATA!E126/ECO!O54))))</f>
        <v>352.76431961999992</v>
      </c>
      <c r="G135" s="38">
        <f>IF($C$4="National Currency",IF(Non_technical_Account_DATA!F126=0,0,Non_technical_Account_DATA!F126),IF($C$4="Current Exchange rate",IF(Non_technical_Account_DATA!F126=0,0,Non_technical_Account_DATA!F126/ECO!P19),IF($C$4="Constant Exchange rate",IF(Non_technical_Account_DATA!F126=0,0,Non_technical_Account_DATA!F126/ECO!P54))))</f>
        <v>221.96236263</v>
      </c>
      <c r="H135" s="38">
        <f>IF($C$4="National Currency",IF(Non_technical_Account_DATA!G126=0,0,Non_technical_Account_DATA!G126),IF($C$4="Current Exchange rate",IF(Non_technical_Account_DATA!G126=0,0,Non_technical_Account_DATA!G126/ECO!Q19),IF($C$4="Constant Exchange rate",IF(Non_technical_Account_DATA!G126=0,0,Non_technical_Account_DATA!G126/ECO!Q54))))</f>
        <v>271.88395924000002</v>
      </c>
      <c r="I135" s="38">
        <f>IF($C$4="National Currency",IF(Non_technical_Account_DATA!H126=0,0,Non_technical_Account_DATA!H126),IF($C$4="Current Exchange rate",IF(Non_technical_Account_DATA!H126=0,0,Non_technical_Account_DATA!H126/ECO!R19),IF($C$4="Constant Exchange rate",IF(Non_technical_Account_DATA!H126=0,0,Non_technical_Account_DATA!H126/ECO!R54))))</f>
        <v>451.47967722999999</v>
      </c>
      <c r="J135" s="38">
        <f>IF($C$4="National Currency",IF(Non_technical_Account_DATA!I126=0,0,Non_technical_Account_DATA!I126),IF($C$4="Current Exchange rate",IF(Non_technical_Account_DATA!I126=0,0,Non_technical_Account_DATA!I126/ECO!S19),IF($C$4="Constant Exchange rate",IF(Non_technical_Account_DATA!I126=0,0,Non_technical_Account_DATA!I126/ECO!S54))))</f>
        <v>1434.64247312</v>
      </c>
      <c r="K135" s="38">
        <f>IF($C$4="National Currency",IF(Non_technical_Account_DATA!J126=0,0,Non_technical_Account_DATA!J126),IF($C$4="Current Exchange rate",IF(Non_technical_Account_DATA!J126=0,0,Non_technical_Account_DATA!J126/ECO!T19),IF($C$4="Constant Exchange rate",IF(Non_technical_Account_DATA!J126=0,0,Non_technical_Account_DATA!J126/ECO!T54))))</f>
        <v>619.69385499810028</v>
      </c>
      <c r="L135" s="38">
        <f>IF($C$4="National Currency",IF(Non_technical_Account_DATA!K126=0,0,Non_technical_Account_DATA!K126),IF($C$4="Current Exchange rate",IF(Non_technical_Account_DATA!K126=0,0,Non_technical_Account_DATA!K126/ECO!U19),IF($C$4="Constant Exchange rate",IF(Non_technical_Account_DATA!K126=0,0,Non_technical_Account_DATA!K126/ECO!U54))))</f>
        <v>658.11548424470027</v>
      </c>
      <c r="M135" s="38">
        <f>IF($C$4="National Currency",IF(Non_technical_Account_DATA!L126=0,0,Non_technical_Account_DATA!L126),IF($C$4="Current Exchange rate",IF(Non_technical_Account_DATA!L126=0,0,Non_technical_Account_DATA!L126/ECO!V19),IF($C$4="Constant Exchange rate",IF(Non_technical_Account_DATA!L126=0,0,Non_technical_Account_DATA!L126/ECO!V54))))</f>
        <v>843.83506158610044</v>
      </c>
      <c r="N135" s="38">
        <f>IF($C$4="National Currency",IF(Non_technical_Account_DATA!M126=0,0,Non_technical_Account_DATA!M126),IF($C$4="Current Exchange rate",IF(Non_technical_Account_DATA!M126=0,0,Non_technical_Account_DATA!M126/ECO!W19),IF($C$4="Constant Exchange rate",IF(Non_technical_Account_DATA!M126=0,0,Non_technical_Account_DATA!M126/ECO!W54))))</f>
        <v>1388.7636358658995</v>
      </c>
      <c r="O135" s="38">
        <f>IF($C$4="National Currency",IF(Non_technical_Account_DATA!N126=0,0,Non_technical_Account_DATA!N126),IF($C$4="Current Exchange rate",IF(Non_technical_Account_DATA!N126=0,0,Non_technical_Account_DATA!N126/ECO!X19),IF($C$4="Constant Exchange rate",IF(Non_technical_Account_DATA!N126=0,0,Non_technical_Account_DATA!N126/ECO!X54))))</f>
        <v>1103.7614243683008</v>
      </c>
      <c r="P135" s="78">
        <f>IF($C$4="National Currency",IF(Non_technical_Account_DATA!O126=0,0,Non_technical_Account_DATA!O126),IF($C$4="Current Exchange rate",IF(Non_technical_Account_DATA!O126=0,0,Non_technical_Account_DATA!O126/ECO!Y19),IF($C$4="Constant Exchange rate",IF(Non_technical_Account_DATA!O126=0,0,Non_technical_Account_DATA!O126/ECO!Y54))))</f>
        <v>544.56307951060001</v>
      </c>
      <c r="Q135" s="37">
        <f t="shared" si="27"/>
        <v>4.4929557114783275E-2</v>
      </c>
      <c r="R135" s="37">
        <f t="shared" si="28"/>
        <v>-0.20522009947351383</v>
      </c>
      <c r="S135" s="37">
        <f t="shared" si="29"/>
        <v>2.1288919059537541</v>
      </c>
    </row>
    <row r="136" spans="3:19" ht="15" x14ac:dyDescent="0.25">
      <c r="C136" s="83"/>
      <c r="D136" s="84"/>
      <c r="E136" s="35" t="s">
        <v>12</v>
      </c>
      <c r="F136" s="38">
        <f>IF($C$4="National Currency",IF(Non_technical_Account_DATA!E127=0,0,Non_technical_Account_DATA!E127),IF($C$4="Current Exchange rate",IF(Non_technical_Account_DATA!E127=0,0,Non_technical_Account_DATA!E127/ECO!O20),IF($C$4="Constant Exchange rate",IF(Non_technical_Account_DATA!E127=0,0,Non_technical_Account_DATA!E127/ECO!O55))))</f>
        <v>-216</v>
      </c>
      <c r="G136" s="38">
        <f>IF($C$4="National Currency",IF(Non_technical_Account_DATA!F127=0,0,Non_technical_Account_DATA!F127),IF($C$4="Current Exchange rate",IF(Non_technical_Account_DATA!F127=0,0,Non_technical_Account_DATA!F127/ECO!P20),IF($C$4="Constant Exchange rate",IF(Non_technical_Account_DATA!F127=0,0,Non_technical_Account_DATA!F127/ECO!P55))))</f>
        <v>-194</v>
      </c>
      <c r="H136" s="38">
        <f>IF($C$4="National Currency",IF(Non_technical_Account_DATA!G127=0,0,Non_technical_Account_DATA!G127),IF($C$4="Current Exchange rate",IF(Non_technical_Account_DATA!G127=0,0,Non_technical_Account_DATA!G127/ECO!Q20),IF($C$4="Constant Exchange rate",IF(Non_technical_Account_DATA!G127=0,0,Non_technical_Account_DATA!G127/ECO!Q55))))</f>
        <v>-248</v>
      </c>
      <c r="I136" s="38">
        <f>IF($C$4="National Currency",IF(Non_technical_Account_DATA!H127=0,0,Non_technical_Account_DATA!H127),IF($C$4="Current Exchange rate",IF(Non_technical_Account_DATA!H127=0,0,Non_technical_Account_DATA!H127/ECO!R20),IF($C$4="Constant Exchange rate",IF(Non_technical_Account_DATA!H127=0,0,Non_technical_Account_DATA!H127/ECO!R55))))</f>
        <v>-407</v>
      </c>
      <c r="J136" s="38">
        <f>IF($C$4="National Currency",IF(Non_technical_Account_DATA!I127=0,0,Non_technical_Account_DATA!I127),IF($C$4="Current Exchange rate",IF(Non_technical_Account_DATA!I127=0,0,Non_technical_Account_DATA!I127/ECO!S20),IF($C$4="Constant Exchange rate",IF(Non_technical_Account_DATA!I127=0,0,Non_technical_Account_DATA!I127/ECO!S55))))</f>
        <v>-1192</v>
      </c>
      <c r="K136" s="38">
        <f>IF($C$4="National Currency",IF(Non_technical_Account_DATA!J127=0,0,Non_technical_Account_DATA!J127),IF($C$4="Current Exchange rate",IF(Non_technical_Account_DATA!J127=0,0,Non_technical_Account_DATA!J127/ECO!T20),IF($C$4="Constant Exchange rate",IF(Non_technical_Account_DATA!J127=0,0,Non_technical_Account_DATA!J127/ECO!T55))))</f>
        <v>-484</v>
      </c>
      <c r="L136" s="38">
        <f>IF($C$4="National Currency",IF(Non_technical_Account_DATA!K127=0,0,Non_technical_Account_DATA!K127),IF($C$4="Current Exchange rate",IF(Non_technical_Account_DATA!K127=0,0,Non_technical_Account_DATA!K127/ECO!U20),IF($C$4="Constant Exchange rate",IF(Non_technical_Account_DATA!K127=0,0,Non_technical_Account_DATA!K127/ECO!U55))))</f>
        <v>-460</v>
      </c>
      <c r="M136" s="38">
        <f>IF($C$4="National Currency",IF(Non_technical_Account_DATA!L127=0,0,Non_technical_Account_DATA!L127),IF($C$4="Current Exchange rate",IF(Non_technical_Account_DATA!L127=0,0,Non_technical_Account_DATA!L127/ECO!V20),IF($C$4="Constant Exchange rate",IF(Non_technical_Account_DATA!L127=0,0,Non_technical_Account_DATA!L127/ECO!V55))))</f>
        <v>-620</v>
      </c>
      <c r="N136" s="38">
        <f>IF($C$4="National Currency",IF(Non_technical_Account_DATA!M127=0,0,Non_technical_Account_DATA!M127),IF($C$4="Current Exchange rate",IF(Non_technical_Account_DATA!M127=0,0,Non_technical_Account_DATA!M127/ECO!W20),IF($C$4="Constant Exchange rate",IF(Non_technical_Account_DATA!M127=0,0,Non_technical_Account_DATA!M127/ECO!W55))))</f>
        <v>-338</v>
      </c>
      <c r="O136" s="38">
        <f>IF($C$4="National Currency",IF(Non_technical_Account_DATA!N127=0,0,Non_technical_Account_DATA!N127),IF($C$4="Current Exchange rate",IF(Non_technical_Account_DATA!N127=0,0,Non_technical_Account_DATA!N127/ECO!X20),IF($C$4="Constant Exchange rate",IF(Non_technical_Account_DATA!N127=0,0,Non_technical_Account_DATA!N127/ECO!X55))))</f>
        <v>-331</v>
      </c>
      <c r="P136" s="78">
        <f>IF($C$4="National Currency",IF(Non_technical_Account_DATA!O127=0,0,Non_technical_Account_DATA!O127),IF($C$4="Current Exchange rate",IF(Non_technical_Account_DATA!O127=0,0,Non_technical_Account_DATA!O127/ECO!Y20),IF($C$4="Constant Exchange rate",IF(Non_technical_Account_DATA!O127=0,0,Non_technical_Account_DATA!O127/ECO!Y55))))</f>
        <v>-316</v>
      </c>
      <c r="Q136" s="37">
        <f t="shared" si="27"/>
        <v>-1.3473639390418585E-2</v>
      </c>
      <c r="R136" s="37">
        <f t="shared" si="28"/>
        <v>-2.0710059171597628E-2</v>
      </c>
      <c r="S136" s="37">
        <f t="shared" si="29"/>
        <v>0.53240740740740744</v>
      </c>
    </row>
    <row r="137" spans="3:19" ht="15" x14ac:dyDescent="0.25">
      <c r="C137" s="83"/>
      <c r="D137" s="84"/>
      <c r="E137" s="35" t="s">
        <v>13</v>
      </c>
      <c r="F137" s="38">
        <f>IF($C$4="National Currency",IF(Non_technical_Account_DATA!E128=0,0,Non_technical_Account_DATA!E128),IF($C$4="Current Exchange rate",IF(Non_technical_Account_DATA!E128=0,0,Non_technical_Account_DATA!E128/ECO!O21),IF($C$4="Constant Exchange rate",IF(Non_technical_Account_DATA!E128=0,0,Non_technical_Account_DATA!E128/ECO!O56))))</f>
        <v>3710</v>
      </c>
      <c r="G137" s="38">
        <f>IF($C$4="National Currency",IF(Non_technical_Account_DATA!F128=0,0,Non_technical_Account_DATA!F128),IF($C$4="Current Exchange rate",IF(Non_technical_Account_DATA!F128=0,0,Non_technical_Account_DATA!F128/ECO!P21),IF($C$4="Constant Exchange rate",IF(Non_technical_Account_DATA!F128=0,0,Non_technical_Account_DATA!F128/ECO!P56))))</f>
        <v>3368</v>
      </c>
      <c r="H137" s="38">
        <f>IF($C$4="National Currency",IF(Non_technical_Account_DATA!G128=0,0,Non_technical_Account_DATA!G128),IF($C$4="Current Exchange rate",IF(Non_technical_Account_DATA!G128=0,0,Non_technical_Account_DATA!G128/ECO!Q21),IF($C$4="Constant Exchange rate",IF(Non_technical_Account_DATA!G128=0,0,Non_technical_Account_DATA!G128/ECO!Q56))))</f>
        <v>2922</v>
      </c>
      <c r="I137" s="38">
        <f>IF($C$4="National Currency",IF(Non_technical_Account_DATA!H128=0,0,Non_technical_Account_DATA!H128),IF($C$4="Current Exchange rate",IF(Non_technical_Account_DATA!H128=0,0,Non_technical_Account_DATA!H128/ECO!R21),IF($C$4="Constant Exchange rate",IF(Non_technical_Account_DATA!H128=0,0,Non_technical_Account_DATA!H128/ECO!R56))))</f>
        <v>3129</v>
      </c>
      <c r="J137" s="38">
        <f>IF($C$4="National Currency",IF(Non_technical_Account_DATA!I128=0,0,Non_technical_Account_DATA!I128),IF($C$4="Current Exchange rate",IF(Non_technical_Account_DATA!I128=0,0,Non_technical_Account_DATA!I128/ECO!S21),IF($C$4="Constant Exchange rate",IF(Non_technical_Account_DATA!I128=0,0,Non_technical_Account_DATA!I128/ECO!S56))))</f>
        <v>5682</v>
      </c>
      <c r="K137" s="38">
        <f>IF($C$4="National Currency",IF(Non_technical_Account_DATA!J128=0,0,Non_technical_Account_DATA!J128),IF($C$4="Current Exchange rate",IF(Non_technical_Account_DATA!J128=0,0,Non_technical_Account_DATA!J128/ECO!T21),IF($C$4="Constant Exchange rate",IF(Non_technical_Account_DATA!J128=0,0,Non_technical_Account_DATA!J128/ECO!T56))))</f>
        <v>4740</v>
      </c>
      <c r="L137" s="38">
        <f>IF($C$4="National Currency",IF(Non_technical_Account_DATA!K128=0,0,Non_technical_Account_DATA!K128),IF($C$4="Current Exchange rate",IF(Non_technical_Account_DATA!K128=0,0,Non_technical_Account_DATA!K128/ECO!U21),IF($C$4="Constant Exchange rate",IF(Non_technical_Account_DATA!K128=0,0,Non_technical_Account_DATA!K128/ECO!U56))))</f>
        <v>3871</v>
      </c>
      <c r="M137" s="38">
        <f>IF($C$4="National Currency",IF(Non_technical_Account_DATA!L128=0,0,Non_technical_Account_DATA!L128),IF($C$4="Current Exchange rate",IF(Non_technical_Account_DATA!L128=0,0,Non_technical_Account_DATA!L128/ECO!V21),IF($C$4="Constant Exchange rate",IF(Non_technical_Account_DATA!L128=0,0,Non_technical_Account_DATA!L128/ECO!V56))))</f>
        <v>7784</v>
      </c>
      <c r="N137" s="38">
        <f>IF($C$4="National Currency",IF(Non_technical_Account_DATA!M128=0,0,Non_technical_Account_DATA!M128),IF($C$4="Current Exchange rate",IF(Non_technical_Account_DATA!M128=0,0,Non_technical_Account_DATA!M128/ECO!W21),IF($C$4="Constant Exchange rate",IF(Non_technical_Account_DATA!M128=0,0,Non_technical_Account_DATA!M128/ECO!W56))))</f>
        <v>8132</v>
      </c>
      <c r="O137" s="38">
        <f>IF($C$4="National Currency",IF(Non_technical_Account_DATA!N128=0,0,Non_technical_Account_DATA!N128),IF($C$4="Current Exchange rate",IF(Non_technical_Account_DATA!N128=0,0,Non_technical_Account_DATA!N128/ECO!X21),IF($C$4="Constant Exchange rate",IF(Non_technical_Account_DATA!N128=0,0,Non_technical_Account_DATA!N128/ECO!X56))))</f>
        <v>4160</v>
      </c>
      <c r="P137" s="78">
        <f>IF($C$4="National Currency",IF(Non_technical_Account_DATA!O128=0,0,Non_technical_Account_DATA!O128),IF($C$4="Current Exchange rate",IF(Non_technical_Account_DATA!O128=0,0,Non_technical_Account_DATA!O128/ECO!Y21),IF($C$4="Constant Exchange rate",IF(Non_technical_Account_DATA!O128=0,0,Non_technical_Account_DATA!O128/ECO!Y56))))</f>
        <v>0</v>
      </c>
      <c r="Q137" s="37">
        <f t="shared" si="27"/>
        <v>0.16933637421190731</v>
      </c>
      <c r="R137" s="37">
        <f t="shared" si="28"/>
        <v>-0.48844072798819482</v>
      </c>
      <c r="S137" s="37">
        <f t="shared" si="29"/>
        <v>0.12129380053908356</v>
      </c>
    </row>
    <row r="138" spans="3:19" ht="15" x14ac:dyDescent="0.25">
      <c r="C138" s="83"/>
      <c r="D138" s="84"/>
      <c r="E138" s="35" t="s">
        <v>14</v>
      </c>
      <c r="F138" s="38">
        <f>IF($C$4="National Currency",IF(Non_technical_Account_DATA!E129=0,0,Non_technical_Account_DATA!E129),IF($C$4="Current Exchange rate",IF(Non_technical_Account_DATA!E129=0,0,Non_technical_Account_DATA!E129/ECO!O22),IF($C$4="Constant Exchange rate",IF(Non_technical_Account_DATA!E129=0,0,Non_technical_Account_DATA!E129/ECO!O57))))</f>
        <v>0</v>
      </c>
      <c r="G138" s="38">
        <f>IF($C$4="National Currency",IF(Non_technical_Account_DATA!F129=0,0,Non_technical_Account_DATA!F129),IF($C$4="Current Exchange rate",IF(Non_technical_Account_DATA!F129=0,0,Non_technical_Account_DATA!F129/ECO!P22),IF($C$4="Constant Exchange rate",IF(Non_technical_Account_DATA!F129=0,0,Non_technical_Account_DATA!F129/ECO!P57))))</f>
        <v>0</v>
      </c>
      <c r="H138" s="38">
        <f>IF($C$4="National Currency",IF(Non_technical_Account_DATA!G129=0,0,Non_technical_Account_DATA!G129),IF($C$4="Current Exchange rate",IF(Non_technical_Account_DATA!G129=0,0,Non_technical_Account_DATA!G129/ECO!Q22),IF($C$4="Constant Exchange rate",IF(Non_technical_Account_DATA!G129=0,0,Non_technical_Account_DATA!G129/ECO!Q57))))</f>
        <v>0</v>
      </c>
      <c r="I138" s="38">
        <f>IF($C$4="National Currency",IF(Non_technical_Account_DATA!H129=0,0,Non_technical_Account_DATA!H129),IF($C$4="Current Exchange rate",IF(Non_technical_Account_DATA!H129=0,0,Non_technical_Account_DATA!H129/ECO!R22),IF($C$4="Constant Exchange rate",IF(Non_technical_Account_DATA!H129=0,0,Non_technical_Account_DATA!H129/ECO!R57))))</f>
        <v>0</v>
      </c>
      <c r="J138" s="38">
        <f>IF($C$4="National Currency",IF(Non_technical_Account_DATA!I129=0,0,Non_technical_Account_DATA!I129),IF($C$4="Current Exchange rate",IF(Non_technical_Account_DATA!I129=0,0,Non_technical_Account_DATA!I129/ECO!S22),IF($C$4="Constant Exchange rate",IF(Non_technical_Account_DATA!I129=0,0,Non_technical_Account_DATA!I129/ECO!S57))))</f>
        <v>0</v>
      </c>
      <c r="K138" s="38">
        <f>IF($C$4="National Currency",IF(Non_technical_Account_DATA!J129=0,0,Non_technical_Account_DATA!J129),IF($C$4="Current Exchange rate",IF(Non_technical_Account_DATA!J129=0,0,Non_technical_Account_DATA!J129/ECO!T22),IF($C$4="Constant Exchange rate",IF(Non_technical_Account_DATA!J129=0,0,Non_technical_Account_DATA!J129/ECO!T57))))</f>
        <v>0</v>
      </c>
      <c r="L138" s="38">
        <f>IF($C$4="National Currency",IF(Non_technical_Account_DATA!K129=0,0,Non_technical_Account_DATA!K129),IF($C$4="Current Exchange rate",IF(Non_technical_Account_DATA!K129=0,0,Non_technical_Account_DATA!K129/ECO!U22),IF($C$4="Constant Exchange rate",IF(Non_technical_Account_DATA!K129=0,0,Non_technical_Account_DATA!K129/ECO!U57))))</f>
        <v>0</v>
      </c>
      <c r="M138" s="38">
        <f>IF($C$4="National Currency",IF(Non_technical_Account_DATA!L129=0,0,Non_technical_Account_DATA!L129),IF($C$4="Current Exchange rate",IF(Non_technical_Account_DATA!L129=0,0,Non_technical_Account_DATA!L129/ECO!V22),IF($C$4="Constant Exchange rate",IF(Non_technical_Account_DATA!L129=0,0,Non_technical_Account_DATA!L129/ECO!V57))))</f>
        <v>0</v>
      </c>
      <c r="N138" s="38">
        <f>IF($C$4="National Currency",IF(Non_technical_Account_DATA!M129=0,0,Non_technical_Account_DATA!M129),IF($C$4="Current Exchange rate",IF(Non_technical_Account_DATA!M129=0,0,Non_technical_Account_DATA!M129/ECO!W22),IF($C$4="Constant Exchange rate",IF(Non_technical_Account_DATA!M129=0,0,Non_technical_Account_DATA!M129/ECO!W57))))</f>
        <v>2460</v>
      </c>
      <c r="O138" s="38">
        <f>IF($C$4="National Currency",IF(Non_technical_Account_DATA!N129=0,0,Non_technical_Account_DATA!N129),IF($C$4="Current Exchange rate",IF(Non_technical_Account_DATA!N129=0,0,Non_technical_Account_DATA!N129/ECO!X22),IF($C$4="Constant Exchange rate",IF(Non_technical_Account_DATA!N129=0,0,Non_technical_Account_DATA!N129/ECO!X57))))</f>
        <v>1420</v>
      </c>
      <c r="P138" s="78">
        <f>IF($C$4="National Currency",IF(Non_technical_Account_DATA!O129=0,0,Non_technical_Account_DATA!O129),IF($C$4="Current Exchange rate",IF(Non_technical_Account_DATA!O129=0,0,Non_technical_Account_DATA!O129/ECO!Y22),IF($C$4="Constant Exchange rate",IF(Non_technical_Account_DATA!O129=0,0,Non_technical_Account_DATA!O129/ECO!Y57))))</f>
        <v>0</v>
      </c>
      <c r="Q138" s="37">
        <f t="shared" si="27"/>
        <v>5.7802320043487593E-2</v>
      </c>
      <c r="R138" s="37">
        <f t="shared" si="28"/>
        <v>-0.42276422764227639</v>
      </c>
      <c r="S138" s="37" t="str">
        <f t="shared" si="29"/>
        <v>-</v>
      </c>
    </row>
    <row r="139" spans="3:19" ht="15" x14ac:dyDescent="0.25">
      <c r="C139" s="83"/>
      <c r="D139" s="84"/>
      <c r="E139" s="35" t="s">
        <v>15</v>
      </c>
      <c r="F139" s="38">
        <f>IF($C$4="National Currency",IF(Non_technical_Account_DATA!E130=0,0,Non_technical_Account_DATA!E130),IF($C$4="Current Exchange rate",IF(Non_technical_Account_DATA!E130=0,0,Non_technical_Account_DATA!E130/ECO!O23),IF($C$4="Constant Exchange rate",IF(Non_technical_Account_DATA!E130=0,0,Non_technical_Account_DATA!E130/ECO!O58))))</f>
        <v>37.290545834421522</v>
      </c>
      <c r="G139" s="75">
        <f>IF($C$4="National Currency",IF(Non_technical_Account_DATA!F130=0,0,Non_technical_Account_DATA!F130),IF($C$4="Current Exchange rate",IF(Non_technical_Account_DATA!F130=0,0,Non_technical_Account_DATA!F130/ECO!P23),IF($C$4="Constant Exchange rate",IF(Non_technical_Account_DATA!F130=0,0,Non_technical_Account_DATA!F130/ECO!P58))))</f>
        <v>31.51926090363019</v>
      </c>
      <c r="H139" s="38">
        <f>IF($C$4="National Currency",IF(Non_technical_Account_DATA!G130=0,0,Non_technical_Account_DATA!G130),IF($C$4="Current Exchange rate",IF(Non_technical_Account_DATA!G130=0,0,Non_technical_Account_DATA!G130/ECO!Q23),IF($C$4="Constant Exchange rate",IF(Non_technical_Account_DATA!G130=0,0,Non_technical_Account_DATA!G130/ECO!Q58))))</f>
        <v>25.747975972838859</v>
      </c>
      <c r="I139" s="38">
        <f>IF($C$4="National Currency",IF(Non_technical_Account_DATA!H130=0,0,Non_technical_Account_DATA!H130),IF($C$4="Current Exchange rate",IF(Non_technical_Account_DATA!H130=0,0,Non_technical_Account_DATA!H130/ECO!R23),IF($C$4="Constant Exchange rate",IF(Non_technical_Account_DATA!H130=0,0,Non_technical_Account_DATA!H130/ECO!R58))))</f>
        <v>0</v>
      </c>
      <c r="J139" s="38">
        <f>IF($C$4="National Currency",IF(Non_technical_Account_DATA!I130=0,0,Non_technical_Account_DATA!I130),IF($C$4="Current Exchange rate",IF(Non_technical_Account_DATA!I130=0,0,Non_technical_Account_DATA!I130/ECO!S23),IF($C$4="Constant Exchange rate",IF(Non_technical_Account_DATA!I130=0,0,Non_technical_Account_DATA!I130/ECO!S58))))</f>
        <v>0</v>
      </c>
      <c r="K139" s="38">
        <f>IF($C$4="National Currency",IF(Non_technical_Account_DATA!J130=0,0,Non_technical_Account_DATA!J130),IF($C$4="Current Exchange rate",IF(Non_technical_Account_DATA!J130=0,0,Non_technical_Account_DATA!J130/ECO!T23),IF($C$4="Constant Exchange rate",IF(Non_technical_Account_DATA!J130=0,0,Non_technical_Account_DATA!J130/ECO!T58))))</f>
        <v>0</v>
      </c>
      <c r="L139" s="38">
        <f>IF($C$4="National Currency",IF(Non_technical_Account_DATA!K130=0,0,Non_technical_Account_DATA!K130),IF($C$4="Current Exchange rate",IF(Non_technical_Account_DATA!K130=0,0,Non_technical_Account_DATA!K130/ECO!U23),IF($C$4="Constant Exchange rate",IF(Non_technical_Account_DATA!K130=0,0,Non_technical_Account_DATA!K130/ECO!U58))))</f>
        <v>0</v>
      </c>
      <c r="M139" s="38">
        <f>IF($C$4="National Currency",IF(Non_technical_Account_DATA!L130=0,0,Non_technical_Account_DATA!L130),IF($C$4="Current Exchange rate",IF(Non_technical_Account_DATA!L130=0,0,Non_technical_Account_DATA!L130/ECO!V23),IF($C$4="Constant Exchange rate",IF(Non_technical_Account_DATA!L130=0,0,Non_technical_Account_DATA!L130/ECO!V58))))</f>
        <v>0</v>
      </c>
      <c r="N139" s="38">
        <f>IF($C$4="National Currency",IF(Non_technical_Account_DATA!M130=0,0,Non_technical_Account_DATA!M130),IF($C$4="Current Exchange rate",IF(Non_technical_Account_DATA!M130=0,0,Non_technical_Account_DATA!M130/ECO!W23),IF($C$4="Constant Exchange rate",IF(Non_technical_Account_DATA!M130=0,0,Non_technical_Account_DATA!M130/ECO!W58))))</f>
        <v>0</v>
      </c>
      <c r="O139" s="38">
        <f>IF($C$4="National Currency",IF(Non_technical_Account_DATA!N130=0,0,Non_technical_Account_DATA!N130),IF($C$4="Current Exchange rate",IF(Non_technical_Account_DATA!N130=0,0,Non_technical_Account_DATA!N130/ECO!X23),IF($C$4="Constant Exchange rate",IF(Non_technical_Account_DATA!N130=0,0,Non_technical_Account_DATA!N130/ECO!X58))))</f>
        <v>0</v>
      </c>
      <c r="P139" s="78">
        <f>IF($C$4="National Currency",IF(Non_technical_Account_DATA!O130=0,0,Non_technical_Account_DATA!O130),IF($C$4="Current Exchange rate",IF(Non_technical_Account_DATA!O130=0,0,Non_technical_Account_DATA!O130/ECO!Y23),IF($C$4="Constant Exchange rate",IF(Non_technical_Account_DATA!O130=0,0,Non_technical_Account_DATA!O130/ECO!Y58))))</f>
        <v>0</v>
      </c>
      <c r="Q139" s="37">
        <f t="shared" si="27"/>
        <v>0</v>
      </c>
      <c r="R139" s="37" t="str">
        <f t="shared" si="28"/>
        <v>-</v>
      </c>
      <c r="S139" s="37" t="str">
        <f t="shared" si="29"/>
        <v>-</v>
      </c>
    </row>
    <row r="140" spans="3:19" ht="15" x14ac:dyDescent="0.25">
      <c r="C140" s="83"/>
      <c r="D140" s="84"/>
      <c r="E140" s="35" t="s">
        <v>16</v>
      </c>
      <c r="F140" s="38">
        <f>IF($C$4="National Currency",IF(Non_technical_Account_DATA!E131=0,0,Non_technical_Account_DATA!E131),IF($C$4="Current Exchange rate",IF(Non_technical_Account_DATA!E131=0,0,Non_technical_Account_DATA!E131/ECO!O24),IF($C$4="Constant Exchange rate",IF(Non_technical_Account_DATA!E131=0,0,Non_technical_Account_DATA!E131/ECO!O59))))</f>
        <v>0</v>
      </c>
      <c r="G140" s="38">
        <f>IF($C$4="National Currency",IF(Non_technical_Account_DATA!F131=0,0,Non_technical_Account_DATA!F131),IF($C$4="Current Exchange rate",IF(Non_technical_Account_DATA!F131=0,0,Non_technical_Account_DATA!F131/ECO!P24),IF($C$4="Constant Exchange rate",IF(Non_technical_Account_DATA!F131=0,0,Non_technical_Account_DATA!F131/ECO!P59))))</f>
        <v>0</v>
      </c>
      <c r="H140" s="38">
        <f>IF($C$4="National Currency",IF(Non_technical_Account_DATA!G131=0,0,Non_technical_Account_DATA!G131),IF($C$4="Current Exchange rate",IF(Non_technical_Account_DATA!G131=0,0,Non_technical_Account_DATA!G131/ECO!Q24),IF($C$4="Constant Exchange rate",IF(Non_technical_Account_DATA!G131=0,0,Non_technical_Account_DATA!G131/ECO!Q59))))</f>
        <v>0</v>
      </c>
      <c r="I140" s="38">
        <f>IF($C$4="National Currency",IF(Non_technical_Account_DATA!H131=0,0,Non_technical_Account_DATA!H131),IF($C$4="Current Exchange rate",IF(Non_technical_Account_DATA!H131=0,0,Non_technical_Account_DATA!H131/ECO!R24),IF($C$4="Constant Exchange rate",IF(Non_technical_Account_DATA!H131=0,0,Non_technical_Account_DATA!H131/ECO!R59))))</f>
        <v>0</v>
      </c>
      <c r="J140" s="38">
        <f>IF($C$4="National Currency",IF(Non_technical_Account_DATA!I131=0,0,Non_technical_Account_DATA!I131),IF($C$4="Current Exchange rate",IF(Non_technical_Account_DATA!I131=0,0,Non_technical_Account_DATA!I131/ECO!S24),IF($C$4="Constant Exchange rate",IF(Non_technical_Account_DATA!I131=0,0,Non_technical_Account_DATA!I131/ECO!S59))))</f>
        <v>0</v>
      </c>
      <c r="K140" s="38">
        <f>IF($C$4="National Currency",IF(Non_technical_Account_DATA!J131=0,0,Non_technical_Account_DATA!J131),IF($C$4="Current Exchange rate",IF(Non_technical_Account_DATA!J131=0,0,Non_technical_Account_DATA!J131/ECO!T24),IF($C$4="Constant Exchange rate",IF(Non_technical_Account_DATA!J131=0,0,Non_technical_Account_DATA!J131/ECO!T59))))</f>
        <v>0</v>
      </c>
      <c r="L140" s="38">
        <f>IF($C$4="National Currency",IF(Non_technical_Account_DATA!K131=0,0,Non_technical_Account_DATA!K131),IF($C$4="Current Exchange rate",IF(Non_technical_Account_DATA!K131=0,0,Non_technical_Account_DATA!K131/ECO!U24),IF($C$4="Constant Exchange rate",IF(Non_technical_Account_DATA!K131=0,0,Non_technical_Account_DATA!K131/ECO!U59))))</f>
        <v>0</v>
      </c>
      <c r="M140" s="38">
        <f>IF($C$4="National Currency",IF(Non_technical_Account_DATA!L131=0,0,Non_technical_Account_DATA!L131),IF($C$4="Current Exchange rate",IF(Non_technical_Account_DATA!L131=0,0,Non_technical_Account_DATA!L131/ECO!V24),IF($C$4="Constant Exchange rate",IF(Non_technical_Account_DATA!L131=0,0,Non_technical_Account_DATA!L131/ECO!V59))))</f>
        <v>0</v>
      </c>
      <c r="N140" s="38">
        <f>IF($C$4="National Currency",IF(Non_technical_Account_DATA!M131=0,0,Non_technical_Account_DATA!M131),IF($C$4="Current Exchange rate",IF(Non_technical_Account_DATA!M131=0,0,Non_technical_Account_DATA!M131/ECO!W24),IF($C$4="Constant Exchange rate",IF(Non_technical_Account_DATA!M131=0,0,Non_technical_Account_DATA!M131/ECO!W59))))</f>
        <v>0</v>
      </c>
      <c r="O140" s="38">
        <f>IF($C$4="National Currency",IF(Non_technical_Account_DATA!N131=0,0,Non_technical_Account_DATA!N131),IF($C$4="Current Exchange rate",IF(Non_technical_Account_DATA!N131=0,0,Non_technical_Account_DATA!N131/ECO!X24),IF($C$4="Constant Exchange rate",IF(Non_technical_Account_DATA!N131=0,0,Non_technical_Account_DATA!N131/ECO!X59))))</f>
        <v>0</v>
      </c>
      <c r="P140" s="78">
        <f>IF($C$4="National Currency",IF(Non_technical_Account_DATA!O131=0,0,Non_technical_Account_DATA!O131),IF($C$4="Current Exchange rate",IF(Non_technical_Account_DATA!O131=0,0,Non_technical_Account_DATA!O131/ECO!Y24),IF($C$4="Constant Exchange rate",IF(Non_technical_Account_DATA!O131=0,0,Non_technical_Account_DATA!O131/ECO!Y59))))</f>
        <v>0</v>
      </c>
      <c r="Q140" s="37">
        <f t="shared" si="27"/>
        <v>0</v>
      </c>
      <c r="R140" s="37" t="str">
        <f t="shared" si="28"/>
        <v>-</v>
      </c>
      <c r="S140" s="37" t="str">
        <f t="shared" si="29"/>
        <v>-</v>
      </c>
    </row>
    <row r="141" spans="3:19" ht="15" x14ac:dyDescent="0.25">
      <c r="C141" s="83"/>
      <c r="D141" s="84"/>
      <c r="E141" s="35" t="s">
        <v>17</v>
      </c>
      <c r="F141" s="38">
        <f>IF($C$4="National Currency",IF(Non_technical_Account_DATA!E132=0,0,Non_technical_Account_DATA!E132),IF($C$4="Current Exchange rate",IF(Non_technical_Account_DATA!E132=0,0,Non_technical_Account_DATA!E132/ECO!O25),IF($C$4="Constant Exchange rate",IF(Non_technical_Account_DATA!E132=0,0,Non_technical_Account_DATA!E132/ECO!O60))))</f>
        <v>0</v>
      </c>
      <c r="G141" s="38">
        <f>IF($C$4="National Currency",IF(Non_technical_Account_DATA!F132=0,0,Non_technical_Account_DATA!F132),IF($C$4="Current Exchange rate",IF(Non_technical_Account_DATA!F132=0,0,Non_technical_Account_DATA!F132/ECO!P25),IF($C$4="Constant Exchange rate",IF(Non_technical_Account_DATA!F132=0,0,Non_technical_Account_DATA!F132/ECO!P60))))</f>
        <v>0</v>
      </c>
      <c r="H141" s="38">
        <f>IF($C$4="National Currency",IF(Non_technical_Account_DATA!G132=0,0,Non_technical_Account_DATA!G132),IF($C$4="Current Exchange rate",IF(Non_technical_Account_DATA!G132=0,0,Non_technical_Account_DATA!G132/ECO!Q25),IF($C$4="Constant Exchange rate",IF(Non_technical_Account_DATA!G132=0,0,Non_technical_Account_DATA!G132/ECO!Q60))))</f>
        <v>0</v>
      </c>
      <c r="I141" s="38">
        <f>IF($C$4="National Currency",IF(Non_technical_Account_DATA!H132=0,0,Non_technical_Account_DATA!H132),IF($C$4="Current Exchange rate",IF(Non_technical_Account_DATA!H132=0,0,Non_technical_Account_DATA!H132/ECO!R25),IF($C$4="Constant Exchange rate",IF(Non_technical_Account_DATA!H132=0,0,Non_technical_Account_DATA!H132/ECO!R60))))</f>
        <v>0</v>
      </c>
      <c r="J141" s="38">
        <f>IF($C$4="National Currency",IF(Non_technical_Account_DATA!I132=0,0,Non_technical_Account_DATA!I132),IF($C$4="Current Exchange rate",IF(Non_technical_Account_DATA!I132=0,0,Non_technical_Account_DATA!I132/ECO!S25),IF($C$4="Constant Exchange rate",IF(Non_technical_Account_DATA!I132=0,0,Non_technical_Account_DATA!I132/ECO!S60))))</f>
        <v>0</v>
      </c>
      <c r="K141" s="38">
        <f>IF($C$4="National Currency",IF(Non_technical_Account_DATA!J132=0,0,Non_technical_Account_DATA!J132),IF($C$4="Current Exchange rate",IF(Non_technical_Account_DATA!J132=0,0,Non_technical_Account_DATA!J132/ECO!T25),IF($C$4="Constant Exchange rate",IF(Non_technical_Account_DATA!J132=0,0,Non_technical_Account_DATA!J132/ECO!T60))))</f>
        <v>0</v>
      </c>
      <c r="L141" s="38">
        <f>IF($C$4="National Currency",IF(Non_technical_Account_DATA!K132=0,0,Non_technical_Account_DATA!K132),IF($C$4="Current Exchange rate",IF(Non_technical_Account_DATA!K132=0,0,Non_technical_Account_DATA!K132/ECO!U25),IF($C$4="Constant Exchange rate",IF(Non_technical_Account_DATA!K132=0,0,Non_technical_Account_DATA!K132/ECO!U60))))</f>
        <v>0</v>
      </c>
      <c r="M141" s="38">
        <f>IF($C$4="National Currency",IF(Non_technical_Account_DATA!L132=0,0,Non_technical_Account_DATA!L132),IF($C$4="Current Exchange rate",IF(Non_technical_Account_DATA!L132=0,0,Non_technical_Account_DATA!L132/ECO!V25),IF($C$4="Constant Exchange rate",IF(Non_technical_Account_DATA!L132=0,0,Non_technical_Account_DATA!L132/ECO!V60))))</f>
        <v>0</v>
      </c>
      <c r="N141" s="38">
        <f>IF($C$4="National Currency",IF(Non_technical_Account_DATA!M132=0,0,Non_technical_Account_DATA!M132),IF($C$4="Current Exchange rate",IF(Non_technical_Account_DATA!M132=0,0,Non_technical_Account_DATA!M132/ECO!W25),IF($C$4="Constant Exchange rate",IF(Non_technical_Account_DATA!M132=0,0,Non_technical_Account_DATA!M132/ECO!W60))))</f>
        <v>0</v>
      </c>
      <c r="O141" s="38">
        <f>IF($C$4="National Currency",IF(Non_technical_Account_DATA!N132=0,0,Non_technical_Account_DATA!N132),IF($C$4="Current Exchange rate",IF(Non_technical_Account_DATA!N132=0,0,Non_technical_Account_DATA!N132/ECO!X25),IF($C$4="Constant Exchange rate",IF(Non_technical_Account_DATA!N132=0,0,Non_technical_Account_DATA!N132/ECO!X60))))</f>
        <v>0</v>
      </c>
      <c r="P141" s="78">
        <f>IF($C$4="National Currency",IF(Non_technical_Account_DATA!O132=0,0,Non_technical_Account_DATA!O132),IF($C$4="Current Exchange rate",IF(Non_technical_Account_DATA!O132=0,0,Non_technical_Account_DATA!O132/ECO!Y25),IF($C$4="Constant Exchange rate",IF(Non_technical_Account_DATA!O132=0,0,Non_technical_Account_DATA!O132/ECO!Y60))))</f>
        <v>0</v>
      </c>
      <c r="Q141" s="37">
        <f t="shared" si="27"/>
        <v>0</v>
      </c>
      <c r="R141" s="37" t="str">
        <f t="shared" si="28"/>
        <v>-</v>
      </c>
      <c r="S141" s="37" t="str">
        <f t="shared" si="29"/>
        <v>-</v>
      </c>
    </row>
    <row r="142" spans="3:19" ht="15" x14ac:dyDescent="0.25">
      <c r="C142" s="83"/>
      <c r="D142" s="84"/>
      <c r="E142" s="35" t="s">
        <v>18</v>
      </c>
      <c r="F142" s="38">
        <f>IF($C$4="National Currency",IF(Non_technical_Account_DATA!E133=0,0,Non_technical_Account_DATA!E133),IF($C$4="Current Exchange rate",IF(Non_technical_Account_DATA!E133=0,0,Non_technical_Account_DATA!E133/ECO!O26),IF($C$4="Constant Exchange rate",IF(Non_technical_Account_DATA!E133=0,0,Non_technical_Account_DATA!E133/ECO!O61))))</f>
        <v>0</v>
      </c>
      <c r="G142" s="38">
        <f>IF($C$4="National Currency",IF(Non_technical_Account_DATA!F133=0,0,Non_technical_Account_DATA!F133),IF($C$4="Current Exchange rate",IF(Non_technical_Account_DATA!F133=0,0,Non_technical_Account_DATA!F133/ECO!P26),IF($C$4="Constant Exchange rate",IF(Non_technical_Account_DATA!F133=0,0,Non_technical_Account_DATA!F133/ECO!P61))))</f>
        <v>0</v>
      </c>
      <c r="H142" s="38">
        <f>IF($C$4="National Currency",IF(Non_technical_Account_DATA!G133=0,0,Non_technical_Account_DATA!G133),IF($C$4="Current Exchange rate",IF(Non_technical_Account_DATA!G133=0,0,Non_technical_Account_DATA!G133/ECO!Q26),IF($C$4="Constant Exchange rate",IF(Non_technical_Account_DATA!G133=0,0,Non_technical_Account_DATA!G133/ECO!Q61))))</f>
        <v>0</v>
      </c>
      <c r="I142" s="38">
        <f>IF($C$4="National Currency",IF(Non_technical_Account_DATA!H133=0,0,Non_technical_Account_DATA!H133),IF($C$4="Current Exchange rate",IF(Non_technical_Account_DATA!H133=0,0,Non_technical_Account_DATA!H133/ECO!R26),IF($C$4="Constant Exchange rate",IF(Non_technical_Account_DATA!H133=0,0,Non_technical_Account_DATA!H133/ECO!R61))))</f>
        <v>0</v>
      </c>
      <c r="J142" s="38">
        <f>IF($C$4="National Currency",IF(Non_technical_Account_DATA!I133=0,0,Non_technical_Account_DATA!I133),IF($C$4="Current Exchange rate",IF(Non_technical_Account_DATA!I133=0,0,Non_technical_Account_DATA!I133/ECO!S26),IF($C$4="Constant Exchange rate",IF(Non_technical_Account_DATA!I133=0,0,Non_technical_Account_DATA!I133/ECO!S61))))</f>
        <v>0</v>
      </c>
      <c r="K142" s="38">
        <f>IF($C$4="National Currency",IF(Non_technical_Account_DATA!J133=0,0,Non_technical_Account_DATA!J133),IF($C$4="Current Exchange rate",IF(Non_technical_Account_DATA!J133=0,0,Non_technical_Account_DATA!J133/ECO!T26),IF($C$4="Constant Exchange rate",IF(Non_technical_Account_DATA!J133=0,0,Non_technical_Account_DATA!J133/ECO!T61))))</f>
        <v>0</v>
      </c>
      <c r="L142" s="38">
        <f>IF($C$4="National Currency",IF(Non_technical_Account_DATA!K133=0,0,Non_technical_Account_DATA!K133),IF($C$4="Current Exchange rate",IF(Non_technical_Account_DATA!K133=0,0,Non_technical_Account_DATA!K133/ECO!U26),IF($C$4="Constant Exchange rate",IF(Non_technical_Account_DATA!K133=0,0,Non_technical_Account_DATA!K133/ECO!U61))))</f>
        <v>0</v>
      </c>
      <c r="M142" s="38">
        <f>IF($C$4="National Currency",IF(Non_technical_Account_DATA!L133=0,0,Non_technical_Account_DATA!L133),IF($C$4="Current Exchange rate",IF(Non_technical_Account_DATA!L133=0,0,Non_technical_Account_DATA!L133/ECO!V26),IF($C$4="Constant Exchange rate",IF(Non_technical_Account_DATA!L133=0,0,Non_technical_Account_DATA!L133/ECO!V61))))</f>
        <v>0</v>
      </c>
      <c r="N142" s="38">
        <f>IF($C$4="National Currency",IF(Non_technical_Account_DATA!M133=0,0,Non_technical_Account_DATA!M133),IF($C$4="Current Exchange rate",IF(Non_technical_Account_DATA!M133=0,0,Non_technical_Account_DATA!M133/ECO!W26),IF($C$4="Constant Exchange rate",IF(Non_technical_Account_DATA!M133=0,0,Non_technical_Account_DATA!M133/ECO!W61))))</f>
        <v>0</v>
      </c>
      <c r="O142" s="38">
        <f>IF($C$4="National Currency",IF(Non_technical_Account_DATA!N133=0,0,Non_technical_Account_DATA!N133),IF($C$4="Current Exchange rate",IF(Non_technical_Account_DATA!N133=0,0,Non_technical_Account_DATA!N133/ECO!X26),IF($C$4="Constant Exchange rate",IF(Non_technical_Account_DATA!N133=0,0,Non_technical_Account_DATA!N133/ECO!X61))))</f>
        <v>0</v>
      </c>
      <c r="P142" s="78">
        <f>IF($C$4="National Currency",IF(Non_technical_Account_DATA!O133=0,0,Non_technical_Account_DATA!O133),IF($C$4="Current Exchange rate",IF(Non_technical_Account_DATA!O133=0,0,Non_technical_Account_DATA!O133/ECO!Y26),IF($C$4="Constant Exchange rate",IF(Non_technical_Account_DATA!O133=0,0,Non_technical_Account_DATA!O133/ECO!Y61))))</f>
        <v>0</v>
      </c>
      <c r="Q142" s="37">
        <f t="shared" si="27"/>
        <v>0</v>
      </c>
      <c r="R142" s="37" t="str">
        <f t="shared" si="28"/>
        <v>-</v>
      </c>
      <c r="S142" s="37" t="str">
        <f t="shared" si="29"/>
        <v>-</v>
      </c>
    </row>
    <row r="143" spans="3:19" ht="15" x14ac:dyDescent="0.25">
      <c r="C143" s="83"/>
      <c r="D143" s="84"/>
      <c r="E143" s="35" t="s">
        <v>19</v>
      </c>
      <c r="F143" s="38">
        <f>IF($C$4="National Currency",IF(Non_technical_Account_DATA!E134=0,0,Non_technical_Account_DATA!E134),IF($C$4="Current Exchange rate",IF(Non_technical_Account_DATA!E134=0,0,Non_technical_Account_DATA!E134/ECO!O27),IF($C$4="Constant Exchange rate",IF(Non_technical_Account_DATA!E134=0,0,Non_technical_Account_DATA!E134/ECO!O62))))</f>
        <v>1397</v>
      </c>
      <c r="G143" s="38">
        <f>IF($C$4="National Currency",IF(Non_technical_Account_DATA!F134=0,0,Non_technical_Account_DATA!F134),IF($C$4="Current Exchange rate",IF(Non_technical_Account_DATA!F134=0,0,Non_technical_Account_DATA!F134/ECO!P27),IF($C$4="Constant Exchange rate",IF(Non_technical_Account_DATA!F134=0,0,Non_technical_Account_DATA!F134/ECO!P62))))</f>
        <v>1801</v>
      </c>
      <c r="H143" s="38">
        <f>IF($C$4="National Currency",IF(Non_technical_Account_DATA!G134=0,0,Non_technical_Account_DATA!G134),IF($C$4="Current Exchange rate",IF(Non_technical_Account_DATA!G134=0,0,Non_technical_Account_DATA!G134/ECO!Q27),IF($C$4="Constant Exchange rate",IF(Non_technical_Account_DATA!G134=0,0,Non_technical_Account_DATA!G134/ECO!Q62))))</f>
        <v>1498</v>
      </c>
      <c r="I143" s="38">
        <f>IF($C$4="National Currency",IF(Non_technical_Account_DATA!H134=0,0,Non_technical_Account_DATA!H134),IF($C$4="Current Exchange rate",IF(Non_technical_Account_DATA!H134=0,0,Non_technical_Account_DATA!H134/ECO!R27),IF($C$4="Constant Exchange rate",IF(Non_technical_Account_DATA!H134=0,0,Non_technical_Account_DATA!H134/ECO!R62))))</f>
        <v>2046</v>
      </c>
      <c r="J143" s="38">
        <f>IF($C$4="National Currency",IF(Non_technical_Account_DATA!I134=0,0,Non_technical_Account_DATA!I134),IF($C$4="Current Exchange rate",IF(Non_technical_Account_DATA!I134=0,0,Non_technical_Account_DATA!I134/ECO!S27),IF($C$4="Constant Exchange rate",IF(Non_technical_Account_DATA!I134=0,0,Non_technical_Account_DATA!I134/ECO!S62))))</f>
        <v>5056</v>
      </c>
      <c r="K143" s="38">
        <f>IF($C$4="National Currency",IF(Non_technical_Account_DATA!J134=0,0,Non_technical_Account_DATA!J134),IF($C$4="Current Exchange rate",IF(Non_technical_Account_DATA!J134=0,0,Non_technical_Account_DATA!J134/ECO!T27),IF($C$4="Constant Exchange rate",IF(Non_technical_Account_DATA!J134=0,0,Non_technical_Account_DATA!J134/ECO!T62))))</f>
        <v>1728</v>
      </c>
      <c r="L143" s="38">
        <f>IF($C$4="National Currency",IF(Non_technical_Account_DATA!K134=0,0,Non_technical_Account_DATA!K134),IF($C$4="Current Exchange rate",IF(Non_technical_Account_DATA!K134=0,0,Non_technical_Account_DATA!K134/ECO!U27),IF($C$4="Constant Exchange rate",IF(Non_technical_Account_DATA!K134=0,0,Non_technical_Account_DATA!K134/ECO!U62))))</f>
        <v>2067</v>
      </c>
      <c r="M143" s="38">
        <f>IF($C$4="National Currency",IF(Non_technical_Account_DATA!L134=0,0,Non_technical_Account_DATA!L134),IF($C$4="Current Exchange rate",IF(Non_technical_Account_DATA!L134=0,0,Non_technical_Account_DATA!L134/ECO!V27),IF($C$4="Constant Exchange rate",IF(Non_technical_Account_DATA!L134=0,0,Non_technical_Account_DATA!L134/ECO!V62))))</f>
        <v>3300</v>
      </c>
      <c r="N143" s="38">
        <f>IF($C$4="National Currency",IF(Non_technical_Account_DATA!M134=0,0,Non_technical_Account_DATA!M134),IF($C$4="Current Exchange rate",IF(Non_technical_Account_DATA!M134=0,0,Non_technical_Account_DATA!M134/ECO!W27),IF($C$4="Constant Exchange rate",IF(Non_technical_Account_DATA!M134=0,0,Non_technical_Account_DATA!M134/ECO!W62))))</f>
        <v>2257</v>
      </c>
      <c r="O143" s="38">
        <f>IF($C$4="National Currency",IF(Non_technical_Account_DATA!N134=0,0,Non_technical_Account_DATA!N134),IF($C$4="Current Exchange rate",IF(Non_technical_Account_DATA!N134=0,0,Non_technical_Account_DATA!N134/ECO!X27),IF($C$4="Constant Exchange rate",IF(Non_technical_Account_DATA!N134=0,0,Non_technical_Account_DATA!N134/ECO!X62))))</f>
        <v>1509</v>
      </c>
      <c r="P143" s="78">
        <f>IF($C$4="National Currency",IF(Non_technical_Account_DATA!O134=0,0,Non_technical_Account_DATA!O134),IF($C$4="Current Exchange rate",IF(Non_technical_Account_DATA!O134=0,0,Non_technical_Account_DATA!O134/ECO!Y27),IF($C$4="Constant Exchange rate",IF(Non_technical_Account_DATA!O134=0,0,Non_technical_Account_DATA!O134/ECO!Y62))))</f>
        <v>1552</v>
      </c>
      <c r="Q143" s="37">
        <f t="shared" si="27"/>
        <v>6.1425141511001952E-2</v>
      </c>
      <c r="R143" s="37">
        <f t="shared" si="28"/>
        <v>-0.33141338059370851</v>
      </c>
      <c r="S143" s="37">
        <f t="shared" si="29"/>
        <v>8.0171796707229737E-2</v>
      </c>
    </row>
    <row r="144" spans="3:19" ht="15" x14ac:dyDescent="0.25">
      <c r="C144" s="83"/>
      <c r="D144" s="84"/>
      <c r="E144" s="35" t="s">
        <v>20</v>
      </c>
      <c r="F144" s="38">
        <f>IF($C$4="National Currency",IF(Non_technical_Account_DATA!E135=0,0,Non_technical_Account_DATA!E135),IF($C$4="Current Exchange rate",IF(Non_technical_Account_DATA!E135=0,0,Non_technical_Account_DATA!E135/ECO!O28),IF($C$4="Constant Exchange rate",IF(Non_technical_Account_DATA!E135=0,0,Non_technical_Account_DATA!E135/ECO!O63))))</f>
        <v>0</v>
      </c>
      <c r="G144" s="38">
        <f>IF($C$4="National Currency",IF(Non_technical_Account_DATA!F135=0,0,Non_technical_Account_DATA!F135),IF($C$4="Current Exchange rate",IF(Non_technical_Account_DATA!F135=0,0,Non_technical_Account_DATA!F135/ECO!P28),IF($C$4="Constant Exchange rate",IF(Non_technical_Account_DATA!F135=0,0,Non_technical_Account_DATA!F135/ECO!P63))))</f>
        <v>0</v>
      </c>
      <c r="H144" s="38">
        <f>IF($C$4="National Currency",IF(Non_technical_Account_DATA!G135=0,0,Non_technical_Account_DATA!G135),IF($C$4="Current Exchange rate",IF(Non_technical_Account_DATA!G135=0,0,Non_technical_Account_DATA!G135/ECO!Q28),IF($C$4="Constant Exchange rate",IF(Non_technical_Account_DATA!G135=0,0,Non_technical_Account_DATA!G135/ECO!Q63))))</f>
        <v>0</v>
      </c>
      <c r="I144" s="38">
        <f>IF($C$4="National Currency",IF(Non_technical_Account_DATA!H135=0,0,Non_technical_Account_DATA!H135),IF($C$4="Current Exchange rate",IF(Non_technical_Account_DATA!H135=0,0,Non_technical_Account_DATA!H135/ECO!R28),IF($C$4="Constant Exchange rate",IF(Non_technical_Account_DATA!H135=0,0,Non_technical_Account_DATA!H135/ECO!R63))))</f>
        <v>0</v>
      </c>
      <c r="J144" s="38">
        <f>IF($C$4="National Currency",IF(Non_technical_Account_DATA!I135=0,0,Non_technical_Account_DATA!I135),IF($C$4="Current Exchange rate",IF(Non_technical_Account_DATA!I135=0,0,Non_technical_Account_DATA!I135/ECO!S28),IF($C$4="Constant Exchange rate",IF(Non_technical_Account_DATA!I135=0,0,Non_technical_Account_DATA!I135/ECO!S63))))</f>
        <v>0</v>
      </c>
      <c r="K144" s="38">
        <f>IF($C$4="National Currency",IF(Non_technical_Account_DATA!J135=0,0,Non_technical_Account_DATA!J135),IF($C$4="Current Exchange rate",IF(Non_technical_Account_DATA!J135=0,0,Non_technical_Account_DATA!J135/ECO!T28),IF($C$4="Constant Exchange rate",IF(Non_technical_Account_DATA!J135=0,0,Non_technical_Account_DATA!J135/ECO!T63))))</f>
        <v>0</v>
      </c>
      <c r="L144" s="38">
        <f>IF($C$4="National Currency",IF(Non_technical_Account_DATA!K135=0,0,Non_technical_Account_DATA!K135),IF($C$4="Current Exchange rate",IF(Non_technical_Account_DATA!K135=0,0,Non_technical_Account_DATA!K135/ECO!U28),IF($C$4="Constant Exchange rate",IF(Non_technical_Account_DATA!K135=0,0,Non_technical_Account_DATA!K135/ECO!U63))))</f>
        <v>0</v>
      </c>
      <c r="M144" s="38">
        <f>IF($C$4="National Currency",IF(Non_technical_Account_DATA!L135=0,0,Non_technical_Account_DATA!L135),IF($C$4="Current Exchange rate",IF(Non_technical_Account_DATA!L135=0,0,Non_technical_Account_DATA!L135/ECO!V28),IF($C$4="Constant Exchange rate",IF(Non_technical_Account_DATA!L135=0,0,Non_technical_Account_DATA!L135/ECO!V63))))</f>
        <v>0</v>
      </c>
      <c r="N144" s="38">
        <f>IF($C$4="National Currency",IF(Non_technical_Account_DATA!M135=0,0,Non_technical_Account_DATA!M135),IF($C$4="Current Exchange rate",IF(Non_technical_Account_DATA!M135=0,0,Non_technical_Account_DATA!M135/ECO!W28),IF($C$4="Constant Exchange rate",IF(Non_technical_Account_DATA!M135=0,0,Non_technical_Account_DATA!M135/ECO!W63))))</f>
        <v>0</v>
      </c>
      <c r="O144" s="38">
        <f>IF($C$4="National Currency",IF(Non_technical_Account_DATA!N135=0,0,Non_technical_Account_DATA!N135),IF($C$4="Current Exchange rate",IF(Non_technical_Account_DATA!N135=0,0,Non_technical_Account_DATA!N135/ECO!X28),IF($C$4="Constant Exchange rate",IF(Non_technical_Account_DATA!N135=0,0,Non_technical_Account_DATA!N135/ECO!X63))))</f>
        <v>0</v>
      </c>
      <c r="P144" s="78">
        <f>IF($C$4="National Currency",IF(Non_technical_Account_DATA!O135=0,0,Non_technical_Account_DATA!O135),IF($C$4="Current Exchange rate",IF(Non_technical_Account_DATA!O135=0,0,Non_technical_Account_DATA!O135/ECO!Y28),IF($C$4="Constant Exchange rate",IF(Non_technical_Account_DATA!O135=0,0,Non_technical_Account_DATA!O135/ECO!Y63))))</f>
        <v>0</v>
      </c>
      <c r="Q144" s="37">
        <f t="shared" si="27"/>
        <v>0</v>
      </c>
      <c r="R144" s="37" t="str">
        <f t="shared" si="28"/>
        <v>-</v>
      </c>
      <c r="S144" s="37" t="str">
        <f t="shared" si="29"/>
        <v>-</v>
      </c>
    </row>
    <row r="145" spans="3:19" ht="15" x14ac:dyDescent="0.25">
      <c r="C145" s="83"/>
      <c r="D145" s="84"/>
      <c r="E145" s="35" t="s">
        <v>21</v>
      </c>
      <c r="F145" s="38">
        <f>IF($C$4="National Currency",IF(Non_technical_Account_DATA!E136=0,0,Non_technical_Account_DATA!E136),IF($C$4="Current Exchange rate",IF(Non_technical_Account_DATA!E136=0,0,Non_technical_Account_DATA!E136/ECO!O29),IF($C$4="Constant Exchange rate",IF(Non_technical_Account_DATA!E136=0,0,Non_technical_Account_DATA!E136/ECO!O64))))</f>
        <v>0</v>
      </c>
      <c r="G145" s="38">
        <f>IF($C$4="National Currency",IF(Non_technical_Account_DATA!F136=0,0,Non_technical_Account_DATA!F136),IF($C$4="Current Exchange rate",IF(Non_technical_Account_DATA!F136=0,0,Non_technical_Account_DATA!F136/ECO!P29),IF($C$4="Constant Exchange rate",IF(Non_technical_Account_DATA!F136=0,0,Non_technical_Account_DATA!F136/ECO!P64))))</f>
        <v>0</v>
      </c>
      <c r="H145" s="38">
        <f>IF($C$4="National Currency",IF(Non_technical_Account_DATA!G136=0,0,Non_technical_Account_DATA!G136),IF($C$4="Current Exchange rate",IF(Non_technical_Account_DATA!G136=0,0,Non_technical_Account_DATA!G136/ECO!Q29),IF($C$4="Constant Exchange rate",IF(Non_technical_Account_DATA!G136=0,0,Non_technical_Account_DATA!G136/ECO!Q64))))</f>
        <v>0</v>
      </c>
      <c r="I145" s="38">
        <f>IF($C$4="National Currency",IF(Non_technical_Account_DATA!H136=0,0,Non_technical_Account_DATA!H136),IF($C$4="Current Exchange rate",IF(Non_technical_Account_DATA!H136=0,0,Non_technical_Account_DATA!H136/ECO!R29),IF($C$4="Constant Exchange rate",IF(Non_technical_Account_DATA!H136=0,0,Non_technical_Account_DATA!H136/ECO!R64))))</f>
        <v>0</v>
      </c>
      <c r="J145" s="38">
        <f>IF($C$4="National Currency",IF(Non_technical_Account_DATA!I136=0,0,Non_technical_Account_DATA!I136),IF($C$4="Current Exchange rate",IF(Non_technical_Account_DATA!I136=0,0,Non_technical_Account_DATA!I136/ECO!S29),IF($C$4="Constant Exchange rate",IF(Non_technical_Account_DATA!I136=0,0,Non_technical_Account_DATA!I136/ECO!S64))))</f>
        <v>0</v>
      </c>
      <c r="K145" s="38">
        <f>IF($C$4="National Currency",IF(Non_technical_Account_DATA!J136=0,0,Non_technical_Account_DATA!J136),IF($C$4="Current Exchange rate",IF(Non_technical_Account_DATA!J136=0,0,Non_technical_Account_DATA!J136/ECO!T29),IF($C$4="Constant Exchange rate",IF(Non_technical_Account_DATA!J136=0,0,Non_technical_Account_DATA!J136/ECO!T64))))</f>
        <v>0</v>
      </c>
      <c r="L145" s="38">
        <f>IF($C$4="National Currency",IF(Non_technical_Account_DATA!K136=0,0,Non_technical_Account_DATA!K136),IF($C$4="Current Exchange rate",IF(Non_technical_Account_DATA!K136=0,0,Non_technical_Account_DATA!K136/ECO!U29),IF($C$4="Constant Exchange rate",IF(Non_technical_Account_DATA!K136=0,0,Non_technical_Account_DATA!K136/ECO!U64))))</f>
        <v>0</v>
      </c>
      <c r="M145" s="38">
        <f>IF($C$4="National Currency",IF(Non_technical_Account_DATA!L136=0,0,Non_technical_Account_DATA!L136),IF($C$4="Current Exchange rate",IF(Non_technical_Account_DATA!L136=0,0,Non_technical_Account_DATA!L136/ECO!V29),IF($C$4="Constant Exchange rate",IF(Non_technical_Account_DATA!L136=0,0,Non_technical_Account_DATA!L136/ECO!V64))))</f>
        <v>0</v>
      </c>
      <c r="N145" s="38">
        <f>IF($C$4="National Currency",IF(Non_technical_Account_DATA!M136=0,0,Non_technical_Account_DATA!M136),IF($C$4="Current Exchange rate",IF(Non_technical_Account_DATA!M136=0,0,Non_technical_Account_DATA!M136/ECO!W29),IF($C$4="Constant Exchange rate",IF(Non_technical_Account_DATA!M136=0,0,Non_technical_Account_DATA!M136/ECO!W64))))</f>
        <v>0</v>
      </c>
      <c r="O145" s="38">
        <f>IF($C$4="National Currency",IF(Non_technical_Account_DATA!N136=0,0,Non_technical_Account_DATA!N136),IF($C$4="Current Exchange rate",IF(Non_technical_Account_DATA!N136=0,0,Non_technical_Account_DATA!N136/ECO!X29),IF($C$4="Constant Exchange rate",IF(Non_technical_Account_DATA!N136=0,0,Non_technical_Account_DATA!N136/ECO!X64))))</f>
        <v>0</v>
      </c>
      <c r="P145" s="78">
        <f>IF($C$4="National Currency",IF(Non_technical_Account_DATA!O136=0,0,Non_technical_Account_DATA!O136),IF($C$4="Current Exchange rate",IF(Non_technical_Account_DATA!O136=0,0,Non_technical_Account_DATA!O136/ECO!Y29),IF($C$4="Constant Exchange rate",IF(Non_technical_Account_DATA!O136=0,0,Non_technical_Account_DATA!O136/ECO!Y64))))</f>
        <v>0</v>
      </c>
      <c r="Q145" s="37">
        <f t="shared" si="27"/>
        <v>0</v>
      </c>
      <c r="R145" s="37" t="str">
        <f t="shared" si="28"/>
        <v>-</v>
      </c>
      <c r="S145" s="37" t="str">
        <f t="shared" si="29"/>
        <v>-</v>
      </c>
    </row>
    <row r="146" spans="3:19" ht="15" x14ac:dyDescent="0.25">
      <c r="C146" s="83"/>
      <c r="D146" s="84"/>
      <c r="E146" s="35" t="s">
        <v>22</v>
      </c>
      <c r="F146" s="38">
        <f>IF($C$4="National Currency",IF(Non_technical_Account_DATA!E137=0,0,Non_technical_Account_DATA!E137),IF($C$4="Current Exchange rate",IF(Non_technical_Account_DATA!E137=0,0,Non_technical_Account_DATA!E137/ECO!O30),IF($C$4="Constant Exchange rate",IF(Non_technical_Account_DATA!E137=0,0,Non_technical_Account_DATA!E137/ECO!O65))))</f>
        <v>2.5042686397268072</v>
      </c>
      <c r="G146" s="38">
        <f>IF($C$4="National Currency",IF(Non_technical_Account_DATA!F137=0,0,Non_technical_Account_DATA!F137),IF($C$4="Current Exchange rate",IF(Non_technical_Account_DATA!F137=0,0,Non_technical_Account_DATA!F137/ECO!P30),IF($C$4="Constant Exchange rate",IF(Non_technical_Account_DATA!F137=0,0,Non_technical_Account_DATA!F137/ECO!P65))))</f>
        <v>2.0774046670461015</v>
      </c>
      <c r="H146" s="38">
        <f>IF($C$4="National Currency",IF(Non_technical_Account_DATA!G137=0,0,Non_technical_Account_DATA!G137),IF($C$4="Current Exchange rate",IF(Non_technical_Account_DATA!G137=0,0,Non_technical_Account_DATA!G137/ECO!Q30),IF($C$4="Constant Exchange rate",IF(Non_technical_Account_DATA!G137=0,0,Non_technical_Account_DATA!G137/ECO!Q65))))</f>
        <v>3.5002845759817873</v>
      </c>
      <c r="I146" s="38">
        <f>IF($C$4="National Currency",IF(Non_technical_Account_DATA!H137=0,0,Non_technical_Account_DATA!H137),IF($C$4="Current Exchange rate",IF(Non_technical_Account_DATA!H137=0,0,Non_technical_Account_DATA!H137/ECO!R30),IF($C$4="Constant Exchange rate",IF(Non_technical_Account_DATA!H137=0,0,Non_technical_Account_DATA!H137/ECO!R65))))</f>
        <v>4.5389869095048381</v>
      </c>
      <c r="J146" s="38">
        <f>IF($C$4="National Currency",IF(Non_technical_Account_DATA!I137=0,0,Non_technical_Account_DATA!I137),IF($C$4="Current Exchange rate",IF(Non_technical_Account_DATA!I137=0,0,Non_technical_Account_DATA!I137/ECO!S30),IF($C$4="Constant Exchange rate",IF(Non_technical_Account_DATA!I137=0,0,Non_technical_Account_DATA!I137/ECO!S65))))</f>
        <v>9.7894137734775182</v>
      </c>
      <c r="K146" s="38">
        <f>IF($C$4="National Currency",IF(Non_technical_Account_DATA!J137=0,0,Non_technical_Account_DATA!J137),IF($C$4="Current Exchange rate",IF(Non_technical_Account_DATA!J137=0,0,Non_technical_Account_DATA!J137/ECO!T30),IF($C$4="Constant Exchange rate",IF(Non_technical_Account_DATA!J137=0,0,Non_technical_Account_DATA!J137/ECO!T65))))</f>
        <v>7.5412635173591349</v>
      </c>
      <c r="L146" s="38">
        <f>IF($C$4="National Currency",IF(Non_technical_Account_DATA!K137=0,0,Non_technical_Account_DATA!K137),IF($C$4="Current Exchange rate",IF(Non_technical_Account_DATA!K137=0,0,Non_technical_Account_DATA!K137/ECO!U30),IF($C$4="Constant Exchange rate",IF(Non_technical_Account_DATA!K137=0,0,Non_technical_Account_DATA!K137/ECO!U65))))</f>
        <v>3.2583949914627208</v>
      </c>
      <c r="M146" s="38">
        <f>IF($C$4="National Currency",IF(Non_technical_Account_DATA!L137=0,0,Non_technical_Account_DATA!L137),IF($C$4="Current Exchange rate",IF(Non_technical_Account_DATA!L137=0,0,Non_technical_Account_DATA!L137/ECO!V30),IF($C$4="Constant Exchange rate",IF(Non_technical_Account_DATA!L137=0,0,Non_technical_Account_DATA!L137/ECO!V65))))</f>
        <v>7.3420603301081391</v>
      </c>
      <c r="N146" s="38">
        <f>IF($C$4="National Currency",IF(Non_technical_Account_DATA!M137=0,0,Non_technical_Account_DATA!M137),IF($C$4="Current Exchange rate",IF(Non_technical_Account_DATA!M137=0,0,Non_technical_Account_DATA!M137/ECO!W30),IF($C$4="Constant Exchange rate",IF(Non_technical_Account_DATA!M137=0,0,Non_technical_Account_DATA!M137/ECO!W65))))</f>
        <v>2.7034718269778031</v>
      </c>
      <c r="O146" s="38">
        <f>IF($C$4="National Currency",IF(Non_technical_Account_DATA!N137=0,0,Non_technical_Account_DATA!N137),IF($C$4="Current Exchange rate",IF(Non_technical_Account_DATA!N137=0,0,Non_technical_Account_DATA!N137/ECO!X30),IF($C$4="Constant Exchange rate",IF(Non_technical_Account_DATA!N137=0,0,Non_technical_Account_DATA!N137/ECO!X65))))</f>
        <v>4.3824701195219129</v>
      </c>
      <c r="P146" s="78">
        <f>IF($C$4="National Currency",IF(Non_technical_Account_DATA!O137=0,0,Non_technical_Account_DATA!O137),IF($C$4="Current Exchange rate",IF(Non_technical_Account_DATA!O137=0,0,Non_technical_Account_DATA!O137/ECO!Y30),IF($C$4="Constant Exchange rate",IF(Non_technical_Account_DATA!O137=0,0,Non_technical_Account_DATA!O137/ECO!Y65))))</f>
        <v>0</v>
      </c>
      <c r="Q146" s="37">
        <f t="shared" si="27"/>
        <v>1.7839221157015981E-4</v>
      </c>
      <c r="R146" s="37">
        <f t="shared" si="28"/>
        <v>0.62105263157894752</v>
      </c>
      <c r="S146" s="37">
        <f t="shared" si="29"/>
        <v>0.75</v>
      </c>
    </row>
    <row r="147" spans="3:19" ht="15" x14ac:dyDescent="0.25">
      <c r="C147" s="83"/>
      <c r="D147" s="84"/>
      <c r="E147" s="35" t="s">
        <v>23</v>
      </c>
      <c r="F147" s="38">
        <f>IF($C$4="National Currency",IF(Non_technical_Account_DATA!E138=0,0,Non_technical_Account_DATA!E138),IF($C$4="Current Exchange rate",IF(Non_technical_Account_DATA!E138=0,0,Non_technical_Account_DATA!E138/ECO!O31),IF($C$4="Constant Exchange rate",IF(Non_technical_Account_DATA!E138=0,0,Non_technical_Account_DATA!E138/ECO!O66))))</f>
        <v>0</v>
      </c>
      <c r="G147" s="38">
        <f>IF($C$4="National Currency",IF(Non_technical_Account_DATA!F138=0,0,Non_technical_Account_DATA!F138),IF($C$4="Current Exchange rate",IF(Non_technical_Account_DATA!F138=0,0,Non_technical_Account_DATA!F138/ECO!P31),IF($C$4="Constant Exchange rate",IF(Non_technical_Account_DATA!F138=0,0,Non_technical_Account_DATA!F138/ECO!P66))))</f>
        <v>0</v>
      </c>
      <c r="H147" s="38">
        <f>IF($C$4="National Currency",IF(Non_technical_Account_DATA!G138=0,0,Non_technical_Account_DATA!G138),IF($C$4="Current Exchange rate",IF(Non_technical_Account_DATA!G138=0,0,Non_technical_Account_DATA!G138/ECO!Q31),IF($C$4="Constant Exchange rate",IF(Non_technical_Account_DATA!G138=0,0,Non_technical_Account_DATA!G138/ECO!Q66))))</f>
        <v>0</v>
      </c>
      <c r="I147" s="38">
        <f>IF($C$4="National Currency",IF(Non_technical_Account_DATA!H138=0,0,Non_technical_Account_DATA!H138),IF($C$4="Current Exchange rate",IF(Non_technical_Account_DATA!H138=0,0,Non_technical_Account_DATA!H138/ECO!R31),IF($C$4="Constant Exchange rate",IF(Non_technical_Account_DATA!H138=0,0,Non_technical_Account_DATA!H138/ECO!R66))))</f>
        <v>0</v>
      </c>
      <c r="J147" s="38">
        <f>IF($C$4="National Currency",IF(Non_technical_Account_DATA!I138=0,0,Non_technical_Account_DATA!I138),IF($C$4="Current Exchange rate",IF(Non_technical_Account_DATA!I138=0,0,Non_technical_Account_DATA!I138/ECO!S31),IF($C$4="Constant Exchange rate",IF(Non_technical_Account_DATA!I138=0,0,Non_technical_Account_DATA!I138/ECO!S66))))</f>
        <v>12</v>
      </c>
      <c r="K147" s="38">
        <f>IF($C$4="National Currency",IF(Non_technical_Account_DATA!J138=0,0,Non_technical_Account_DATA!J138),IF($C$4="Current Exchange rate",IF(Non_technical_Account_DATA!J138=0,0,Non_technical_Account_DATA!J138/ECO!T31),IF($C$4="Constant Exchange rate",IF(Non_technical_Account_DATA!J138=0,0,Non_technical_Account_DATA!J138/ECO!T66))))</f>
        <v>0</v>
      </c>
      <c r="L147" s="38">
        <f>IF($C$4="National Currency",IF(Non_technical_Account_DATA!K138=0,0,Non_technical_Account_DATA!K138),IF($C$4="Current Exchange rate",IF(Non_technical_Account_DATA!K138=0,0,Non_technical_Account_DATA!K138/ECO!U31),IF($C$4="Constant Exchange rate",IF(Non_technical_Account_DATA!K138=0,0,Non_technical_Account_DATA!K138/ECO!U66))))</f>
        <v>0</v>
      </c>
      <c r="M147" s="38">
        <f>IF($C$4="National Currency",IF(Non_technical_Account_DATA!L138=0,0,Non_technical_Account_DATA!L138),IF($C$4="Current Exchange rate",IF(Non_technical_Account_DATA!L138=0,0,Non_technical_Account_DATA!L138/ECO!V31),IF($C$4="Constant Exchange rate",IF(Non_technical_Account_DATA!L138=0,0,Non_technical_Account_DATA!L138/ECO!V66))))</f>
        <v>0</v>
      </c>
      <c r="N147" s="38">
        <f>IF($C$4="National Currency",IF(Non_technical_Account_DATA!M138=0,0,Non_technical_Account_DATA!M138),IF($C$4="Current Exchange rate",IF(Non_technical_Account_DATA!M138=0,0,Non_technical_Account_DATA!M138/ECO!W31),IF($C$4="Constant Exchange rate",IF(Non_technical_Account_DATA!M138=0,0,Non_technical_Account_DATA!M138/ECO!W66))))</f>
        <v>1.6871981328268597</v>
      </c>
      <c r="O147" s="38">
        <f>IF($C$4="National Currency",IF(Non_technical_Account_DATA!N138=0,0,Non_technical_Account_DATA!N138),IF($C$4="Current Exchange rate",IF(Non_technical_Account_DATA!N138=0,0,Non_technical_Account_DATA!N138/ECO!X31),IF($C$4="Constant Exchange rate",IF(Non_technical_Account_DATA!N138=0,0,Non_technical_Account_DATA!N138/ECO!X66))))</f>
        <v>1.066244</v>
      </c>
      <c r="P147" s="78">
        <f>IF($C$4="National Currency",IF(Non_technical_Account_DATA!O138=0,0,Non_technical_Account_DATA!O138),IF($C$4="Current Exchange rate",IF(Non_technical_Account_DATA!O138=0,0,Non_technical_Account_DATA!O138/ECO!Y31),IF($C$4="Constant Exchange rate",IF(Non_technical_Account_DATA!O138=0,0,Non_technical_Account_DATA!O138/ECO!Y66))))</f>
        <v>0</v>
      </c>
      <c r="Q147" s="37">
        <f t="shared" si="27"/>
        <v>4.3402378121442518E-5</v>
      </c>
      <c r="R147" s="37">
        <f t="shared" si="28"/>
        <v>-0.36803865577213868</v>
      </c>
      <c r="S147" s="37" t="str">
        <f t="shared" si="29"/>
        <v>-</v>
      </c>
    </row>
    <row r="148" spans="3:19" ht="15" x14ac:dyDescent="0.25">
      <c r="C148" s="83"/>
      <c r="D148" s="84"/>
      <c r="E148" s="35" t="s">
        <v>24</v>
      </c>
      <c r="F148" s="38">
        <f>IF($C$4="National Currency",IF(Non_technical_Account_DATA!E139=0,0,Non_technical_Account_DATA!E139),IF($C$4="Current Exchange rate",IF(Non_technical_Account_DATA!E139=0,0,Non_technical_Account_DATA!E139/ECO!O32),IF($C$4="Constant Exchange rate",IF(Non_technical_Account_DATA!E139=0,0,Non_technical_Account_DATA!E139/ECO!O67))))</f>
        <v>77</v>
      </c>
      <c r="G148" s="38">
        <f>IF($C$4="National Currency",IF(Non_technical_Account_DATA!F139=0,0,Non_technical_Account_DATA!F139),IF($C$4="Current Exchange rate",IF(Non_technical_Account_DATA!F139=0,0,Non_technical_Account_DATA!F139/ECO!P32),IF($C$4="Constant Exchange rate",IF(Non_technical_Account_DATA!F139=0,0,Non_technical_Account_DATA!F139/ECO!P67))))</f>
        <v>80</v>
      </c>
      <c r="H148" s="38">
        <f>IF($C$4="National Currency",IF(Non_technical_Account_DATA!G139=0,0,Non_technical_Account_DATA!G139),IF($C$4="Current Exchange rate",IF(Non_technical_Account_DATA!G139=0,0,Non_technical_Account_DATA!G139/ECO!Q32),IF($C$4="Constant Exchange rate",IF(Non_technical_Account_DATA!G139=0,0,Non_technical_Account_DATA!G139/ECO!Q67))))</f>
        <v>84</v>
      </c>
      <c r="I148" s="38">
        <f>IF($C$4="National Currency",IF(Non_technical_Account_DATA!H139=0,0,Non_technical_Account_DATA!H139),IF($C$4="Current Exchange rate",IF(Non_technical_Account_DATA!H139=0,0,Non_technical_Account_DATA!H139/ECO!R32),IF($C$4="Constant Exchange rate",IF(Non_technical_Account_DATA!H139=0,0,Non_technical_Account_DATA!H139/ECO!R67))))</f>
        <v>127</v>
      </c>
      <c r="J148" s="38">
        <f>IF($C$4="National Currency",IF(Non_technical_Account_DATA!I139=0,0,Non_technical_Account_DATA!I139),IF($C$4="Current Exchange rate",IF(Non_technical_Account_DATA!I139=0,0,Non_technical_Account_DATA!I139/ECO!S32),IF($C$4="Constant Exchange rate",IF(Non_technical_Account_DATA!I139=0,0,Non_technical_Account_DATA!I139/ECO!S67))))</f>
        <v>201</v>
      </c>
      <c r="K148" s="38">
        <f>IF($C$4="National Currency",IF(Non_technical_Account_DATA!J139=0,0,Non_technical_Account_DATA!J139),IF($C$4="Current Exchange rate",IF(Non_technical_Account_DATA!J139=0,0,Non_technical_Account_DATA!J139/ECO!T32),IF($C$4="Constant Exchange rate",IF(Non_technical_Account_DATA!J139=0,0,Non_technical_Account_DATA!J139/ECO!T67))))</f>
        <v>148</v>
      </c>
      <c r="L148" s="38">
        <f>IF($C$4="National Currency",IF(Non_technical_Account_DATA!K139=0,0,Non_technical_Account_DATA!K139),IF($C$4="Current Exchange rate",IF(Non_technical_Account_DATA!K139=0,0,Non_technical_Account_DATA!K139/ECO!U32),IF($C$4="Constant Exchange rate",IF(Non_technical_Account_DATA!K139=0,0,Non_technical_Account_DATA!K139/ECO!U67))))</f>
        <v>128</v>
      </c>
      <c r="M148" s="38">
        <f>IF($C$4="National Currency",IF(Non_technical_Account_DATA!L139=0,0,Non_technical_Account_DATA!L139),IF($C$4="Current Exchange rate",IF(Non_technical_Account_DATA!L139=0,0,Non_technical_Account_DATA!L139/ECO!V32),IF($C$4="Constant Exchange rate",IF(Non_technical_Account_DATA!L139=0,0,Non_technical_Account_DATA!L139/ECO!V67))))</f>
        <v>95</v>
      </c>
      <c r="N148" s="38">
        <f>IF($C$4="National Currency",IF(Non_technical_Account_DATA!M139=0,0,Non_technical_Account_DATA!M139),IF($C$4="Current Exchange rate",IF(Non_technical_Account_DATA!M139=0,0,Non_technical_Account_DATA!M139/ECO!W32),IF($C$4="Constant Exchange rate",IF(Non_technical_Account_DATA!M139=0,0,Non_technical_Account_DATA!M139/ECO!W67))))</f>
        <v>89</v>
      </c>
      <c r="O148" s="38">
        <f>IF($C$4="National Currency",IF(Non_technical_Account_DATA!N139=0,0,Non_technical_Account_DATA!N139),IF($C$4="Current Exchange rate",IF(Non_technical_Account_DATA!N139=0,0,Non_technical_Account_DATA!N139/ECO!X32),IF($C$4="Constant Exchange rate",IF(Non_technical_Account_DATA!N139=0,0,Non_technical_Account_DATA!N139/ECO!X67))))</f>
        <v>93</v>
      </c>
      <c r="P148" s="78">
        <f>IF($C$4="National Currency",IF(Non_technical_Account_DATA!O139=0,0,Non_technical_Account_DATA!O139),IF($C$4="Current Exchange rate",IF(Non_technical_Account_DATA!O139=0,0,Non_technical_Account_DATA!O139/ECO!Y32),IF($C$4="Constant Exchange rate",IF(Non_technical_Account_DATA!O139=0,0,Non_technical_Account_DATA!O139/ECO!Y67))))</f>
        <v>114</v>
      </c>
      <c r="Q148" s="37">
        <f t="shared" si="27"/>
        <v>3.7856449042565814E-3</v>
      </c>
      <c r="R148" s="37">
        <f t="shared" si="28"/>
        <v>4.4943820224719211E-2</v>
      </c>
      <c r="S148" s="37">
        <f t="shared" si="29"/>
        <v>0.20779220779220786</v>
      </c>
    </row>
    <row r="149" spans="3:19" ht="15" x14ac:dyDescent="0.25">
      <c r="C149" s="83"/>
      <c r="D149" s="84"/>
      <c r="E149" s="35" t="s">
        <v>25</v>
      </c>
      <c r="F149" s="38">
        <f>IF($C$4="National Currency",IF(Non_technical_Account_DATA!E140=0,0,Non_technical_Account_DATA!E140),IF($C$4="Current Exchange rate",IF(Non_technical_Account_DATA!E140=0,0,Non_technical_Account_DATA!E140/ECO!O33),IF($C$4="Constant Exchange rate",IF(Non_technical_Account_DATA!E140=0,0,Non_technical_Account_DATA!E140/ECO!O68))))</f>
        <v>0</v>
      </c>
      <c r="G149" s="38">
        <f>IF($C$4="National Currency",IF(Non_technical_Account_DATA!F140=0,0,Non_technical_Account_DATA!F140),IF($C$4="Current Exchange rate",IF(Non_technical_Account_DATA!F140=0,0,Non_technical_Account_DATA!F140/ECO!P33),IF($C$4="Constant Exchange rate",IF(Non_technical_Account_DATA!F140=0,0,Non_technical_Account_DATA!F140/ECO!P68))))</f>
        <v>0</v>
      </c>
      <c r="H149" s="38">
        <f>IF($C$4="National Currency",IF(Non_technical_Account_DATA!G140=0,0,Non_technical_Account_DATA!G140),IF($C$4="Current Exchange rate",IF(Non_technical_Account_DATA!G140=0,0,Non_technical_Account_DATA!G140/ECO!Q33),IF($C$4="Constant Exchange rate",IF(Non_technical_Account_DATA!G140=0,0,Non_technical_Account_DATA!G140/ECO!Q68))))</f>
        <v>0</v>
      </c>
      <c r="I149" s="38">
        <f>IF($C$4="National Currency",IF(Non_technical_Account_DATA!H140=0,0,Non_technical_Account_DATA!H140),IF($C$4="Current Exchange rate",IF(Non_technical_Account_DATA!H140=0,0,Non_technical_Account_DATA!H140/ECO!R33),IF($C$4="Constant Exchange rate",IF(Non_technical_Account_DATA!H140=0,0,Non_technical_Account_DATA!H140/ECO!R68))))</f>
        <v>0</v>
      </c>
      <c r="J149" s="38">
        <f>IF($C$4="National Currency",IF(Non_technical_Account_DATA!I140=0,0,Non_technical_Account_DATA!I140),IF($C$4="Current Exchange rate",IF(Non_technical_Account_DATA!I140=0,0,Non_technical_Account_DATA!I140/ECO!S33),IF($C$4="Constant Exchange rate",IF(Non_technical_Account_DATA!I140=0,0,Non_technical_Account_DATA!I140/ECO!S68))))</f>
        <v>0</v>
      </c>
      <c r="K149" s="38">
        <f>IF($C$4="National Currency",IF(Non_technical_Account_DATA!J140=0,0,Non_technical_Account_DATA!J140),IF($C$4="Current Exchange rate",IF(Non_technical_Account_DATA!J140=0,0,Non_technical_Account_DATA!J140/ECO!T33),IF($C$4="Constant Exchange rate",IF(Non_technical_Account_DATA!J140=0,0,Non_technical_Account_DATA!J140/ECO!T68))))</f>
        <v>109.04667109046672</v>
      </c>
      <c r="L149" s="38">
        <f>IF($C$4="National Currency",IF(Non_technical_Account_DATA!K140=0,0,Non_technical_Account_DATA!K140),IF($C$4="Current Exchange rate",IF(Non_technical_Account_DATA!K140=0,0,Non_technical_Account_DATA!K140/ECO!U33),IF($C$4="Constant Exchange rate",IF(Non_technical_Account_DATA!K140=0,0,Non_technical_Account_DATA!K140/ECO!U68))))</f>
        <v>119.99557619995576</v>
      </c>
      <c r="M149" s="38">
        <f>IF($C$4="National Currency",IF(Non_technical_Account_DATA!L140=0,0,Non_technical_Account_DATA!L140),IF($C$4="Current Exchange rate",IF(Non_technical_Account_DATA!L140=0,0,Non_technical_Account_DATA!L140/ECO!V33),IF($C$4="Constant Exchange rate",IF(Non_technical_Account_DATA!L140=0,0,Non_technical_Account_DATA!L140/ECO!V68))))</f>
        <v>122.31807122318071</v>
      </c>
      <c r="N149" s="38">
        <f>IF($C$4="National Currency",IF(Non_technical_Account_DATA!M140=0,0,Non_technical_Account_DATA!M140),IF($C$4="Current Exchange rate",IF(Non_technical_Account_DATA!M140=0,0,Non_technical_Account_DATA!M140/ECO!W33),IF($C$4="Constant Exchange rate",IF(Non_technical_Account_DATA!M140=0,0,Non_technical_Account_DATA!M140/ECO!W68))))</f>
        <v>112.14333112143332</v>
      </c>
      <c r="O149" s="38">
        <f>IF($C$4="National Currency",IF(Non_technical_Account_DATA!N140=0,0,Non_technical_Account_DATA!N140),IF($C$4="Current Exchange rate",IF(Non_technical_Account_DATA!N140=0,0,Non_technical_Account_DATA!N140/ECO!X33),IF($C$4="Constant Exchange rate",IF(Non_technical_Account_DATA!N140=0,0,Non_technical_Account_DATA!N140/ECO!X68))))</f>
        <v>111.81154611811546</v>
      </c>
      <c r="P149" s="78">
        <f>IF($C$4="National Currency",IF(Non_technical_Account_DATA!O140=0,0,Non_technical_Account_DATA!O140),IF($C$4="Current Exchange rate",IF(Non_technical_Account_DATA!O140=0,0,Non_technical_Account_DATA!O140/ECO!Y33),IF($C$4="Constant Exchange rate",IF(Non_technical_Account_DATA!O140=0,0,Non_technical_Account_DATA!O140/ECO!Y68))))</f>
        <v>104.06989604069896</v>
      </c>
      <c r="Q149" s="37">
        <f t="shared" si="27"/>
        <v>4.5513850516031564E-3</v>
      </c>
      <c r="R149" s="37">
        <f t="shared" si="28"/>
        <v>-2.9585798816569309E-3</v>
      </c>
      <c r="S149" s="37" t="str">
        <f t="shared" si="29"/>
        <v>-</v>
      </c>
    </row>
    <row r="150" spans="3:19" ht="15" x14ac:dyDescent="0.25">
      <c r="C150" s="83"/>
      <c r="D150" s="84"/>
      <c r="E150" s="35" t="s">
        <v>26</v>
      </c>
      <c r="F150" s="38">
        <f>IF($C$4="National Currency",IF(Non_technical_Account_DATA!E141=0,0,Non_technical_Account_DATA!E141),IF($C$4="Current Exchange rate",IF(Non_technical_Account_DATA!E141=0,0,Non_technical_Account_DATA!E141/ECO!O34),IF($C$4="Constant Exchange rate",IF(Non_technical_Account_DATA!E141=0,0,Non_technical_Account_DATA!E141/ECO!O69))))</f>
        <v>97.116914724328367</v>
      </c>
      <c r="G150" s="38">
        <f>IF($C$4="National Currency",IF(Non_technical_Account_DATA!F141=0,0,Non_technical_Account_DATA!F141),IF($C$4="Current Exchange rate",IF(Non_technical_Account_DATA!F141=0,0,Non_technical_Account_DATA!F141/ECO!P34),IF($C$4="Constant Exchange rate",IF(Non_technical_Account_DATA!F141=0,0,Non_technical_Account_DATA!F141/ECO!P69))))</f>
        <v>76.757465131517364</v>
      </c>
      <c r="H150" s="38">
        <f>IF($C$4="National Currency",IF(Non_technical_Account_DATA!G141=0,0,Non_technical_Account_DATA!G141),IF($C$4="Current Exchange rate",IF(Non_technical_Account_DATA!G141=0,0,Non_technical_Account_DATA!G141/ECO!Q34),IF($C$4="Constant Exchange rate",IF(Non_technical_Account_DATA!G141=0,0,Non_technical_Account_DATA!G141/ECO!Q69))))</f>
        <v>116.07226434522137</v>
      </c>
      <c r="I150" s="38">
        <f>IF($C$4="National Currency",IF(Non_technical_Account_DATA!H141=0,0,Non_technical_Account_DATA!H141),IF($C$4="Current Exchange rate",IF(Non_technical_Account_DATA!H141=0,0,Non_technical_Account_DATA!H141/ECO!R34),IF($C$4="Constant Exchange rate",IF(Non_technical_Account_DATA!H141=0,0,Non_technical_Account_DATA!H141/ECO!R69))))</f>
        <v>59.206215482542355</v>
      </c>
      <c r="J150" s="38">
        <f>IF($C$4="National Currency",IF(Non_technical_Account_DATA!I141=0,0,Non_technical_Account_DATA!I141),IF($C$4="Current Exchange rate",IF(Non_technical_Account_DATA!I141=0,0,Non_technical_Account_DATA!I141/ECO!S34),IF($C$4="Constant Exchange rate",IF(Non_technical_Account_DATA!I141=0,0,Non_technical_Account_DATA!I141/ECO!S69))))</f>
        <v>329.9634934007301</v>
      </c>
      <c r="K150" s="38">
        <f>IF($C$4="National Currency",IF(Non_technical_Account_DATA!J141=0,0,Non_technical_Account_DATA!J141),IF($C$4="Current Exchange rate",IF(Non_technical_Account_DATA!J141=0,0,Non_technical_Account_DATA!J141/ECO!T34),IF($C$4="Constant Exchange rate",IF(Non_technical_Account_DATA!J141=0,0,Non_technical_Account_DATA!J141/ECO!T69))))</f>
        <v>196.80801273050642</v>
      </c>
      <c r="L150" s="38">
        <f>IF($C$4="National Currency",IF(Non_technical_Account_DATA!K141=0,0,Non_technical_Account_DATA!K141),IF($C$4="Current Exchange rate",IF(Non_technical_Account_DATA!K141=0,0,Non_technical_Account_DATA!K141/ECO!U34),IF($C$4="Constant Exchange rate",IF(Non_technical_Account_DATA!K141=0,0,Non_technical_Account_DATA!K141/ECO!U69))))</f>
        <v>149.53664700926706</v>
      </c>
      <c r="M150" s="38">
        <f>IF($C$4="National Currency",IF(Non_technical_Account_DATA!L141=0,0,Non_technical_Account_DATA!L141),IF($C$4="Current Exchange rate",IF(Non_technical_Account_DATA!L141=0,0,Non_technical_Account_DATA!L141/ECO!V34),IF($C$4="Constant Exchange rate",IF(Non_technical_Account_DATA!L141=0,0,Non_technical_Account_DATA!L141/ECO!V69))))</f>
        <v>135.96368061405971</v>
      </c>
      <c r="N150" s="38">
        <f>IF($C$4="National Currency",IF(Non_technical_Account_DATA!M141=0,0,Non_technical_Account_DATA!M141),IF($C$4="Current Exchange rate",IF(Non_technical_Account_DATA!M141=0,0,Non_technical_Account_DATA!M141/ECO!W34),IF($C$4="Constant Exchange rate",IF(Non_technical_Account_DATA!M141=0,0,Non_technical_Account_DATA!M141/ECO!W69))))</f>
        <v>141.11204717775905</v>
      </c>
      <c r="O150" s="75">
        <f>IF($C$4="National Currency",IF(Non_technical_Account_DATA!N141=0,0,Non_technical_Account_DATA!N141),IF($C$4="Current Exchange rate",IF(Non_technical_Account_DATA!N141=0,0,Non_technical_Account_DATA!N141/ECO!X34),IF($C$4="Constant Exchange rate",IF(Non_technical_Account_DATA!N141=0,0,Non_technical_Account_DATA!N141/ECO!X69))))</f>
        <v>141.11204717775905</v>
      </c>
      <c r="P150" s="78">
        <f>IF($C$4="National Currency",IF(Non_technical_Account_DATA!O141=0,0,Non_technical_Account_DATA!O141),IF($C$4="Current Exchange rate",IF(Non_technical_Account_DATA!O141=0,0,Non_technical_Account_DATA!O141/ECO!Y34),IF($C$4="Constant Exchange rate",IF(Non_technical_Account_DATA!O141=0,0,Non_technical_Account_DATA!O141/ECO!Y69))))</f>
        <v>0</v>
      </c>
      <c r="Q150" s="37">
        <f t="shared" si="27"/>
        <v>5.7440871218032031E-3</v>
      </c>
      <c r="R150" s="37">
        <f t="shared" si="28"/>
        <v>0</v>
      </c>
      <c r="S150" s="37">
        <f t="shared" si="29"/>
        <v>0.45301204819277108</v>
      </c>
    </row>
    <row r="151" spans="3:19" ht="15" x14ac:dyDescent="0.25">
      <c r="C151" s="83"/>
      <c r="D151" s="84"/>
      <c r="E151" s="35" t="s">
        <v>27</v>
      </c>
      <c r="F151" s="49">
        <f>IF($C$4="National Currency",IF(Non_technical_Account_DATA!E142=0,0,Non_technical_Account_DATA!E142),IF($C$4="Current Exchange rate",IF(Non_technical_Account_DATA!E142=0,0,Non_technical_Account_DATA!E142/ECO!O35),IF($C$4="Constant Exchange rate",IF(Non_technical_Account_DATA!E142=0,0,Non_technical_Account_DATA!E142/ECO!O70))))</f>
        <v>39.058735846024184</v>
      </c>
      <c r="G151" s="49">
        <f>IF($C$4="National Currency",IF(Non_technical_Account_DATA!F142=0,0,Non_technical_Account_DATA!F142),IF($C$4="Current Exchange rate",IF(Non_technical_Account_DATA!F142=0,0,Non_technical_Account_DATA!F142/ECO!P35),IF($C$4="Constant Exchange rate",IF(Non_technical_Account_DATA!F142=0,0,Non_technical_Account_DATA!F142/ECO!P70))))</f>
        <v>25.426096367650789</v>
      </c>
      <c r="H151" s="38">
        <f>IF($C$4="National Currency",IF(Non_technical_Account_DATA!G142=0,0,Non_technical_Account_DATA!G142),IF($C$4="Current Exchange rate",IF(Non_technical_Account_DATA!G142=0,0,Non_technical_Account_DATA!G142/ECO!Q35),IF($C$4="Constant Exchange rate",IF(Non_technical_Account_DATA!G142=0,0,Non_technical_Account_DATA!G142/ECO!Q70))))</f>
        <v>43.170256610997455</v>
      </c>
      <c r="I151" s="38">
        <f>IF($C$4="National Currency",IF(Non_technical_Account_DATA!H142=0,0,Non_technical_Account_DATA!H142),IF($C$4="Current Exchange rate",IF(Non_technical_Account_DATA!H142=0,0,Non_technical_Account_DATA!H142/ECO!R35),IF($C$4="Constant Exchange rate",IF(Non_technical_Account_DATA!H142=0,0,Non_technical_Account_DATA!H142/ECO!R70))))</f>
        <v>54.027879258647225</v>
      </c>
      <c r="J151" s="38">
        <f>IF($C$4="National Currency",IF(Non_technical_Account_DATA!I142=0,0,Non_technical_Account_DATA!I142),IF($C$4="Current Exchange rate",IF(Non_technical_Account_DATA!I142=0,0,Non_technical_Account_DATA!I142/ECO!S35),IF($C$4="Constant Exchange rate",IF(Non_technical_Account_DATA!I142=0,0,Non_technical_Account_DATA!I142/ECO!S70))))</f>
        <v>0</v>
      </c>
      <c r="K151" s="38">
        <f>IF($C$4="National Currency",IF(Non_technical_Account_DATA!J142=0,0,Non_technical_Account_DATA!J142),IF($C$4="Current Exchange rate",IF(Non_technical_Account_DATA!J142=0,0,Non_technical_Account_DATA!J142/ECO!T35),IF($C$4="Constant Exchange rate",IF(Non_technical_Account_DATA!J142=0,0,Non_technical_Account_DATA!J142/ECO!T70))))</f>
        <v>0</v>
      </c>
      <c r="L151" s="38">
        <f>IF($C$4="National Currency",IF(Non_technical_Account_DATA!K142=0,0,Non_technical_Account_DATA!K142),IF($C$4="Current Exchange rate",IF(Non_technical_Account_DATA!K142=0,0,Non_technical_Account_DATA!K142/ECO!U35),IF($C$4="Constant Exchange rate",IF(Non_technical_Account_DATA!K142=0,0,Non_technical_Account_DATA!K142/ECO!U70))))</f>
        <v>0</v>
      </c>
      <c r="M151" s="38">
        <f>IF($C$4="National Currency",IF(Non_technical_Account_DATA!L142=0,0,Non_technical_Account_DATA!L142),IF($C$4="Current Exchange rate",IF(Non_technical_Account_DATA!L142=0,0,Non_technical_Account_DATA!L142/ECO!V35),IF($C$4="Constant Exchange rate",IF(Non_technical_Account_DATA!L142=0,0,Non_technical_Account_DATA!L142/ECO!V70))))</f>
        <v>0</v>
      </c>
      <c r="N151" s="38">
        <f>IF($C$4="National Currency",IF(Non_technical_Account_DATA!M142=0,0,Non_technical_Account_DATA!M142),IF($C$4="Current Exchange rate",IF(Non_technical_Account_DATA!M142=0,0,Non_technical_Account_DATA!M142/ECO!W35),IF($C$4="Constant Exchange rate",IF(Non_technical_Account_DATA!M142=0,0,Non_technical_Account_DATA!M142/ECO!W70))))</f>
        <v>0</v>
      </c>
      <c r="O151" s="38">
        <f>IF($C$4="National Currency",IF(Non_technical_Account_DATA!N142=0,0,Non_technical_Account_DATA!N142),IF($C$4="Current Exchange rate",IF(Non_technical_Account_DATA!N142=0,0,Non_technical_Account_DATA!N142/ECO!X35),IF($C$4="Constant Exchange rate",IF(Non_technical_Account_DATA!N142=0,0,Non_technical_Account_DATA!N142/ECO!X70))))</f>
        <v>0</v>
      </c>
      <c r="P151" s="78">
        <f>IF($C$4="National Currency",IF(Non_technical_Account_DATA!O142=0,0,Non_technical_Account_DATA!O142),IF($C$4="Current Exchange rate",IF(Non_technical_Account_DATA!O142=0,0,Non_technical_Account_DATA!O142/ECO!Y35),IF($C$4="Constant Exchange rate",IF(Non_technical_Account_DATA!O142=0,0,Non_technical_Account_DATA!O142/ECO!Y70))))</f>
        <v>0</v>
      </c>
      <c r="Q151" s="37">
        <f t="shared" si="27"/>
        <v>0</v>
      </c>
      <c r="R151" s="37" t="str">
        <f t="shared" si="28"/>
        <v>-</v>
      </c>
      <c r="S151" s="37" t="str">
        <f t="shared" si="29"/>
        <v>-</v>
      </c>
    </row>
    <row r="152" spans="3:19" ht="15" x14ac:dyDescent="0.25">
      <c r="C152" s="83"/>
      <c r="D152" s="84"/>
      <c r="E152" s="35" t="s">
        <v>28</v>
      </c>
      <c r="F152" s="38">
        <f>IF($C$4="National Currency",IF(Non_technical_Account_DATA!E143=0,0,Non_technical_Account_DATA!E143),IF($C$4="Current Exchange rate",IF(Non_technical_Account_DATA!E143=0,0,Non_technical_Account_DATA!E143/ECO!O36),IF($C$4="Constant Exchange rate",IF(Non_technical_Account_DATA!E143=0,0,Non_technical_Account_DATA!E143/ECO!O71))))</f>
        <v>2.9116960381904167</v>
      </c>
      <c r="G152" s="38">
        <f>IF($C$4="National Currency",IF(Non_technical_Account_DATA!F143=0,0,Non_technical_Account_DATA!F143),IF($C$4="Current Exchange rate",IF(Non_technical_Account_DATA!F143=0,0,Non_technical_Account_DATA!F143/ECO!P36),IF($C$4="Constant Exchange rate",IF(Non_technical_Account_DATA!F143=0,0,Non_technical_Account_DATA!F143/ECO!P71))))</f>
        <v>0</v>
      </c>
      <c r="H152" s="38">
        <f>IF($C$4="National Currency",IF(Non_technical_Account_DATA!G143=0,0,Non_technical_Account_DATA!G143),IF($C$4="Current Exchange rate",IF(Non_technical_Account_DATA!G143=0,0,Non_technical_Account_DATA!G143/ECO!Q36),IF($C$4="Constant Exchange rate",IF(Non_technical_Account_DATA!G143=0,0,Non_technical_Account_DATA!G143/ECO!Q71))))</f>
        <v>0</v>
      </c>
      <c r="I152" s="38">
        <f>IF($C$4="National Currency",IF(Non_technical_Account_DATA!H143=0,0,Non_technical_Account_DATA!H143),IF($C$4="Current Exchange rate",IF(Non_technical_Account_DATA!H143=0,0,Non_technical_Account_DATA!H143/ECO!R36),IF($C$4="Constant Exchange rate",IF(Non_technical_Account_DATA!H143=0,0,Non_technical_Account_DATA!H143/ECO!R71))))</f>
        <v>0</v>
      </c>
      <c r="J152" s="38">
        <f>IF($C$4="National Currency",IF(Non_technical_Account_DATA!I143=0,0,Non_technical_Account_DATA!I143),IF($C$4="Current Exchange rate",IF(Non_technical_Account_DATA!I143=0,0,Non_technical_Account_DATA!I143/ECO!S36),IF($C$4="Constant Exchange rate",IF(Non_technical_Account_DATA!I143=0,0,Non_technical_Account_DATA!I143/ECO!S71))))</f>
        <v>0</v>
      </c>
      <c r="K152" s="38">
        <f>IF($C$4="National Currency",IF(Non_technical_Account_DATA!J143=0,0,Non_technical_Account_DATA!J143),IF($C$4="Current Exchange rate",IF(Non_technical_Account_DATA!J143=0,0,Non_technical_Account_DATA!J143/ECO!T36),IF($C$4="Constant Exchange rate",IF(Non_technical_Account_DATA!J143=0,0,Non_technical_Account_DATA!J143/ECO!T71))))</f>
        <v>0</v>
      </c>
      <c r="L152" s="38">
        <f>IF($C$4="National Currency",IF(Non_technical_Account_DATA!K143=0,0,Non_technical_Account_DATA!K143),IF($C$4="Current Exchange rate",IF(Non_technical_Account_DATA!K143=0,0,Non_technical_Account_DATA!K143/ECO!U36),IF($C$4="Constant Exchange rate",IF(Non_technical_Account_DATA!K143=0,0,Non_technical_Account_DATA!K143/ECO!U71))))</f>
        <v>0</v>
      </c>
      <c r="M152" s="38">
        <f>IF($C$4="National Currency",IF(Non_technical_Account_DATA!L143=0,0,Non_technical_Account_DATA!L143),IF($C$4="Current Exchange rate",IF(Non_technical_Account_DATA!L143=0,0,Non_technical_Account_DATA!L143/ECO!V36),IF($C$4="Constant Exchange rate",IF(Non_technical_Account_DATA!L143=0,0,Non_technical_Account_DATA!L143/ECO!V71))))</f>
        <v>0</v>
      </c>
      <c r="N152" s="38">
        <f>IF($C$4="National Currency",IF(Non_technical_Account_DATA!M143=0,0,Non_technical_Account_DATA!M143),IF($C$4="Current Exchange rate",IF(Non_technical_Account_DATA!M143=0,0,Non_technical_Account_DATA!M143/ECO!W36),IF($C$4="Constant Exchange rate",IF(Non_technical_Account_DATA!M143=0,0,Non_technical_Account_DATA!M143/ECO!W71))))</f>
        <v>0</v>
      </c>
      <c r="O152" s="38">
        <f>IF($C$4="National Currency",IF(Non_technical_Account_DATA!N143=0,0,Non_technical_Account_DATA!N143),IF($C$4="Current Exchange rate",IF(Non_technical_Account_DATA!N143=0,0,Non_technical_Account_DATA!N143/ECO!X36),IF($C$4="Constant Exchange rate",IF(Non_technical_Account_DATA!N143=0,0,Non_technical_Account_DATA!N143/ECO!X71))))</f>
        <v>0</v>
      </c>
      <c r="P152" s="78">
        <f>IF($C$4="National Currency",IF(Non_technical_Account_DATA!O143=0,0,Non_technical_Account_DATA!O143),IF($C$4="Current Exchange rate",IF(Non_technical_Account_DATA!O143=0,0,Non_technical_Account_DATA!O143/ECO!Y36),IF($C$4="Constant Exchange rate",IF(Non_technical_Account_DATA!O143=0,0,Non_technical_Account_DATA!O143/ECO!Y71))))</f>
        <v>0</v>
      </c>
      <c r="Q152" s="37">
        <f t="shared" si="27"/>
        <v>0</v>
      </c>
      <c r="R152" s="37" t="str">
        <f t="shared" si="28"/>
        <v>-</v>
      </c>
      <c r="S152" s="37" t="str">
        <f t="shared" si="29"/>
        <v>-</v>
      </c>
    </row>
    <row r="153" spans="3:19" ht="15" x14ac:dyDescent="0.25">
      <c r="C153" s="83"/>
      <c r="D153" s="84"/>
      <c r="E153" s="35" t="s">
        <v>29</v>
      </c>
      <c r="F153" s="38">
        <f>IF($C$4="National Currency",IF(Non_technical_Account_DATA!E144=0,0,Non_technical_Account_DATA!E144),IF($C$4="Current Exchange rate",IF(Non_technical_Account_DATA!E144=0,0,Non_technical_Account_DATA!E144/ECO!O37),IF($C$4="Constant Exchange rate",IF(Non_technical_Account_DATA!E144=0,0,Non_technical_Account_DATA!E144/ECO!O72))))</f>
        <v>587.03289683807088</v>
      </c>
      <c r="G153" s="38">
        <f>IF($C$4="National Currency",IF(Non_technical_Account_DATA!F144=0,0,Non_technical_Account_DATA!F144),IF($C$4="Current Exchange rate",IF(Non_technical_Account_DATA!F144=0,0,Non_technical_Account_DATA!F144/ECO!P37),IF($C$4="Constant Exchange rate",IF(Non_technical_Account_DATA!F144=0,0,Non_technical_Account_DATA!F144/ECO!P72))))</f>
        <v>239.75300755882037</v>
      </c>
      <c r="H153" s="38">
        <f>IF($C$4="National Currency",IF(Non_technical_Account_DATA!G144=0,0,Non_technical_Account_DATA!G144),IF($C$4="Current Exchange rate",IF(Non_technical_Account_DATA!G144=0,0,Non_technical_Account_DATA!G144/ECO!Q37),IF($C$4="Constant Exchange rate",IF(Non_technical_Account_DATA!G144=0,0,Non_technical_Account_DATA!G144/ECO!Q72))))</f>
        <v>1569.2536995635046</v>
      </c>
      <c r="I153" s="38">
        <f>IF($C$4="National Currency",IF(Non_technical_Account_DATA!H144=0,0,Non_technical_Account_DATA!H144),IF($C$4="Current Exchange rate",IF(Non_technical_Account_DATA!H144=0,0,Non_technical_Account_DATA!H144/ECO!R37),IF($C$4="Constant Exchange rate",IF(Non_technical_Account_DATA!H144=0,0,Non_technical_Account_DATA!H144/ECO!R72))))</f>
        <v>1416.9062067497071</v>
      </c>
      <c r="J153" s="38">
        <f>IF($C$4="National Currency",IF(Non_technical_Account_DATA!I144=0,0,Non_technical_Account_DATA!I144),IF($C$4="Current Exchange rate",IF(Non_technical_Account_DATA!I144=0,0,Non_technical_Account_DATA!I144/ECO!S37),IF($C$4="Constant Exchange rate",IF(Non_technical_Account_DATA!I144=0,0,Non_technical_Account_DATA!I144/ECO!S72))))</f>
        <v>2160.2256999893534</v>
      </c>
      <c r="K153" s="38">
        <f>IF($C$4="National Currency",IF(Non_technical_Account_DATA!J144=0,0,Non_technical_Account_DATA!J144),IF($C$4="Current Exchange rate",IF(Non_technical_Account_DATA!J144=0,0,Non_technical_Account_DATA!J144/ECO!T37),IF($C$4="Constant Exchange rate",IF(Non_technical_Account_DATA!J144=0,0,Non_technical_Account_DATA!J144/ECO!T72))))</f>
        <v>1840.9453848610667</v>
      </c>
      <c r="L153" s="38">
        <f>IF($C$4="National Currency",IF(Non_technical_Account_DATA!K144=0,0,Non_technical_Account_DATA!K144),IF($C$4="Current Exchange rate",IF(Non_technical_Account_DATA!K144=0,0,Non_technical_Account_DATA!K144/ECO!U37),IF($C$4="Constant Exchange rate",IF(Non_technical_Account_DATA!K144=0,0,Non_technical_Account_DATA!K144/ECO!U72))))</f>
        <v>1329.3942297455551</v>
      </c>
      <c r="M153" s="38">
        <f>IF($C$4="National Currency",IF(Non_technical_Account_DATA!L144=0,0,Non_technical_Account_DATA!L144),IF($C$4="Current Exchange rate",IF(Non_technical_Account_DATA!L144=0,0,Non_technical_Account_DATA!L144/ECO!V37),IF($C$4="Constant Exchange rate",IF(Non_technical_Account_DATA!L144=0,0,Non_technical_Account_DATA!L144/ECO!V72))))</f>
        <v>641.00926221654424</v>
      </c>
      <c r="N153" s="38">
        <f>IF($C$4="National Currency",IF(Non_technical_Account_DATA!M144=0,0,Non_technical_Account_DATA!M144),IF($C$4="Current Exchange rate",IF(Non_technical_Account_DATA!M144=0,0,Non_technical_Account_DATA!M144/ECO!W37),IF($C$4="Constant Exchange rate",IF(Non_technical_Account_DATA!M144=0,0,Non_technical_Account_DATA!M144/ECO!W72))))</f>
        <v>683.70062812732886</v>
      </c>
      <c r="O153" s="38">
        <f>IF($C$4="National Currency",IF(Non_technical_Account_DATA!N144=0,0,Non_technical_Account_DATA!N144),IF($C$4="Current Exchange rate",IF(Non_technical_Account_DATA!N144=0,0,Non_technical_Account_DATA!N144/ECO!X37),IF($C$4="Constant Exchange rate",IF(Non_technical_Account_DATA!N144=0,0,Non_technical_Account_DATA!N144/ECO!X72))))</f>
        <v>428.61705525391244</v>
      </c>
      <c r="P153" s="78">
        <f>IF($C$4="National Currency",IF(Non_technical_Account_DATA!O144=0,0,Non_technical_Account_DATA!O144),IF($C$4="Current Exchange rate",IF(Non_technical_Account_DATA!O144=0,0,Non_technical_Account_DATA!O144/ECO!Y37),IF($C$4="Constant Exchange rate",IF(Non_technical_Account_DATA!O144=0,0,Non_technical_Account_DATA!O144/ECO!Y72))))</f>
        <v>0</v>
      </c>
      <c r="Q153" s="37">
        <f t="shared" si="27"/>
        <v>1.7447225495692852E-2</v>
      </c>
      <c r="R153" s="37">
        <f t="shared" si="28"/>
        <v>-0.3730924945499845</v>
      </c>
      <c r="S153" s="37">
        <f t="shared" si="29"/>
        <v>-0.26985854189336245</v>
      </c>
    </row>
    <row r="154" spans="3:19" ht="15" x14ac:dyDescent="0.25">
      <c r="C154" s="83"/>
      <c r="D154" s="84"/>
      <c r="E154" s="35" t="s">
        <v>30</v>
      </c>
      <c r="F154" s="38">
        <f>IF($C$4="National Currency",IF(Non_technical_Account_DATA!E145=0,0,Non_technical_Account_DATA!E145),IF($C$4="Current Exchange rate",IF(Non_technical_Account_DATA!E145=0,0,Non_technical_Account_DATA!E145/ECO!O38),IF($C$4="Constant Exchange rate",IF(Non_technical_Account_DATA!E145=0,0,Non_technical_Account_DATA!E145/ECO!O73))))</f>
        <v>38.607911867801704</v>
      </c>
      <c r="G154" s="38">
        <f>IF($C$4="National Currency",IF(Non_technical_Account_DATA!F145=0,0,Non_technical_Account_DATA!F145),IF($C$4="Current Exchange rate",IF(Non_technical_Account_DATA!F145=0,0,Non_technical_Account_DATA!F145/ECO!P38),IF($C$4="Constant Exchange rate",IF(Non_technical_Account_DATA!F145=0,0,Non_technical_Account_DATA!F145/ECO!P73))))</f>
        <v>62.502086463027879</v>
      </c>
      <c r="H154" s="38">
        <f>IF($C$4="National Currency",IF(Non_technical_Account_DATA!G145=0,0,Non_technical_Account_DATA!G145),IF($C$4="Current Exchange rate",IF(Non_technical_Account_DATA!G145=0,0,Non_technical_Account_DATA!G145/ECO!Q38),IF($C$4="Constant Exchange rate",IF(Non_technical_Account_DATA!G145=0,0,Non_technical_Account_DATA!G145/ECO!Q73))))</f>
        <v>34.543481889500917</v>
      </c>
      <c r="I154" s="38">
        <f>IF($C$4="National Currency",IF(Non_technical_Account_DATA!H145=0,0,Non_technical_Account_DATA!H145),IF($C$4="Current Exchange rate",IF(Non_technical_Account_DATA!H145=0,0,Non_technical_Account_DATA!H145/ECO!R38),IF($C$4="Constant Exchange rate",IF(Non_technical_Account_DATA!H145=0,0,Non_technical_Account_DATA!H145/ECO!R73))))</f>
        <v>27</v>
      </c>
      <c r="J154" s="38">
        <f>IF($C$4="National Currency",IF(Non_technical_Account_DATA!I145=0,0,Non_technical_Account_DATA!I145),IF($C$4="Current Exchange rate",IF(Non_technical_Account_DATA!I145=0,0,Non_technical_Account_DATA!I145/ECO!S38),IF($C$4="Constant Exchange rate",IF(Non_technical_Account_DATA!I145=0,0,Non_technical_Account_DATA!I145/ECO!S73))))</f>
        <v>193</v>
      </c>
      <c r="K154" s="38">
        <f>IF($C$4="National Currency",IF(Non_technical_Account_DATA!J145=0,0,Non_technical_Account_DATA!J145),IF($C$4="Current Exchange rate",IF(Non_technical_Account_DATA!J145=0,0,Non_technical_Account_DATA!J145/ECO!T38),IF($C$4="Constant Exchange rate",IF(Non_technical_Account_DATA!J145=0,0,Non_technical_Account_DATA!J145/ECO!T73))))</f>
        <v>107</v>
      </c>
      <c r="L154" s="38">
        <f>IF($C$4="National Currency",IF(Non_technical_Account_DATA!K145=0,0,Non_technical_Account_DATA!K145),IF($C$4="Current Exchange rate",IF(Non_technical_Account_DATA!K145=0,0,Non_technical_Account_DATA!K145/ECO!U38),IF($C$4="Constant Exchange rate",IF(Non_technical_Account_DATA!K145=0,0,Non_technical_Account_DATA!K145/ECO!U73))))</f>
        <v>137</v>
      </c>
      <c r="M154" s="38">
        <f>IF($C$4="National Currency",IF(Non_technical_Account_DATA!L145=0,0,Non_technical_Account_DATA!L145),IF($C$4="Current Exchange rate",IF(Non_technical_Account_DATA!L145=0,0,Non_technical_Account_DATA!L145/ECO!V38),IF($C$4="Constant Exchange rate",IF(Non_technical_Account_DATA!L145=0,0,Non_technical_Account_DATA!L145/ECO!V73))))</f>
        <v>84</v>
      </c>
      <c r="N154" s="38">
        <f>IF($C$4="National Currency",IF(Non_technical_Account_DATA!M145=0,0,Non_technical_Account_DATA!M145),IF($C$4="Current Exchange rate",IF(Non_technical_Account_DATA!M145=0,0,Non_technical_Account_DATA!M145/ECO!W38),IF($C$4="Constant Exchange rate",IF(Non_technical_Account_DATA!M145=0,0,Non_technical_Account_DATA!M145/ECO!W73))))</f>
        <v>77</v>
      </c>
      <c r="O154" s="38">
        <f>IF($C$4="National Currency",IF(Non_technical_Account_DATA!N145=0,0,Non_technical_Account_DATA!N145),IF($C$4="Current Exchange rate",IF(Non_technical_Account_DATA!N145=0,0,Non_technical_Account_DATA!N145/ECO!X38),IF($C$4="Constant Exchange rate",IF(Non_technical_Account_DATA!N145=0,0,Non_technical_Account_DATA!N145/ECO!X73))))</f>
        <v>87.2</v>
      </c>
      <c r="P154" s="78">
        <f>IF($C$4="National Currency",IF(Non_technical_Account_DATA!O145=0,0,Non_technical_Account_DATA!O145),IF($C$4="Current Exchange rate",IF(Non_technical_Account_DATA!O145=0,0,Non_technical_Account_DATA!O145/ECO!Y38),IF($C$4="Constant Exchange rate",IF(Non_technical_Account_DATA!O145=0,0,Non_technical_Account_DATA!O145/ECO!Y73))))</f>
        <v>0</v>
      </c>
      <c r="Q154" s="37">
        <f t="shared" si="27"/>
        <v>3.5495509209803647E-3</v>
      </c>
      <c r="R154" s="37">
        <f t="shared" si="28"/>
        <v>0.1324675324675324</v>
      </c>
      <c r="S154" s="37">
        <f t="shared" si="29"/>
        <v>1.2586044098573281</v>
      </c>
    </row>
    <row r="155" spans="3:19" ht="15" x14ac:dyDescent="0.25">
      <c r="C155" s="83"/>
      <c r="D155" s="84"/>
      <c r="E155" s="35" t="s">
        <v>31</v>
      </c>
      <c r="F155" s="38">
        <f>IF($C$4="National Currency",IF(Non_technical_Account_DATA!E146=0,0,Non_technical_Account_DATA!E146),IF($C$4="Current Exchange rate",IF(Non_technical_Account_DATA!E146=0,0,Non_technical_Account_DATA!E146/ECO!O39),IF($C$4="Constant Exchange rate",IF(Non_technical_Account_DATA!E146=0,0,Non_technical_Account_DATA!E146/ECO!O74))))</f>
        <v>967.3039899090486</v>
      </c>
      <c r="G155" s="38">
        <f>IF($C$4="National Currency",IF(Non_technical_Account_DATA!F146=0,0,Non_technical_Account_DATA!F146),IF($C$4="Current Exchange rate",IF(Non_technical_Account_DATA!F146=0,0,Non_technical_Account_DATA!F146/ECO!P39),IF($C$4="Constant Exchange rate",IF(Non_technical_Account_DATA!F146=0,0,Non_technical_Account_DATA!F146/ECO!P74))))</f>
        <v>0</v>
      </c>
      <c r="H155" s="38">
        <f>IF($C$4="National Currency",IF(Non_technical_Account_DATA!G146=0,0,Non_technical_Account_DATA!G146),IF($C$4="Current Exchange rate",IF(Non_technical_Account_DATA!G146=0,0,Non_technical_Account_DATA!G146/ECO!Q39),IF($C$4="Constant Exchange rate",IF(Non_technical_Account_DATA!G146=0,0,Non_technical_Account_DATA!G146/ECO!Q74))))</f>
        <v>0</v>
      </c>
      <c r="I155" s="38">
        <f>IF($C$4="National Currency",IF(Non_technical_Account_DATA!H146=0,0,Non_technical_Account_DATA!H146),IF($C$4="Current Exchange rate",IF(Non_technical_Account_DATA!H146=0,0,Non_technical_Account_DATA!H146/ECO!R39),IF($C$4="Constant Exchange rate",IF(Non_technical_Account_DATA!H146=0,0,Non_technical_Account_DATA!H146/ECO!R74))))</f>
        <v>0</v>
      </c>
      <c r="J155" s="38">
        <f>IF($C$4="National Currency",IF(Non_technical_Account_DATA!I146=0,0,Non_technical_Account_DATA!I146),IF($C$4="Current Exchange rate",IF(Non_technical_Account_DATA!I146=0,0,Non_technical_Account_DATA!I146/ECO!S39),IF($C$4="Constant Exchange rate",IF(Non_technical_Account_DATA!I146=0,0,Non_technical_Account_DATA!I146/ECO!S74))))</f>
        <v>0</v>
      </c>
      <c r="K155" s="38">
        <f>IF($C$4="National Currency",IF(Non_technical_Account_DATA!J146=0,0,Non_technical_Account_DATA!J146),IF($C$4="Current Exchange rate",IF(Non_technical_Account_DATA!J146=0,0,Non_technical_Account_DATA!J146/ECO!T39),IF($C$4="Constant Exchange rate",IF(Non_technical_Account_DATA!J146=0,0,Non_technical_Account_DATA!J146/ECO!T74))))</f>
        <v>0</v>
      </c>
      <c r="L155" s="38">
        <f>IF($C$4="National Currency",IF(Non_technical_Account_DATA!K146=0,0,Non_technical_Account_DATA!K146),IF($C$4="Current Exchange rate",IF(Non_technical_Account_DATA!K146=0,0,Non_technical_Account_DATA!K146/ECO!U39),IF($C$4="Constant Exchange rate",IF(Non_technical_Account_DATA!K146=0,0,Non_technical_Account_DATA!K146/ECO!U74))))</f>
        <v>0</v>
      </c>
      <c r="M155" s="38">
        <f>IF($C$4="National Currency",IF(Non_technical_Account_DATA!L146=0,0,Non_technical_Account_DATA!L146),IF($C$4="Current Exchange rate",IF(Non_technical_Account_DATA!L146=0,0,Non_technical_Account_DATA!L146/ECO!V39),IF($C$4="Constant Exchange rate",IF(Non_technical_Account_DATA!L146=0,0,Non_technical_Account_DATA!L146/ECO!V74))))</f>
        <v>0</v>
      </c>
      <c r="N155" s="38">
        <f>IF($C$4="National Currency",IF(Non_technical_Account_DATA!M146=0,0,Non_technical_Account_DATA!M146),IF($C$4="Current Exchange rate",IF(Non_technical_Account_DATA!M146=0,0,Non_technical_Account_DATA!M146/ECO!W39),IF($C$4="Constant Exchange rate",IF(Non_technical_Account_DATA!M146=0,0,Non_technical_Account_DATA!M146/ECO!W74))))</f>
        <v>0</v>
      </c>
      <c r="O155" s="38">
        <f>IF($C$4="National Currency",IF(Non_technical_Account_DATA!N146=0,0,Non_technical_Account_DATA!N146),IF($C$4="Current Exchange rate",IF(Non_technical_Account_DATA!N146=0,0,Non_technical_Account_DATA!N146/ECO!X39),IF($C$4="Constant Exchange rate",IF(Non_technical_Account_DATA!N146=0,0,Non_technical_Account_DATA!N146/ECO!X74))))</f>
        <v>0</v>
      </c>
      <c r="P155" s="78">
        <f>IF($C$4="National Currency",IF(Non_technical_Account_DATA!O146=0,0,Non_technical_Account_DATA!O146),IF($C$4="Current Exchange rate",IF(Non_technical_Account_DATA!O146=0,0,Non_technical_Account_DATA!O146/ECO!Y39),IF($C$4="Constant Exchange rate",IF(Non_technical_Account_DATA!O146=0,0,Non_technical_Account_DATA!O146/ECO!Y74))))</f>
        <v>0</v>
      </c>
      <c r="Q155" s="37">
        <f t="shared" si="27"/>
        <v>0</v>
      </c>
      <c r="R155" s="37" t="str">
        <f t="shared" si="28"/>
        <v>-</v>
      </c>
      <c r="S155" s="37" t="str">
        <f t="shared" si="29"/>
        <v>-</v>
      </c>
    </row>
    <row r="156" spans="3:19" ht="15" x14ac:dyDescent="0.25">
      <c r="C156" s="83"/>
      <c r="D156" s="84"/>
      <c r="E156" s="35" t="s">
        <v>32</v>
      </c>
      <c r="F156" s="38">
        <f>IF($C$4="National Currency",IF(Non_technical_Account_DATA!E147=0,0,Non_technical_Account_DATA!E147),IF($C$4="Current Exchange rate",IF(Non_technical_Account_DATA!E147=0,0,Non_technical_Account_DATA!E147/ECO!O40),IF($C$4="Constant Exchange rate",IF(Non_technical_Account_DATA!E147=0,0,Non_technical_Account_DATA!E147/ECO!O75))))</f>
        <v>0</v>
      </c>
      <c r="G156" s="38">
        <f>IF($C$4="National Currency",IF(Non_technical_Account_DATA!F147=0,0,Non_technical_Account_DATA!F147),IF($C$4="Current Exchange rate",IF(Non_technical_Account_DATA!F147=0,0,Non_technical_Account_DATA!F147/ECO!P40),IF($C$4="Constant Exchange rate",IF(Non_technical_Account_DATA!F147=0,0,Non_technical_Account_DATA!F147/ECO!P75))))</f>
        <v>0</v>
      </c>
      <c r="H156" s="38">
        <f>IF($C$4="National Currency",IF(Non_technical_Account_DATA!G147=0,0,Non_technical_Account_DATA!G147),IF($C$4="Current Exchange rate",IF(Non_technical_Account_DATA!G147=0,0,Non_technical_Account_DATA!G147/ECO!Q40),IF($C$4="Constant Exchange rate",IF(Non_technical_Account_DATA!G147=0,0,Non_technical_Account_DATA!G147/ECO!Q75))))</f>
        <v>116.87853107344634</v>
      </c>
      <c r="I156" s="38">
        <f>IF($C$4="National Currency",IF(Non_technical_Account_DATA!H147=0,0,Non_technical_Account_DATA!H147),IF($C$4="Current Exchange rate",IF(Non_technical_Account_DATA!H147=0,0,Non_technical_Account_DATA!H147/ECO!R40),IF($C$4="Constant Exchange rate",IF(Non_technical_Account_DATA!H147=0,0,Non_technical_Account_DATA!H147/ECO!R75))))</f>
        <v>157.13276836158192</v>
      </c>
      <c r="J156" s="38">
        <f>IF($C$4="National Currency",IF(Non_technical_Account_DATA!I147=0,0,Non_technical_Account_DATA!I147),IF($C$4="Current Exchange rate",IF(Non_technical_Account_DATA!I147=0,0,Non_technical_Account_DATA!I147/ECO!S40),IF($C$4="Constant Exchange rate",IF(Non_technical_Account_DATA!I147=0,0,Non_technical_Account_DATA!I147/ECO!S75))))</f>
        <v>359.11016949152543</v>
      </c>
      <c r="K156" s="38">
        <f>IF($C$4="National Currency",IF(Non_technical_Account_DATA!J147=0,0,Non_technical_Account_DATA!J147),IF($C$4="Current Exchange rate",IF(Non_technical_Account_DATA!J147=0,0,Non_technical_Account_DATA!J147/ECO!T40),IF($C$4="Constant Exchange rate",IF(Non_technical_Account_DATA!J147=0,0,Non_technical_Account_DATA!J147/ECO!T75))))</f>
        <v>322.74011299435028</v>
      </c>
      <c r="L156" s="38">
        <f>IF($C$4="National Currency",IF(Non_technical_Account_DATA!K147=0,0,Non_technical_Account_DATA!K147),IF($C$4="Current Exchange rate",IF(Non_technical_Account_DATA!K147=0,0,Non_technical_Account_DATA!K147/ECO!U40),IF($C$4="Constant Exchange rate",IF(Non_technical_Account_DATA!K147=0,0,Non_technical_Account_DATA!K147/ECO!U75))))</f>
        <v>305.79096045197741</v>
      </c>
      <c r="M156" s="38">
        <f>IF($C$4="National Currency",IF(Non_technical_Account_DATA!L147=0,0,Non_technical_Account_DATA!L147),IF($C$4="Current Exchange rate",IF(Non_technical_Account_DATA!L147=0,0,Non_technical_Account_DATA!L147/ECO!V40),IF($C$4="Constant Exchange rate",IF(Non_technical_Account_DATA!L147=0,0,Non_technical_Account_DATA!L147/ECO!V75))))</f>
        <v>347.10451977401129</v>
      </c>
      <c r="N156" s="38">
        <f>IF($C$4="National Currency",IF(Non_technical_Account_DATA!M147=0,0,Non_technical_Account_DATA!M147),IF($C$4="Current Exchange rate",IF(Non_technical_Account_DATA!M147=0,0,Non_technical_Account_DATA!M147/ECO!W40),IF($C$4="Constant Exchange rate",IF(Non_technical_Account_DATA!M147=0,0,Non_technical_Account_DATA!M147/ECO!W75))))</f>
        <v>397.59887005649722</v>
      </c>
      <c r="O156" s="38">
        <f>IF($C$4="National Currency",IF(Non_technical_Account_DATA!N147=0,0,Non_technical_Account_DATA!N147),IF($C$4="Current Exchange rate",IF(Non_technical_Account_DATA!N147=0,0,Non_technical_Account_DATA!N147/ECO!X40),IF($C$4="Constant Exchange rate",IF(Non_technical_Account_DATA!N147=0,0,Non_technical_Account_DATA!N147/ECO!X75))))</f>
        <v>556.85028248587571</v>
      </c>
      <c r="P156" s="78">
        <f>IF($C$4="National Currency",IF(Non_technical_Account_DATA!O147=0,0,Non_technical_Account_DATA!O147),IF($C$4="Current Exchange rate",IF(Non_technical_Account_DATA!O147=0,0,Non_technical_Account_DATA!O147/ECO!Y40),IF($C$4="Constant Exchange rate",IF(Non_technical_Account_DATA!O147=0,0,Non_technical_Account_DATA!O147/ECO!Y75))))</f>
        <v>0</v>
      </c>
      <c r="Q156" s="37">
        <f t="shared" si="27"/>
        <v>2.2667069186306382E-2</v>
      </c>
      <c r="R156" s="37">
        <f t="shared" si="28"/>
        <v>0.40053285968028396</v>
      </c>
      <c r="S156" s="37" t="str">
        <f t="shared" si="29"/>
        <v>-</v>
      </c>
    </row>
    <row r="157" spans="3:19" ht="15" x14ac:dyDescent="0.25">
      <c r="C157" s="83"/>
      <c r="D157" s="84"/>
      <c r="E157" s="35" t="s">
        <v>42</v>
      </c>
      <c r="F157" s="39">
        <f>IF($C$4="National Currency",IF(Non_technical_Account_DATA!E148=0,0,Non_technical_Account_DATA!E148),IF($C$4="Current Exchange rate",IF(Non_technical_Account_DATA!E148=0,0,Non_technical_Account_DATA!E148/ECO!O41),IF($C$4="Constant Exchange rate",IF(Non_technical_Account_DATA!E148=0,0,Non_technical_Account_DATA!E148/ECO!O76))))</f>
        <v>0</v>
      </c>
      <c r="G157" s="39">
        <f>IF($C$4="National Currency",IF(Non_technical_Account_DATA!F148=0,0,Non_technical_Account_DATA!F148),IF($C$4="Current Exchange rate",IF(Non_technical_Account_DATA!F148=0,0,Non_technical_Account_DATA!F148/ECO!P41),IF($C$4="Constant Exchange rate",IF(Non_technical_Account_DATA!F148=0,0,Non_technical_Account_DATA!F148/ECO!P76))))</f>
        <v>0</v>
      </c>
      <c r="H157" s="39">
        <f>IF($C$4="National Currency",IF(Non_technical_Account_DATA!G148=0,0,Non_technical_Account_DATA!G148),IF($C$4="Current Exchange rate",IF(Non_technical_Account_DATA!G148=0,0,Non_technical_Account_DATA!G148/ECO!Q41),IF($C$4="Constant Exchange rate",IF(Non_technical_Account_DATA!G148=0,0,Non_technical_Account_DATA!G148/ECO!Q76))))</f>
        <v>0</v>
      </c>
      <c r="I157" s="39">
        <f>IF($C$4="National Currency",IF(Non_technical_Account_DATA!H148=0,0,Non_technical_Account_DATA!H148),IF($C$4="Current Exchange rate",IF(Non_technical_Account_DATA!H148=0,0,Non_technical_Account_DATA!H148/ECO!R41),IF($C$4="Constant Exchange rate",IF(Non_technical_Account_DATA!H148=0,0,Non_technical_Account_DATA!H148/ECO!R76))))</f>
        <v>0</v>
      </c>
      <c r="J157" s="39">
        <f>IF($C$4="National Currency",IF(Non_technical_Account_DATA!I148=0,0,Non_technical_Account_DATA!I148),IF($C$4="Current Exchange rate",IF(Non_technical_Account_DATA!I148=0,0,Non_technical_Account_DATA!I148/ECO!S41),IF($C$4="Constant Exchange rate",IF(Non_technical_Account_DATA!I148=0,0,Non_technical_Account_DATA!I148/ECO!S76))))</f>
        <v>0</v>
      </c>
      <c r="K157" s="39">
        <f>IF($C$4="National Currency",IF(Non_technical_Account_DATA!J148=0,0,Non_technical_Account_DATA!J148),IF($C$4="Current Exchange rate",IF(Non_technical_Account_DATA!J148=0,0,Non_technical_Account_DATA!J148/ECO!T41),IF($C$4="Constant Exchange rate",IF(Non_technical_Account_DATA!J148=0,0,Non_technical_Account_DATA!J148/ECO!T76))))</f>
        <v>0</v>
      </c>
      <c r="L157" s="39">
        <f>IF($C$4="National Currency",IF(Non_technical_Account_DATA!K148=0,0,Non_technical_Account_DATA!K148),IF($C$4="Current Exchange rate",IF(Non_technical_Account_DATA!K148=0,0,Non_technical_Account_DATA!K148/ECO!U41),IF($C$4="Constant Exchange rate",IF(Non_technical_Account_DATA!K148=0,0,Non_technical_Account_DATA!K148/ECO!U76))))</f>
        <v>0</v>
      </c>
      <c r="M157" s="39">
        <f>IF($C$4="National Currency",IF(Non_technical_Account_DATA!L148=0,0,Non_technical_Account_DATA!L148),IF($C$4="Current Exchange rate",IF(Non_technical_Account_DATA!L148=0,0,Non_technical_Account_DATA!L148/ECO!V41),IF($C$4="Constant Exchange rate",IF(Non_technical_Account_DATA!L148=0,0,Non_technical_Account_DATA!L148/ECO!V76))))</f>
        <v>0</v>
      </c>
      <c r="N157" s="39">
        <f>IF($C$4="National Currency",IF(Non_technical_Account_DATA!M148=0,0,Non_technical_Account_DATA!M148),IF($C$4="Current Exchange rate",IF(Non_technical_Account_DATA!M148=0,0,Non_technical_Account_DATA!M148/ECO!W41),IF($C$4="Constant Exchange rate",IF(Non_technical_Account_DATA!M148=0,0,Non_technical_Account_DATA!M148/ECO!W76))))</f>
        <v>0</v>
      </c>
      <c r="O157" s="39">
        <f>IF($C$4="National Currency",IF(Non_technical_Account_DATA!N148=0,0,Non_technical_Account_DATA!N148),IF($C$4="Current Exchange rate",IF(Non_technical_Account_DATA!N148=0,0,Non_technical_Account_DATA!N148/ECO!X41),IF($C$4="Constant Exchange rate",IF(Non_technical_Account_DATA!N148=0,0,Non_technical_Account_DATA!N148/ECO!X76))))</f>
        <v>0</v>
      </c>
      <c r="P157" s="79">
        <f>IF($C$4="National Currency",IF(Non_technical_Account_DATA!O148=0,0,Non_technical_Account_DATA!O148),IF($C$4="Current Exchange rate",IF(Non_technical_Account_DATA!O148=0,0,Non_technical_Account_DATA!O148/ECO!Y41),IF($C$4="Constant Exchange rate",IF(Non_technical_Account_DATA!O148=0,0,Non_technical_Account_DATA!O148/ECO!Y76))))</f>
        <v>0</v>
      </c>
      <c r="Q157" s="37">
        <f t="shared" si="27"/>
        <v>0</v>
      </c>
      <c r="R157" s="37" t="str">
        <f t="shared" si="28"/>
        <v>-</v>
      </c>
      <c r="S157" s="37" t="str">
        <f t="shared" si="29"/>
        <v>-</v>
      </c>
    </row>
    <row r="158" spans="3:19" ht="15.75" thickBot="1" x14ac:dyDescent="0.3">
      <c r="C158" s="87"/>
      <c r="D158" s="88"/>
      <c r="E158" s="40" t="s">
        <v>81</v>
      </c>
      <c r="F158" s="44">
        <f t="shared" ref="F158:O158" si="30">SUM(F126:F157)</f>
        <v>8754.9110519974583</v>
      </c>
      <c r="G158" s="44">
        <f t="shared" si="30"/>
        <v>6971.3986147439482</v>
      </c>
      <c r="H158" s="44">
        <f t="shared" si="30"/>
        <v>8267.9271902752953</v>
      </c>
      <c r="I158" s="44">
        <f t="shared" si="30"/>
        <v>9777.51543585533</v>
      </c>
      <c r="J158" s="44">
        <f t="shared" si="30"/>
        <v>23830.879476193142</v>
      </c>
      <c r="K158" s="44">
        <f t="shared" si="30"/>
        <v>15377.755465725071</v>
      </c>
      <c r="L158" s="44">
        <f t="shared" si="30"/>
        <v>14308.650251828883</v>
      </c>
      <c r="M158" s="44">
        <f t="shared" si="30"/>
        <v>20105.514000840158</v>
      </c>
      <c r="N158" s="44">
        <f t="shared" si="30"/>
        <v>19875.955333849641</v>
      </c>
      <c r="O158" s="44">
        <f t="shared" si="30"/>
        <v>24566.487970234804</v>
      </c>
      <c r="P158" s="44" t="s">
        <v>113</v>
      </c>
      <c r="Q158" s="37">
        <f t="shared" si="27"/>
        <v>1</v>
      </c>
    </row>
    <row r="159" spans="3:19" ht="15.75" thickTop="1" x14ac:dyDescent="0.25">
      <c r="C159" s="89"/>
      <c r="D159" s="90"/>
      <c r="E159" s="45" t="s">
        <v>82</v>
      </c>
      <c r="F159" s="46">
        <v>7633.76513671875</v>
      </c>
      <c r="G159" s="46">
        <v>6891.677734375</v>
      </c>
      <c r="H159" s="46">
        <v>8052.89404296875</v>
      </c>
      <c r="I159" s="46">
        <v>9512.15625</v>
      </c>
      <c r="J159" s="46">
        <v>18134.3046875</v>
      </c>
      <c r="K159" s="46">
        <v>12071.9052734375</v>
      </c>
      <c r="L159" s="46">
        <v>10227.7060546875</v>
      </c>
      <c r="M159" s="46">
        <v>15956.5234375</v>
      </c>
      <c r="N159" s="46">
        <v>14362.931640625</v>
      </c>
      <c r="O159" s="46">
        <v>9193.537109375</v>
      </c>
      <c r="P159" s="46" t="s">
        <v>113</v>
      </c>
      <c r="Q159" s="37">
        <f t="shared" si="27"/>
        <v>0.37423082699138982</v>
      </c>
      <c r="R159" s="37">
        <f t="shared" ref="R159" si="31">IF(OR(O159=0, N159=0),"-",O159/N159-1)</f>
        <v>-0.35991221434408049</v>
      </c>
      <c r="S159" s="37">
        <f t="shared" ref="S159" si="32">IF(OR(O159=0, F159=0),"-",O159/F159-1)</f>
        <v>0.20432538134474143</v>
      </c>
    </row>
    <row r="160" spans="3:19" ht="15" x14ac:dyDescent="0.25">
      <c r="E160" s="55" t="s">
        <v>83</v>
      </c>
      <c r="F160" s="56"/>
      <c r="G160" s="56">
        <f t="shared" ref="G160:O160" si="33">G159/F159-1</f>
        <v>-9.7211191208159686E-2</v>
      </c>
      <c r="H160" s="56">
        <f t="shared" si="33"/>
        <v>0.16849544528202753</v>
      </c>
      <c r="I160" s="56">
        <f t="shared" si="33"/>
        <v>0.18120966192339028</v>
      </c>
      <c r="J160" s="56">
        <f t="shared" si="33"/>
        <v>0.90643469376357233</v>
      </c>
      <c r="K160" s="56">
        <f t="shared" si="33"/>
        <v>-0.33430558924276377</v>
      </c>
      <c r="L160" s="56">
        <f t="shared" si="33"/>
        <v>-0.15276786695865618</v>
      </c>
      <c r="M160" s="56">
        <f t="shared" si="33"/>
        <v>0.56012730050908166</v>
      </c>
      <c r="N160" s="56">
        <f t="shared" si="33"/>
        <v>-9.9870864923485958E-2</v>
      </c>
      <c r="O160" s="57">
        <f t="shared" si="33"/>
        <v>-0.35991221434408049</v>
      </c>
      <c r="P160" s="57"/>
    </row>
    <row r="161" spans="3:19" ht="12.75" customHeight="1" x14ac:dyDescent="0.15"/>
    <row r="162" spans="3:19" ht="15" customHeight="1" x14ac:dyDescent="0.15"/>
    <row r="163" spans="3:19" ht="18.75" x14ac:dyDescent="0.15">
      <c r="C163" s="97" t="s">
        <v>107</v>
      </c>
      <c r="D163" s="99"/>
      <c r="E163" s="91" t="s">
        <v>90</v>
      </c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</row>
    <row r="164" spans="3:19" ht="15" x14ac:dyDescent="0.15">
      <c r="C164" s="85" t="s">
        <v>92</v>
      </c>
      <c r="D164" s="86"/>
      <c r="E164" s="31">
        <v>5</v>
      </c>
      <c r="F164" s="32">
        <v>2004</v>
      </c>
      <c r="G164" s="32">
        <f t="shared" ref="G164:P164" si="34">F164+1</f>
        <v>2005</v>
      </c>
      <c r="H164" s="32">
        <f t="shared" si="34"/>
        <v>2006</v>
      </c>
      <c r="I164" s="32">
        <f t="shared" si="34"/>
        <v>2007</v>
      </c>
      <c r="J164" s="32">
        <f t="shared" si="34"/>
        <v>2008</v>
      </c>
      <c r="K164" s="32">
        <f t="shared" si="34"/>
        <v>2009</v>
      </c>
      <c r="L164" s="32">
        <f t="shared" si="34"/>
        <v>2010</v>
      </c>
      <c r="M164" s="32">
        <f t="shared" si="34"/>
        <v>2011</v>
      </c>
      <c r="N164" s="32">
        <f t="shared" si="34"/>
        <v>2012</v>
      </c>
      <c r="O164" s="32">
        <f t="shared" si="34"/>
        <v>2013</v>
      </c>
      <c r="P164" s="33">
        <f t="shared" si="34"/>
        <v>2014</v>
      </c>
      <c r="Q164" s="34" t="s">
        <v>84</v>
      </c>
      <c r="R164" s="34" t="s">
        <v>93</v>
      </c>
      <c r="S164" s="33" t="s">
        <v>94</v>
      </c>
    </row>
    <row r="165" spans="3:19" ht="15" x14ac:dyDescent="0.25">
      <c r="C165" s="83"/>
      <c r="D165" s="84"/>
      <c r="E165" s="35" t="s">
        <v>2</v>
      </c>
      <c r="F165" s="36">
        <f>IF($C$4="National Currency",IF(Non_technical_Account_DATA!E153=0,0,Non_technical_Account_DATA!E153),IF($C$4="Current Exchange rate",IF(Non_technical_Account_DATA!E153=0,0,Non_technical_Account_DATA!E153/ECO!O10),IF($C$4="Constant Exchange rate",IF(Non_technical_Account_DATA!E153=0,0,Non_technical_Account_DATA!E153/ECO!O45))))</f>
        <v>609</v>
      </c>
      <c r="G165" s="36">
        <f>IF($C$4="National Currency",IF(Non_technical_Account_DATA!F153=0,0,Non_technical_Account_DATA!F153),IF($C$4="Current Exchange rate",IF(Non_technical_Account_DATA!F153=0,0,Non_technical_Account_DATA!F153/ECO!P10),IF($C$4="Constant Exchange rate",IF(Non_technical_Account_DATA!F153=0,0,Non_technical_Account_DATA!F153/ECO!P45))))</f>
        <v>630</v>
      </c>
      <c r="H165" s="36">
        <f>IF($C$4="National Currency",IF(Non_technical_Account_DATA!G153=0,0,Non_technical_Account_DATA!G153),IF($C$4="Current Exchange rate",IF(Non_technical_Account_DATA!G153=0,0,Non_technical_Account_DATA!G153/ECO!Q10),IF($C$4="Constant Exchange rate",IF(Non_technical_Account_DATA!G153=0,0,Non_technical_Account_DATA!G153/ECO!Q45))))</f>
        <v>1045</v>
      </c>
      <c r="I165" s="36">
        <f>IF($C$4="National Currency",IF(Non_technical_Account_DATA!H153=0,0,Non_technical_Account_DATA!H153),IF($C$4="Current Exchange rate",IF(Non_technical_Account_DATA!H153=0,0,Non_technical_Account_DATA!H153/ECO!R10),IF($C$4="Constant Exchange rate",IF(Non_technical_Account_DATA!H153=0,0,Non_technical_Account_DATA!H153/ECO!R45))))</f>
        <v>989</v>
      </c>
      <c r="J165" s="36">
        <f>IF($C$4="National Currency",IF(Non_technical_Account_DATA!I153=0,0,Non_technical_Account_DATA!I153),IF($C$4="Current Exchange rate",IF(Non_technical_Account_DATA!I153=0,0,Non_technical_Account_DATA!I153/ECO!S10),IF($C$4="Constant Exchange rate",IF(Non_technical_Account_DATA!I153=0,0,Non_technical_Account_DATA!I153/ECO!S45))))</f>
        <v>392</v>
      </c>
      <c r="K165" s="36">
        <f>IF($C$4="National Currency",IF(Non_technical_Account_DATA!J153=0,0,Non_technical_Account_DATA!J153),IF($C$4="Current Exchange rate",IF(Non_technical_Account_DATA!J153=0,0,Non_technical_Account_DATA!J153/ECO!T10),IF($C$4="Constant Exchange rate",IF(Non_technical_Account_DATA!J153=0,0,Non_technical_Account_DATA!J153/ECO!T45))))</f>
        <v>738</v>
      </c>
      <c r="L165" s="36">
        <f>IF($C$4="National Currency",IF(Non_technical_Account_DATA!K153=0,0,Non_technical_Account_DATA!K153),IF($C$4="Current Exchange rate",IF(Non_technical_Account_DATA!K153=0,0,Non_technical_Account_DATA!K153/ECO!U10),IF($C$4="Constant Exchange rate",IF(Non_technical_Account_DATA!K153=0,0,Non_technical_Account_DATA!K153/ECO!U45))))</f>
        <v>1108</v>
      </c>
      <c r="M165" s="36">
        <f>IF($C$4="National Currency",IF(Non_technical_Account_DATA!L153=0,0,Non_technical_Account_DATA!L153),IF($C$4="Current Exchange rate",IF(Non_technical_Account_DATA!L153=0,0,Non_technical_Account_DATA!L153/ECO!V10),IF($C$4="Constant Exchange rate",IF(Non_technical_Account_DATA!L153=0,0,Non_technical_Account_DATA!L153/ECO!V45))))</f>
        <v>1053</v>
      </c>
      <c r="N165" s="36">
        <f>IF($C$4="National Currency",IF(Non_technical_Account_DATA!M153=0,0,Non_technical_Account_DATA!M153),IF($C$4="Current Exchange rate",IF(Non_technical_Account_DATA!M153=0,0,Non_technical_Account_DATA!M153/ECO!W10),IF($C$4="Constant Exchange rate",IF(Non_technical_Account_DATA!M153=0,0,Non_technical_Account_DATA!M153/ECO!W45))))</f>
        <v>1394</v>
      </c>
      <c r="O165" s="36">
        <f>IF($C$4="National Currency",IF(Non_technical_Account_DATA!N153=0,0,Non_technical_Account_DATA!N153),IF($C$4="Current Exchange rate",IF(Non_technical_Account_DATA!N153=0,0,Non_technical_Account_DATA!N153/ECO!X10),IF($C$4="Constant Exchange rate",IF(Non_technical_Account_DATA!N153=0,0,Non_technical_Account_DATA!N153/ECO!X45))))</f>
        <v>1157</v>
      </c>
      <c r="P165" s="77">
        <f>IF($C$4="National Currency",IF(Non_technical_Account_DATA!O153=0,0,Non_technical_Account_DATA!O153),IF($C$4="Current Exchange rate",IF(Non_technical_Account_DATA!O153=0,0,Non_technical_Account_DATA!O153/ECO!Y10),IF($C$4="Constant Exchange rate",IF(Non_technical_Account_DATA!O153=0,0,Non_technical_Account_DATA!O153/ECO!Y45))))</f>
        <v>0</v>
      </c>
      <c r="Q165" s="37">
        <f>O165/$O$197</f>
        <v>1.6374838160519305E-2</v>
      </c>
      <c r="R165" s="37">
        <f>IF(OR(O165=0, N165=0),"-",O165/N165-1)</f>
        <v>-0.17001434720229558</v>
      </c>
      <c r="S165" s="37">
        <f>IF(OR(O165=0, F165=0),"-",O165/F165-1)</f>
        <v>0.89983579638752054</v>
      </c>
    </row>
    <row r="166" spans="3:19" ht="15" x14ac:dyDescent="0.25">
      <c r="C166" s="83"/>
      <c r="D166" s="84"/>
      <c r="E166" s="35" t="s">
        <v>3</v>
      </c>
      <c r="F166" s="38">
        <f>IF($C$4="National Currency",IF(Non_technical_Account_DATA!E154=0,0,Non_technical_Account_DATA!E154),IF($C$4="Current Exchange rate",IF(Non_technical_Account_DATA!E154=0,0,Non_technical_Account_DATA!E154/ECO!O11),IF($C$4="Constant Exchange rate",IF(Non_technical_Account_DATA!E154=0,0,Non_technical_Account_DATA!E154/ECO!O46))))</f>
        <v>2234.2399500000001</v>
      </c>
      <c r="G166" s="38">
        <f>IF($C$4="National Currency",IF(Non_technical_Account_DATA!F154=0,0,Non_technical_Account_DATA!F154),IF($C$4="Current Exchange rate",IF(Non_technical_Account_DATA!F154=0,0,Non_technical_Account_DATA!F154/ECO!P11),IF($C$4="Constant Exchange rate",IF(Non_technical_Account_DATA!F154=0,0,Non_technical_Account_DATA!F154/ECO!P46))))</f>
        <v>2919.1867820000002</v>
      </c>
      <c r="H166" s="38">
        <f>IF($C$4="National Currency",IF(Non_technical_Account_DATA!G154=0,0,Non_technical_Account_DATA!G154),IF($C$4="Current Exchange rate",IF(Non_technical_Account_DATA!G154=0,0,Non_technical_Account_DATA!G154/ECO!Q11),IF($C$4="Constant Exchange rate",IF(Non_technical_Account_DATA!G154=0,0,Non_technical_Account_DATA!G154/ECO!Q46))))</f>
        <v>2681.1795520000001</v>
      </c>
      <c r="I166" s="38">
        <f>IF($C$4="National Currency",IF(Non_technical_Account_DATA!H154=0,0,Non_technical_Account_DATA!H154),IF($C$4="Current Exchange rate",IF(Non_technical_Account_DATA!H154=0,0,Non_technical_Account_DATA!H154/ECO!R11),IF($C$4="Constant Exchange rate",IF(Non_technical_Account_DATA!H154=0,0,Non_technical_Account_DATA!H154/ECO!R46))))</f>
        <v>3876.6582410000001</v>
      </c>
      <c r="J166" s="38">
        <f>IF($C$4="National Currency",IF(Non_technical_Account_DATA!I154=0,0,Non_technical_Account_DATA!I154),IF($C$4="Current Exchange rate",IF(Non_technical_Account_DATA!I154=0,0,Non_technical_Account_DATA!I154/ECO!S11),IF($C$4="Constant Exchange rate",IF(Non_technical_Account_DATA!I154=0,0,Non_technical_Account_DATA!I154/ECO!S46))))</f>
        <v>-3243.2990909999999</v>
      </c>
      <c r="K166" s="38">
        <f>IF($C$4="National Currency",IF(Non_technical_Account_DATA!J154=0,0,Non_technical_Account_DATA!J154),IF($C$4="Current Exchange rate",IF(Non_technical_Account_DATA!J154=0,0,Non_technical_Account_DATA!J154/ECO!T11),IF($C$4="Constant Exchange rate",IF(Non_technical_Account_DATA!J154=0,0,Non_technical_Account_DATA!J154/ECO!T46))))</f>
        <v>616.96513600000003</v>
      </c>
      <c r="L166" s="38">
        <f>IF($C$4="National Currency",IF(Non_technical_Account_DATA!K154=0,0,Non_technical_Account_DATA!K154),IF($C$4="Current Exchange rate",IF(Non_technical_Account_DATA!K154=0,0,Non_technical_Account_DATA!K154/ECO!U11),IF($C$4="Constant Exchange rate",IF(Non_technical_Account_DATA!K154=0,0,Non_technical_Account_DATA!K154/ECO!U46))))</f>
        <v>1671.964318</v>
      </c>
      <c r="M166" s="48">
        <f>IF($C$4="National Currency",IF(Non_technical_Account_DATA!L154=0,0,Non_technical_Account_DATA!L154),IF($C$4="Current Exchange rate",IF(Non_technical_Account_DATA!L154=0,0,Non_technical_Account_DATA!L154/ECO!V11),IF($C$4="Constant Exchange rate",IF(Non_technical_Account_DATA!L154=0,0,Non_technical_Account_DATA!L154/ECO!V46))))</f>
        <v>-751.51912400000003</v>
      </c>
      <c r="N166" s="38">
        <f>IF($C$4="National Currency",IF(Non_technical_Account_DATA!M154=0,0,Non_technical_Account_DATA!M154),IF($C$4="Current Exchange rate",IF(Non_technical_Account_DATA!M154=0,0,Non_technical_Account_DATA!M154/ECO!W11),IF($C$4="Constant Exchange rate",IF(Non_technical_Account_DATA!M154=0,0,Non_technical_Account_DATA!M154/ECO!W46))))</f>
        <v>3037.7725399999999</v>
      </c>
      <c r="O166" s="38">
        <f>IF($C$4="National Currency",IF(Non_technical_Account_DATA!N154=0,0,Non_technical_Account_DATA!N154),IF($C$4="Current Exchange rate",IF(Non_technical_Account_DATA!N154=0,0,Non_technical_Account_DATA!N154/ECO!X11),IF($C$4="Constant Exchange rate",IF(Non_technical_Account_DATA!N154=0,0,Non_technical_Account_DATA!N154/ECO!X46))))</f>
        <v>2038.4074149999999</v>
      </c>
      <c r="P166" s="78">
        <f>IF($C$4="National Currency",IF(Non_technical_Account_DATA!O154=0,0,Non_technical_Account_DATA!O154),IF($C$4="Current Exchange rate",IF(Non_technical_Account_DATA!O154=0,0,Non_technical_Account_DATA!O154/ECO!Y11),IF($C$4="Constant Exchange rate",IF(Non_technical_Account_DATA!O154=0,0,Non_technical_Account_DATA!O154/ECO!Y46))))</f>
        <v>2444.1324289999998</v>
      </c>
      <c r="Q166" s="37">
        <f t="shared" ref="Q166:Q198" si="35">O166/$O$197</f>
        <v>2.8849258017136999E-2</v>
      </c>
      <c r="R166" s="37">
        <f t="shared" ref="R166:R196" si="36">IF(OR(O166=0, N166=0),"-",O166/N166-1)</f>
        <v>-0.32897957692382063</v>
      </c>
      <c r="S166" s="37">
        <f t="shared" ref="S166:S196" si="37">IF(OR(O166=0, F166=0),"-",O166/F166-1)</f>
        <v>-8.7650628125237939E-2</v>
      </c>
    </row>
    <row r="167" spans="3:19" ht="15" x14ac:dyDescent="0.25">
      <c r="C167" s="83"/>
      <c r="D167" s="84"/>
      <c r="E167" s="35" t="s">
        <v>4</v>
      </c>
      <c r="F167" s="38">
        <f>IF($C$4="National Currency",IF(Non_technical_Account_DATA!E155=0,0,Non_technical_Account_DATA!E155),IF($C$4="Current Exchange rate",IF(Non_technical_Account_DATA!E155=0,0,Non_technical_Account_DATA!E155/ECO!O12),IF($C$4="Constant Exchange rate",IF(Non_technical_Account_DATA!E155=0,0,Non_technical_Account_DATA!E155/ECO!O47))))</f>
        <v>0</v>
      </c>
      <c r="G167" s="38">
        <f>IF($C$4="National Currency",IF(Non_technical_Account_DATA!F155=0,0,Non_technical_Account_DATA!F155),IF($C$4="Current Exchange rate",IF(Non_technical_Account_DATA!F155=0,0,Non_technical_Account_DATA!F155/ECO!P12),IF($C$4="Constant Exchange rate",IF(Non_technical_Account_DATA!F155=0,0,Non_technical_Account_DATA!F155/ECO!P47))))</f>
        <v>0</v>
      </c>
      <c r="H167" s="38">
        <f>IF($C$4="National Currency",IF(Non_technical_Account_DATA!G155=0,0,Non_technical_Account_DATA!G155),IF($C$4="Current Exchange rate",IF(Non_technical_Account_DATA!G155=0,0,Non_technical_Account_DATA!G155/ECO!Q12),IF($C$4="Constant Exchange rate",IF(Non_technical_Account_DATA!G155=0,0,Non_technical_Account_DATA!G155/ECO!Q47))))</f>
        <v>0</v>
      </c>
      <c r="I167" s="38">
        <f>IF($C$4="National Currency",IF(Non_technical_Account_DATA!H155=0,0,Non_technical_Account_DATA!H155),IF($C$4="Current Exchange rate",IF(Non_technical_Account_DATA!H155=0,0,Non_technical_Account_DATA!H155/ECO!R12),IF($C$4="Constant Exchange rate",IF(Non_technical_Account_DATA!H155=0,0,Non_technical_Account_DATA!H155/ECO!R47))))</f>
        <v>66.882720850802741</v>
      </c>
      <c r="J167" s="38">
        <f>IF($C$4="National Currency",IF(Non_technical_Account_DATA!I155=0,0,Non_technical_Account_DATA!I155),IF($C$4="Current Exchange rate",IF(Non_technical_Account_DATA!I155=0,0,Non_technical_Account_DATA!I155/ECO!S12),IF($C$4="Constant Exchange rate",IF(Non_technical_Account_DATA!I155=0,0,Non_technical_Account_DATA!I155/ECO!S47))))</f>
        <v>7.4297396439359842</v>
      </c>
      <c r="K167" s="38">
        <f>IF($C$4="National Currency",IF(Non_technical_Account_DATA!J155=0,0,Non_technical_Account_DATA!J155),IF($C$4="Current Exchange rate",IF(Non_technical_Account_DATA!J155=0,0,Non_technical_Account_DATA!J155/ECO!T12),IF($C$4="Constant Exchange rate",IF(Non_technical_Account_DATA!J155=0,0,Non_technical_Account_DATA!J155/ECO!T47))))</f>
        <v>28.454021980775082</v>
      </c>
      <c r="L167" s="38">
        <f>IF($C$4="National Currency",IF(Non_technical_Account_DATA!K155=0,0,Non_technical_Account_DATA!K155),IF($C$4="Current Exchange rate",IF(Non_technical_Account_DATA!K155=0,0,Non_technical_Account_DATA!K155/ECO!U12),IF($C$4="Constant Exchange rate",IF(Non_technical_Account_DATA!K155=0,0,Non_technical_Account_DATA!K155/ECO!U47))))</f>
        <v>7.2860210655486251</v>
      </c>
      <c r="M167" s="38">
        <f>IF($C$4="National Currency",IF(Non_technical_Account_DATA!L155=0,0,Non_technical_Account_DATA!L155),IF($C$4="Current Exchange rate",IF(Non_technical_Account_DATA!L155=0,0,Non_technical_Account_DATA!L155/ECO!V12),IF($C$4="Constant Exchange rate",IF(Non_technical_Account_DATA!L155=0,0,Non_technical_Account_DATA!L155/ECO!V47))))</f>
        <v>37.815769398459821</v>
      </c>
      <c r="N167" s="38">
        <f>IF($C$4="National Currency",IF(Non_technical_Account_DATA!M155=0,0,Non_technical_Account_DATA!M155),IF($C$4="Current Exchange rate",IF(Non_technical_Account_DATA!M155=0,0,Non_technical_Account_DATA!M155/ECO!W12),IF($C$4="Constant Exchange rate",IF(Non_technical_Account_DATA!M155=0,0,Non_technical_Account_DATA!M155/ECO!W47))))</f>
        <v>46.528274874731565</v>
      </c>
      <c r="O167" s="75">
        <f>IF($C$4="National Currency",IF(Non_technical_Account_DATA!N155=0,0,Non_technical_Account_DATA!N155),IF($C$4="Current Exchange rate",IF(Non_technical_Account_DATA!N155=0,0,Non_technical_Account_DATA!N155/ECO!X12),IF($C$4="Constant Exchange rate",IF(Non_technical_Account_DATA!N155=0,0,Non_technical_Account_DATA!N155/ECO!X47))))</f>
        <v>46.528274874731565</v>
      </c>
      <c r="P167" s="78">
        <f>IF($C$4="National Currency",IF(Non_technical_Account_DATA!O155=0,0,Non_technical_Account_DATA!O155),IF($C$4="Current Exchange rate",IF(Non_technical_Account_DATA!O155=0,0,Non_technical_Account_DATA!O155/ECO!Y12),IF($C$4="Constant Exchange rate",IF(Non_technical_Account_DATA!O155=0,0,Non_technical_Account_DATA!O155/ECO!Y47))))</f>
        <v>0</v>
      </c>
      <c r="Q167" s="37">
        <f t="shared" si="35"/>
        <v>6.5850732148823329E-4</v>
      </c>
      <c r="R167" s="37">
        <f t="shared" si="36"/>
        <v>0</v>
      </c>
      <c r="S167" s="37" t="str">
        <f t="shared" si="37"/>
        <v>-</v>
      </c>
    </row>
    <row r="168" spans="3:19" ht="15" x14ac:dyDescent="0.25">
      <c r="C168" s="83"/>
      <c r="D168" s="84"/>
      <c r="E168" s="35" t="s">
        <v>5</v>
      </c>
      <c r="F168" s="38">
        <f>IF($C$4="National Currency",IF(Non_technical_Account_DATA!E156=0,0,Non_technical_Account_DATA!E156),IF($C$4="Current Exchange rate",IF(Non_technical_Account_DATA!E156=0,0,Non_technical_Account_DATA!E156/ECO!O13),IF($C$4="Constant Exchange rate",IF(Non_technical_Account_DATA!E156=0,0,Non_technical_Account_DATA!E156/ECO!O48))))</f>
        <v>0</v>
      </c>
      <c r="G168" s="38">
        <f>IF($C$4="National Currency",IF(Non_technical_Account_DATA!F156=0,0,Non_technical_Account_DATA!F156),IF($C$4="Current Exchange rate",IF(Non_technical_Account_DATA!F156=0,0,Non_technical_Account_DATA!F156/ECO!P13),IF($C$4="Constant Exchange rate",IF(Non_technical_Account_DATA!F156=0,0,Non_technical_Account_DATA!F156/ECO!P48))))</f>
        <v>0</v>
      </c>
      <c r="H168" s="38">
        <f>IF($C$4="National Currency",IF(Non_technical_Account_DATA!G156=0,0,Non_technical_Account_DATA!G156),IF($C$4="Current Exchange rate",IF(Non_technical_Account_DATA!G156=0,0,Non_technical_Account_DATA!G156/ECO!Q13),IF($C$4="Constant Exchange rate",IF(Non_technical_Account_DATA!G156=0,0,Non_technical_Account_DATA!G156/ECO!Q48))))</f>
        <v>0</v>
      </c>
      <c r="I168" s="38">
        <f>IF($C$4="National Currency",IF(Non_technical_Account_DATA!H156=0,0,Non_technical_Account_DATA!H156),IF($C$4="Current Exchange rate",IF(Non_technical_Account_DATA!H156=0,0,Non_technical_Account_DATA!H156/ECO!R13),IF($C$4="Constant Exchange rate",IF(Non_technical_Account_DATA!H156=0,0,Non_technical_Account_DATA!H156/ECO!R48))))</f>
        <v>0</v>
      </c>
      <c r="J168" s="38">
        <f>IF($C$4="National Currency",IF(Non_technical_Account_DATA!I156=0,0,Non_technical_Account_DATA!I156),IF($C$4="Current Exchange rate",IF(Non_technical_Account_DATA!I156=0,0,Non_technical_Account_DATA!I156/ECO!S13),IF($C$4="Constant Exchange rate",IF(Non_technical_Account_DATA!I156=0,0,Non_technical_Account_DATA!I156/ECO!S48))))</f>
        <v>2257.691152694611</v>
      </c>
      <c r="K168" s="38">
        <f>IF($C$4="National Currency",IF(Non_technical_Account_DATA!J156=0,0,Non_technical_Account_DATA!J156),IF($C$4="Current Exchange rate",IF(Non_technical_Account_DATA!J156=0,0,Non_technical_Account_DATA!J156/ECO!T13),IF($C$4="Constant Exchange rate",IF(Non_technical_Account_DATA!J156=0,0,Non_technical_Account_DATA!J156/ECO!T48))))</f>
        <v>5295.7777669660682</v>
      </c>
      <c r="L168" s="38">
        <f>IF($C$4="National Currency",IF(Non_technical_Account_DATA!K156=0,0,Non_technical_Account_DATA!K156),IF($C$4="Current Exchange rate",IF(Non_technical_Account_DATA!K156=0,0,Non_technical_Account_DATA!K156/ECO!U13),IF($C$4="Constant Exchange rate",IF(Non_technical_Account_DATA!K156=0,0,Non_technical_Account_DATA!K156/ECO!U48))))</f>
        <v>7554.1808499667331</v>
      </c>
      <c r="M168" s="38">
        <f>IF($C$4="National Currency",IF(Non_technical_Account_DATA!L156=0,0,Non_technical_Account_DATA!L156),IF($C$4="Current Exchange rate",IF(Non_technical_Account_DATA!L156=0,0,Non_technical_Account_DATA!L156/ECO!V13),IF($C$4="Constant Exchange rate",IF(Non_technical_Account_DATA!L156=0,0,Non_technical_Account_DATA!L156/ECO!V48))))</f>
        <v>7155.0112084165012</v>
      </c>
      <c r="N168" s="38">
        <f>IF($C$4="National Currency",IF(Non_technical_Account_DATA!M156=0,0,Non_technical_Account_DATA!M156),IF($C$4="Current Exchange rate",IF(Non_technical_Account_DATA!M156=0,0,Non_technical_Account_DATA!M156/ECO!W13),IF($C$4="Constant Exchange rate",IF(Non_technical_Account_DATA!M156=0,0,Non_technical_Account_DATA!M156/ECO!W48))))</f>
        <v>6033.7626031270802</v>
      </c>
      <c r="O168" s="38">
        <f>IF($C$4="National Currency",IF(Non_technical_Account_DATA!N156=0,0,Non_technical_Account_DATA!N156),IF($C$4="Current Exchange rate",IF(Non_technical_Account_DATA!N156=0,0,Non_technical_Account_DATA!N156/ECO!X13),IF($C$4="Constant Exchange rate",IF(Non_technical_Account_DATA!N156=0,0,Non_technical_Account_DATA!N156/ECO!X48))))</f>
        <v>7767.7412109115112</v>
      </c>
      <c r="P168" s="78">
        <f>IF($C$4="National Currency",IF(Non_technical_Account_DATA!O156=0,0,Non_technical_Account_DATA!O156),IF($C$4="Current Exchange rate",IF(Non_technical_Account_DATA!O156=0,0,Non_technical_Account_DATA!O156/ECO!Y13),IF($C$4="Constant Exchange rate",IF(Non_technical_Account_DATA!O156=0,0,Non_technical_Account_DATA!O156/ECO!Y48))))</f>
        <v>7593.2060304391225</v>
      </c>
      <c r="Q168" s="37">
        <f t="shared" si="35"/>
        <v>0.10993561383014022</v>
      </c>
      <c r="R168" s="37">
        <f t="shared" si="36"/>
        <v>0.28737932229646779</v>
      </c>
      <c r="S168" s="37" t="str">
        <f t="shared" si="37"/>
        <v>-</v>
      </c>
    </row>
    <row r="169" spans="3:19" ht="15" x14ac:dyDescent="0.25">
      <c r="C169" s="83"/>
      <c r="D169" s="84"/>
      <c r="E169" s="35" t="s">
        <v>6</v>
      </c>
      <c r="F169" s="38">
        <f>IF($C$4="National Currency",IF(Non_technical_Account_DATA!E157=0,0,Non_technical_Account_DATA!E157),IF($C$4="Current Exchange rate",IF(Non_technical_Account_DATA!E157=0,0,Non_technical_Account_DATA!E157/ECO!O14),IF($C$4="Constant Exchange rate",IF(Non_technical_Account_DATA!E157=0,0,Non_technical_Account_DATA!E157/ECO!O49))))</f>
        <v>0</v>
      </c>
      <c r="G169" s="38">
        <f>IF($C$4="National Currency",IF(Non_technical_Account_DATA!F157=0,0,Non_technical_Account_DATA!F157),IF($C$4="Current Exchange rate",IF(Non_technical_Account_DATA!F157=0,0,Non_technical_Account_DATA!F157/ECO!P14),IF($C$4="Constant Exchange rate",IF(Non_technical_Account_DATA!F157=0,0,Non_technical_Account_DATA!F157/ECO!P49))))</f>
        <v>0</v>
      </c>
      <c r="H169" s="38">
        <f>IF($C$4="National Currency",IF(Non_technical_Account_DATA!G157=0,0,Non_technical_Account_DATA!G157),IF($C$4="Current Exchange rate",IF(Non_technical_Account_DATA!G157=0,0,Non_technical_Account_DATA!G157/ECO!Q14),IF($C$4="Constant Exchange rate",IF(Non_technical_Account_DATA!G157=0,0,Non_technical_Account_DATA!G157/ECO!Q49))))</f>
        <v>72.274334922343527</v>
      </c>
      <c r="I169" s="38">
        <f>IF($C$4="National Currency",IF(Non_technical_Account_DATA!H157=0,0,Non_technical_Account_DATA!H157),IF($C$4="Current Exchange rate",IF(Non_technical_Account_DATA!H157=0,0,Non_technical_Account_DATA!H157/ECO!R14),IF($C$4="Constant Exchange rate",IF(Non_technical_Account_DATA!H157=0,0,Non_technical_Account_DATA!H157/ECO!R49))))</f>
        <v>0</v>
      </c>
      <c r="J169" s="38">
        <f>IF($C$4="National Currency",IF(Non_technical_Account_DATA!I157=0,0,Non_technical_Account_DATA!I157),IF($C$4="Current Exchange rate",IF(Non_technical_Account_DATA!I157=0,0,Non_technical_Account_DATA!I157/ECO!S14),IF($C$4="Constant Exchange rate",IF(Non_technical_Account_DATA!I157=0,0,Non_technical_Account_DATA!I157/ECO!S49))))</f>
        <v>0</v>
      </c>
      <c r="K169" s="38">
        <f>IF($C$4="National Currency",IF(Non_technical_Account_DATA!J157=0,0,Non_technical_Account_DATA!J157),IF($C$4="Current Exchange rate",IF(Non_technical_Account_DATA!J157=0,0,Non_technical_Account_DATA!J157/ECO!T14),IF($C$4="Constant Exchange rate",IF(Non_technical_Account_DATA!J157=0,0,Non_technical_Account_DATA!J157/ECO!T49))))</f>
        <v>0</v>
      </c>
      <c r="L169" s="38">
        <f>IF($C$4="National Currency",IF(Non_technical_Account_DATA!K157=0,0,Non_technical_Account_DATA!K157),IF($C$4="Current Exchange rate",IF(Non_technical_Account_DATA!K157=0,0,Non_technical_Account_DATA!K157/ECO!U14),IF($C$4="Constant Exchange rate",IF(Non_technical_Account_DATA!K157=0,0,Non_technical_Account_DATA!K157/ECO!U49))))</f>
        <v>0</v>
      </c>
      <c r="M169" s="38">
        <f>IF($C$4="National Currency",IF(Non_technical_Account_DATA!L157=0,0,Non_technical_Account_DATA!L157),IF($C$4="Current Exchange rate",IF(Non_technical_Account_DATA!L157=0,0,Non_technical_Account_DATA!L157/ECO!V14),IF($C$4="Constant Exchange rate",IF(Non_technical_Account_DATA!L157=0,0,Non_technical_Account_DATA!L157/ECO!V49))))</f>
        <v>0</v>
      </c>
      <c r="N169" s="38">
        <f>IF($C$4="National Currency",IF(Non_technical_Account_DATA!M157=0,0,Non_technical_Account_DATA!M157),IF($C$4="Current Exchange rate",IF(Non_technical_Account_DATA!M157=0,0,Non_technical_Account_DATA!M157/ECO!W14),IF($C$4="Constant Exchange rate",IF(Non_technical_Account_DATA!M157=0,0,Non_technical_Account_DATA!M157/ECO!W49))))</f>
        <v>0</v>
      </c>
      <c r="O169" s="38">
        <f>IF($C$4="National Currency",IF(Non_technical_Account_DATA!N157=0,0,Non_technical_Account_DATA!N157),IF($C$4="Current Exchange rate",IF(Non_technical_Account_DATA!N157=0,0,Non_technical_Account_DATA!N157/ECO!X14),IF($C$4="Constant Exchange rate",IF(Non_technical_Account_DATA!N157=0,0,Non_technical_Account_DATA!N157/ECO!X49))))</f>
        <v>0</v>
      </c>
      <c r="P169" s="78">
        <f>IF($C$4="National Currency",IF(Non_technical_Account_DATA!O157=0,0,Non_technical_Account_DATA!O157),IF($C$4="Current Exchange rate",IF(Non_technical_Account_DATA!O157=0,0,Non_technical_Account_DATA!O157/ECO!Y14),IF($C$4="Constant Exchange rate",IF(Non_technical_Account_DATA!O157=0,0,Non_technical_Account_DATA!O157/ECO!Y49))))</f>
        <v>0</v>
      </c>
      <c r="Q169" s="37">
        <f t="shared" si="35"/>
        <v>0</v>
      </c>
      <c r="R169" s="37" t="str">
        <f t="shared" si="36"/>
        <v>-</v>
      </c>
      <c r="S169" s="37" t="str">
        <f t="shared" si="37"/>
        <v>-</v>
      </c>
    </row>
    <row r="170" spans="3:19" ht="15" x14ac:dyDescent="0.25">
      <c r="C170" s="83"/>
      <c r="D170" s="84"/>
      <c r="E170" s="35" t="s">
        <v>7</v>
      </c>
      <c r="F170" s="38">
        <f>IF($C$4="National Currency",IF(Non_technical_Account_DATA!E158=0,0,Non_technical_Account_DATA!E158),IF($C$4="Current Exchange rate",IF(Non_technical_Account_DATA!E158=0,0,Non_technical_Account_DATA!E158/ECO!O15),IF($C$4="Constant Exchange rate",IF(Non_technical_Account_DATA!E158=0,0,Non_technical_Account_DATA!E158/ECO!O50))))</f>
        <v>452.64106724355509</v>
      </c>
      <c r="G170" s="38">
        <f>IF($C$4="National Currency",IF(Non_technical_Account_DATA!F158=0,0,Non_technical_Account_DATA!F158),IF($C$4="Current Exchange rate",IF(Non_technical_Account_DATA!F158=0,0,Non_technical_Account_DATA!F158/ECO!P15),IF($C$4="Constant Exchange rate",IF(Non_technical_Account_DATA!F158=0,0,Non_technical_Account_DATA!F158/ECO!P50))))</f>
        <v>377.64557418424374</v>
      </c>
      <c r="H170" s="38">
        <f>IF($C$4="National Currency",IF(Non_technical_Account_DATA!G158=0,0,Non_technical_Account_DATA!G158),IF($C$4="Current Exchange rate",IF(Non_technical_Account_DATA!G158=0,0,Non_technical_Account_DATA!G158/ECO!Q15),IF($C$4="Constant Exchange rate",IF(Non_technical_Account_DATA!G158=0,0,Non_technical_Account_DATA!G158/ECO!Q50))))</f>
        <v>655.30917613124211</v>
      </c>
      <c r="I170" s="38">
        <f>IF($C$4="National Currency",IF(Non_technical_Account_DATA!H158=0,0,Non_technical_Account_DATA!H158),IF($C$4="Current Exchange rate",IF(Non_technical_Account_DATA!H158=0,0,Non_technical_Account_DATA!H158/ECO!R15),IF($C$4="Constant Exchange rate",IF(Non_technical_Account_DATA!H158=0,0,Non_technical_Account_DATA!H158/ECO!R50))))</f>
        <v>584.71245718406351</v>
      </c>
      <c r="J170" s="38">
        <f>IF($C$4="National Currency",IF(Non_technical_Account_DATA!I158=0,0,Non_technical_Account_DATA!I158),IF($C$4="Current Exchange rate",IF(Non_technical_Account_DATA!I158=0,0,Non_technical_Account_DATA!I158/ECO!S15),IF($C$4="Constant Exchange rate",IF(Non_technical_Account_DATA!I158=0,0,Non_technical_Account_DATA!I158/ECO!S50))))</f>
        <v>416.15287542815935</v>
      </c>
      <c r="K170" s="38">
        <f>IF($C$4="National Currency",IF(Non_technical_Account_DATA!J158=0,0,Non_technical_Account_DATA!J158),IF($C$4="Current Exchange rate",IF(Non_technical_Account_DATA!J158=0,0,Non_technical_Account_DATA!J158/ECO!T15),IF($C$4="Constant Exchange rate",IF(Non_technical_Account_DATA!J158=0,0,Non_technical_Account_DATA!J158/ECO!T50))))</f>
        <v>690.82386875788711</v>
      </c>
      <c r="L170" s="38">
        <f>IF($C$4="National Currency",IF(Non_technical_Account_DATA!K158=0,0,Non_technical_Account_DATA!K158),IF($C$4="Current Exchange rate",IF(Non_technical_Account_DATA!K158=0,0,Non_technical_Account_DATA!K158/ECO!U15),IF($C$4="Constant Exchange rate",IF(Non_technical_Account_DATA!K158=0,0,Non_technical_Account_DATA!K158/ECO!U50))))</f>
        <v>883.61276365603032</v>
      </c>
      <c r="M170" s="38">
        <f>IF($C$4="National Currency",IF(Non_technical_Account_DATA!L158=0,0,Non_technical_Account_DATA!L158),IF($C$4="Current Exchange rate",IF(Non_technical_Account_DATA!L158=0,0,Non_technical_Account_DATA!L158/ECO!V15),IF($C$4="Constant Exchange rate",IF(Non_technical_Account_DATA!L158=0,0,Non_technical_Account_DATA!L158/ECO!V50))))</f>
        <v>411.82621236704523</v>
      </c>
      <c r="N170" s="38">
        <f>IF($C$4="National Currency",IF(Non_technical_Account_DATA!M158=0,0,Non_technical_Account_DATA!M158),IF($C$4="Current Exchange rate",IF(Non_technical_Account_DATA!M158=0,0,Non_technical_Account_DATA!M158/ECO!W15),IF($C$4="Constant Exchange rate",IF(Non_technical_Account_DATA!M158=0,0,Non_technical_Account_DATA!M158/ECO!W50))))</f>
        <v>541.40977104741307</v>
      </c>
      <c r="O170" s="38">
        <f>IF($C$4="National Currency",IF(Non_technical_Account_DATA!N158=0,0,Non_technical_Account_DATA!N158),IF($C$4="Current Exchange rate",IF(Non_technical_Account_DATA!N158=0,0,Non_technical_Account_DATA!N158/ECO!X15),IF($C$4="Constant Exchange rate",IF(Non_technical_Account_DATA!N158=0,0,Non_technical_Account_DATA!N158/ECO!X50))))</f>
        <v>475.96899224806202</v>
      </c>
      <c r="P170" s="78">
        <f>IF($C$4="National Currency",IF(Non_technical_Account_DATA!O158=0,0,Non_technical_Account_DATA!O158),IF($C$4="Current Exchange rate",IF(Non_technical_Account_DATA!O158=0,0,Non_technical_Account_DATA!O158/ECO!Y15),IF($C$4="Constant Exchange rate",IF(Non_technical_Account_DATA!O158=0,0,Non_technical_Account_DATA!O158/ECO!Y50))))</f>
        <v>314.22390481341267</v>
      </c>
      <c r="Q170" s="37">
        <f t="shared" si="35"/>
        <v>6.7363139304126903E-3</v>
      </c>
      <c r="R170" s="37">
        <f t="shared" si="36"/>
        <v>-0.12087107085775184</v>
      </c>
      <c r="S170" s="37">
        <f t="shared" si="37"/>
        <v>5.153735861080122E-2</v>
      </c>
    </row>
    <row r="171" spans="3:19" ht="15" x14ac:dyDescent="0.25">
      <c r="C171" s="83"/>
      <c r="D171" s="84"/>
      <c r="E171" s="35" t="s">
        <v>8</v>
      </c>
      <c r="F171" s="38">
        <f>IF($C$4="National Currency",IF(Non_technical_Account_DATA!E159=0,0,Non_technical_Account_DATA!E159),IF($C$4="Current Exchange rate",IF(Non_technical_Account_DATA!E159=0,0,Non_technical_Account_DATA!E159/ECO!O16),IF($C$4="Constant Exchange rate",IF(Non_technical_Account_DATA!E159=0,0,Non_technical_Account_DATA!E159/ECO!O51))))</f>
        <v>0</v>
      </c>
      <c r="G171" s="38">
        <f>IF($C$4="National Currency",IF(Non_technical_Account_DATA!F159=0,0,Non_technical_Account_DATA!F159),IF($C$4="Current Exchange rate",IF(Non_technical_Account_DATA!F159=0,0,Non_technical_Account_DATA!F159/ECO!P16),IF($C$4="Constant Exchange rate",IF(Non_technical_Account_DATA!F159=0,0,Non_technical_Account_DATA!F159/ECO!P51))))</f>
        <v>0</v>
      </c>
      <c r="H171" s="38">
        <f>IF($C$4="National Currency",IF(Non_technical_Account_DATA!G159=0,0,Non_technical_Account_DATA!G159),IF($C$4="Current Exchange rate",IF(Non_technical_Account_DATA!G159=0,0,Non_technical_Account_DATA!G159/ECO!Q16),IF($C$4="Constant Exchange rate",IF(Non_technical_Account_DATA!G159=0,0,Non_technical_Account_DATA!G159/ECO!Q51))))</f>
        <v>0</v>
      </c>
      <c r="I171" s="38">
        <f>IF($C$4="National Currency",IF(Non_technical_Account_DATA!H159=0,0,Non_technical_Account_DATA!H159),IF($C$4="Current Exchange rate",IF(Non_technical_Account_DATA!H159=0,0,Non_technical_Account_DATA!H159/ECO!R16),IF($C$4="Constant Exchange rate",IF(Non_technical_Account_DATA!H159=0,0,Non_technical_Account_DATA!H159/ECO!R51))))</f>
        <v>0</v>
      </c>
      <c r="J171" s="38">
        <f>IF($C$4="National Currency",IF(Non_technical_Account_DATA!I159=0,0,Non_technical_Account_DATA!I159),IF($C$4="Current Exchange rate",IF(Non_technical_Account_DATA!I159=0,0,Non_technical_Account_DATA!I159/ECO!S16),IF($C$4="Constant Exchange rate",IF(Non_technical_Account_DATA!I159=0,0,Non_technical_Account_DATA!I159/ECO!S51))))</f>
        <v>0</v>
      </c>
      <c r="K171" s="38">
        <f>IF($C$4="National Currency",IF(Non_technical_Account_DATA!J159=0,0,Non_technical_Account_DATA!J159),IF($C$4="Current Exchange rate",IF(Non_technical_Account_DATA!J159=0,0,Non_technical_Account_DATA!J159/ECO!T16),IF($C$4="Constant Exchange rate",IF(Non_technical_Account_DATA!J159=0,0,Non_technical_Account_DATA!J159/ECO!T51))))</f>
        <v>0</v>
      </c>
      <c r="L171" s="38">
        <f>IF($C$4="National Currency",IF(Non_technical_Account_DATA!K159=0,0,Non_technical_Account_DATA!K159),IF($C$4="Current Exchange rate",IF(Non_technical_Account_DATA!K159=0,0,Non_technical_Account_DATA!K159/ECO!U16),IF($C$4="Constant Exchange rate",IF(Non_technical_Account_DATA!K159=0,0,Non_technical_Account_DATA!K159/ECO!U51))))</f>
        <v>0</v>
      </c>
      <c r="M171" s="38">
        <f>IF($C$4="National Currency",IF(Non_technical_Account_DATA!L159=0,0,Non_technical_Account_DATA!L159),IF($C$4="Current Exchange rate",IF(Non_technical_Account_DATA!L159=0,0,Non_technical_Account_DATA!L159/ECO!V16),IF($C$4="Constant Exchange rate",IF(Non_technical_Account_DATA!L159=0,0,Non_technical_Account_DATA!L159/ECO!V51))))</f>
        <v>0</v>
      </c>
      <c r="N171" s="38">
        <f>IF($C$4="National Currency",IF(Non_technical_Account_DATA!M159=0,0,Non_technical_Account_DATA!M159),IF($C$4="Current Exchange rate",IF(Non_technical_Account_DATA!M159=0,0,Non_technical_Account_DATA!M159/ECO!W16),IF($C$4="Constant Exchange rate",IF(Non_technical_Account_DATA!M159=0,0,Non_technical_Account_DATA!M159/ECO!W51))))</f>
        <v>0</v>
      </c>
      <c r="O171" s="38">
        <f>IF($C$4="National Currency",IF(Non_technical_Account_DATA!N159=0,0,Non_technical_Account_DATA!N159),IF($C$4="Current Exchange rate",IF(Non_technical_Account_DATA!N159=0,0,Non_technical_Account_DATA!N159/ECO!X16),IF($C$4="Constant Exchange rate",IF(Non_technical_Account_DATA!N159=0,0,Non_technical_Account_DATA!N159/ECO!X51))))</f>
        <v>0</v>
      </c>
      <c r="P171" s="78">
        <f>IF($C$4="National Currency",IF(Non_technical_Account_DATA!O159=0,0,Non_technical_Account_DATA!O159),IF($C$4="Current Exchange rate",IF(Non_technical_Account_DATA!O159=0,0,Non_technical_Account_DATA!O159/ECO!Y16),IF($C$4="Constant Exchange rate",IF(Non_technical_Account_DATA!O159=0,0,Non_technical_Account_DATA!O159/ECO!Y51))))</f>
        <v>0</v>
      </c>
      <c r="Q171" s="37">
        <f t="shared" si="35"/>
        <v>0</v>
      </c>
      <c r="R171" s="37" t="str">
        <f t="shared" si="36"/>
        <v>-</v>
      </c>
      <c r="S171" s="37" t="str">
        <f t="shared" si="37"/>
        <v>-</v>
      </c>
    </row>
    <row r="172" spans="3:19" ht="15" x14ac:dyDescent="0.25">
      <c r="C172" s="83"/>
      <c r="D172" s="84"/>
      <c r="E172" s="35" t="s">
        <v>9</v>
      </c>
      <c r="F172" s="38">
        <f>IF($C$4="National Currency",IF(Non_technical_Account_DATA!E160=0,0,Non_technical_Account_DATA!E160),IF($C$4="Current Exchange rate",IF(Non_technical_Account_DATA!E160=0,0,Non_technical_Account_DATA!E160/ECO!O17),IF($C$4="Constant Exchange rate",IF(Non_technical_Account_DATA!E160=0,0,Non_technical_Account_DATA!E160/ECO!O52))))</f>
        <v>3515.6407397955759</v>
      </c>
      <c r="G172" s="38">
        <f>IF($C$4="National Currency",IF(Non_technical_Account_DATA!F160=0,0,Non_technical_Account_DATA!F160),IF($C$4="Current Exchange rate",IF(Non_technical_Account_DATA!F160=0,0,Non_technical_Account_DATA!F160/ECO!P17),IF($C$4="Constant Exchange rate",IF(Non_technical_Account_DATA!F160=0,0,Non_technical_Account_DATA!F160/ECO!P52))))</f>
        <v>3881.1062012276202</v>
      </c>
      <c r="H172" s="38">
        <f>IF($C$4="National Currency",IF(Non_technical_Account_DATA!G160=0,0,Non_technical_Account_DATA!G160),IF($C$4="Current Exchange rate",IF(Non_technical_Account_DATA!G160=0,0,Non_technical_Account_DATA!G160/ECO!Q17),IF($C$4="Constant Exchange rate",IF(Non_technical_Account_DATA!G160=0,0,Non_technical_Account_DATA!G160/ECO!Q52))))</f>
        <v>4058.9365102816546</v>
      </c>
      <c r="I172" s="38">
        <f>IF($C$4="National Currency",IF(Non_technical_Account_DATA!H160=0,0,Non_technical_Account_DATA!H160),IF($C$4="Current Exchange rate",IF(Non_technical_Account_DATA!H160=0,0,Non_technical_Account_DATA!H160/ECO!R17),IF($C$4="Constant Exchange rate",IF(Non_technical_Account_DATA!H160=0,0,Non_technical_Account_DATA!H160/ECO!R52))))</f>
        <v>1601.2786590197843</v>
      </c>
      <c r="J172" s="38">
        <f>IF($C$4="National Currency",IF(Non_technical_Account_DATA!I160=0,0,Non_technical_Account_DATA!I160),IF($C$4="Current Exchange rate",IF(Non_technical_Account_DATA!I160=0,0,Non_technical_Account_DATA!I160/ECO!S17),IF($C$4="Constant Exchange rate",IF(Non_technical_Account_DATA!I160=0,0,Non_technical_Account_DATA!I160/ECO!S52))))</f>
        <v>0</v>
      </c>
      <c r="K172" s="38">
        <f>IF($C$4="National Currency",IF(Non_technical_Account_DATA!J160=0,0,Non_technical_Account_DATA!J160),IF($C$4="Current Exchange rate",IF(Non_technical_Account_DATA!J160=0,0,Non_technical_Account_DATA!J160/ECO!T17),IF($C$4="Constant Exchange rate",IF(Non_technical_Account_DATA!J160=0,0,Non_technical_Account_DATA!J160/ECO!T52))))</f>
        <v>0</v>
      </c>
      <c r="L172" s="38">
        <f>IF($C$4="National Currency",IF(Non_technical_Account_DATA!K160=0,0,Non_technical_Account_DATA!K160),IF($C$4="Current Exchange rate",IF(Non_technical_Account_DATA!K160=0,0,Non_technical_Account_DATA!K160/ECO!U17),IF($C$4="Constant Exchange rate",IF(Non_technical_Account_DATA!K160=0,0,Non_technical_Account_DATA!K160/ECO!U52))))</f>
        <v>0</v>
      </c>
      <c r="M172" s="38">
        <f>IF($C$4="National Currency",IF(Non_technical_Account_DATA!L160=0,0,Non_technical_Account_DATA!L160),IF($C$4="Current Exchange rate",IF(Non_technical_Account_DATA!L160=0,0,Non_technical_Account_DATA!L160/ECO!V17),IF($C$4="Constant Exchange rate",IF(Non_technical_Account_DATA!L160=0,0,Non_technical_Account_DATA!L160/ECO!V52))))</f>
        <v>0</v>
      </c>
      <c r="N172" s="38">
        <f>IF($C$4="National Currency",IF(Non_technical_Account_DATA!M160=0,0,Non_technical_Account_DATA!M160),IF($C$4="Current Exchange rate",IF(Non_technical_Account_DATA!M160=0,0,Non_technical_Account_DATA!M160/ECO!W17),IF($C$4="Constant Exchange rate",IF(Non_technical_Account_DATA!M160=0,0,Non_technical_Account_DATA!M160/ECO!W52))))</f>
        <v>0</v>
      </c>
      <c r="O172" s="38">
        <f>IF($C$4="National Currency",IF(Non_technical_Account_DATA!N160=0,0,Non_technical_Account_DATA!N160),IF($C$4="Current Exchange rate",IF(Non_technical_Account_DATA!N160=0,0,Non_technical_Account_DATA!N160/ECO!X17),IF($C$4="Constant Exchange rate",IF(Non_technical_Account_DATA!N160=0,0,Non_technical_Account_DATA!N160/ECO!X52))))</f>
        <v>0</v>
      </c>
      <c r="P172" s="78">
        <f>IF($C$4="National Currency",IF(Non_technical_Account_DATA!O160=0,0,Non_technical_Account_DATA!O160),IF($C$4="Current Exchange rate",IF(Non_technical_Account_DATA!O160=0,0,Non_technical_Account_DATA!O160/ECO!Y17),IF($C$4="Constant Exchange rate",IF(Non_technical_Account_DATA!O160=0,0,Non_technical_Account_DATA!O160/ECO!Y52))))</f>
        <v>0</v>
      </c>
      <c r="Q172" s="37">
        <f t="shared" si="35"/>
        <v>0</v>
      </c>
      <c r="R172" s="37" t="str">
        <f t="shared" si="36"/>
        <v>-</v>
      </c>
      <c r="S172" s="37" t="str">
        <f t="shared" si="37"/>
        <v>-</v>
      </c>
    </row>
    <row r="173" spans="3:19" ht="15" x14ac:dyDescent="0.25">
      <c r="C173" s="83"/>
      <c r="D173" s="84"/>
      <c r="E173" s="35" t="s">
        <v>10</v>
      </c>
      <c r="F173" s="38">
        <f>IF($C$4="National Currency",IF(Non_technical_Account_DATA!E161=0,0,Non_technical_Account_DATA!E161),IF($C$4="Current Exchange rate",IF(Non_technical_Account_DATA!E161=0,0,Non_technical_Account_DATA!E161/ECO!O18),IF($C$4="Constant Exchange rate",IF(Non_technical_Account_DATA!E161=0,0,Non_technical_Account_DATA!E161/ECO!O53))))</f>
        <v>28.204210499405622</v>
      </c>
      <c r="G173" s="38">
        <f>IF($C$4="National Currency",IF(Non_technical_Account_DATA!F161=0,0,Non_technical_Account_DATA!F161),IF($C$4="Current Exchange rate",IF(Non_technical_Account_DATA!F161=0,0,Non_technical_Account_DATA!F161/ECO!P18),IF($C$4="Constant Exchange rate",IF(Non_technical_Account_DATA!F161=0,0,Non_technical_Account_DATA!F161/ECO!P53))))</f>
        <v>38.295859803407772</v>
      </c>
      <c r="H173" s="38">
        <f>IF($C$4="National Currency",IF(Non_technical_Account_DATA!G161=0,0,Non_technical_Account_DATA!G161),IF($C$4="Current Exchange rate",IF(Non_technical_Account_DATA!G161=0,0,Non_technical_Account_DATA!G161/ECO!Q18),IF($C$4="Constant Exchange rate",IF(Non_technical_Account_DATA!G161=0,0,Non_technical_Account_DATA!G161/ECO!Q53))))</f>
        <v>38.308642133115178</v>
      </c>
      <c r="I173" s="38">
        <f>IF($C$4="National Currency",IF(Non_technical_Account_DATA!H161=0,0,Non_technical_Account_DATA!H161),IF($C$4="Current Exchange rate",IF(Non_technical_Account_DATA!H161=0,0,Non_technical_Account_DATA!H161/ECO!R18),IF($C$4="Constant Exchange rate",IF(Non_technical_Account_DATA!H161=0,0,Non_technical_Account_DATA!H161/ECO!R53))))</f>
        <v>35.272838827604723</v>
      </c>
      <c r="J173" s="38">
        <f>IF($C$4="National Currency",IF(Non_technical_Account_DATA!I161=0,0,Non_technical_Account_DATA!I161),IF($C$4="Current Exchange rate",IF(Non_technical_Account_DATA!I161=0,0,Non_technical_Account_DATA!I161/ECO!S18),IF($C$4="Constant Exchange rate",IF(Non_technical_Account_DATA!I161=0,0,Non_technical_Account_DATA!I161/ECO!S53))))</f>
        <v>16.009867958534123</v>
      </c>
      <c r="K173" s="38">
        <f>IF($C$4="National Currency",IF(Non_technical_Account_DATA!J161=0,0,Non_technical_Account_DATA!J161),IF($C$4="Current Exchange rate",IF(Non_technical_Account_DATA!J161=0,0,Non_technical_Account_DATA!J161/ECO!T18),IF($C$4="Constant Exchange rate",IF(Non_technical_Account_DATA!J161=0,0,Non_technical_Account_DATA!J161/ECO!T53))))</f>
        <v>87.984993544923498</v>
      </c>
      <c r="L173" s="38">
        <f>IF($C$4="National Currency",IF(Non_technical_Account_DATA!K161=0,0,Non_technical_Account_DATA!K161),IF($C$4="Current Exchange rate",IF(Non_technical_Account_DATA!K161=0,0,Non_technical_Account_DATA!K161/ECO!U18),IF($C$4="Constant Exchange rate",IF(Non_technical_Account_DATA!K161=0,0,Non_technical_Account_DATA!K161/ECO!U53))))</f>
        <v>61.046041951606099</v>
      </c>
      <c r="M173" s="38">
        <f>IF($C$4="National Currency",IF(Non_technical_Account_DATA!L161=0,0,Non_technical_Account_DATA!L161),IF($C$4="Current Exchange rate",IF(Non_technical_Account_DATA!L161=0,0,Non_technical_Account_DATA!L161/ECO!V18),IF($C$4="Constant Exchange rate",IF(Non_technical_Account_DATA!L161=0,0,Non_technical_Account_DATA!L161/ECO!V53))))</f>
        <v>50.78</v>
      </c>
      <c r="N173" s="38">
        <f>IF($C$4="National Currency",IF(Non_technical_Account_DATA!M161=0,0,Non_technical_Account_DATA!M161),IF($C$4="Current Exchange rate",IF(Non_technical_Account_DATA!M161=0,0,Non_technical_Account_DATA!M161/ECO!W18),IF($C$4="Constant Exchange rate",IF(Non_technical_Account_DATA!M161=0,0,Non_technical_Account_DATA!M161/ECO!W53))))</f>
        <v>73.290000000000006</v>
      </c>
      <c r="O173" s="75">
        <f>IF($C$4="National Currency",IF(Non_technical_Account_DATA!N161=0,0,Non_technical_Account_DATA!N161),IF($C$4="Current Exchange rate",IF(Non_technical_Account_DATA!N161=0,0,Non_technical_Account_DATA!N161/ECO!X18),IF($C$4="Constant Exchange rate",IF(Non_technical_Account_DATA!N161=0,0,Non_technical_Account_DATA!N161/ECO!X53))))</f>
        <v>73.290000000000006</v>
      </c>
      <c r="P173" s="78">
        <f>IF($C$4="National Currency",IF(Non_technical_Account_DATA!O161=0,0,Non_technical_Account_DATA!O161),IF($C$4="Current Exchange rate",IF(Non_technical_Account_DATA!O161=0,0,Non_technical_Account_DATA!O161/ECO!Y18),IF($C$4="Constant Exchange rate",IF(Non_technical_Account_DATA!O161=0,0,Non_technical_Account_DATA!O161/ECO!Y53))))</f>
        <v>0</v>
      </c>
      <c r="Q173" s="37">
        <f t="shared" si="35"/>
        <v>1.0372617880591703E-3</v>
      </c>
      <c r="R173" s="37">
        <f t="shared" si="36"/>
        <v>0</v>
      </c>
      <c r="S173" s="37">
        <f t="shared" si="37"/>
        <v>1.5985481849082257</v>
      </c>
    </row>
    <row r="174" spans="3:19" ht="15" x14ac:dyDescent="0.25">
      <c r="C174" s="83"/>
      <c r="D174" s="84"/>
      <c r="E174" s="35" t="s">
        <v>11</v>
      </c>
      <c r="F174" s="38">
        <f>IF($C$4="National Currency",IF(Non_technical_Account_DATA!E162=0,0,Non_technical_Account_DATA!E162),IF($C$4="Current Exchange rate",IF(Non_technical_Account_DATA!E162=0,0,Non_technical_Account_DATA!E162/ECO!O19),IF($C$4="Constant Exchange rate",IF(Non_technical_Account_DATA!E162=0,0,Non_technical_Account_DATA!E162/ECO!O54))))</f>
        <v>4041.9088273900011</v>
      </c>
      <c r="G174" s="38">
        <f>IF($C$4="National Currency",IF(Non_technical_Account_DATA!F162=0,0,Non_technical_Account_DATA!F162),IF($C$4="Current Exchange rate",IF(Non_technical_Account_DATA!F162=0,0,Non_technical_Account_DATA!F162/ECO!P19),IF($C$4="Constant Exchange rate",IF(Non_technical_Account_DATA!F162=0,0,Non_technical_Account_DATA!F162/ECO!P54))))</f>
        <v>4901.7099768899998</v>
      </c>
      <c r="H174" s="38">
        <f>IF($C$4="National Currency",IF(Non_technical_Account_DATA!G162=0,0,Non_technical_Account_DATA!G162),IF($C$4="Current Exchange rate",IF(Non_technical_Account_DATA!G162=0,0,Non_technical_Account_DATA!G162/ECO!Q19),IF($C$4="Constant Exchange rate",IF(Non_technical_Account_DATA!G162=0,0,Non_technical_Account_DATA!G162/ECO!Q54))))</f>
        <v>5583.0525736</v>
      </c>
      <c r="I174" s="38">
        <f>IF($C$4="National Currency",IF(Non_technical_Account_DATA!H162=0,0,Non_technical_Account_DATA!H162),IF($C$4="Current Exchange rate",IF(Non_technical_Account_DATA!H162=0,0,Non_technical_Account_DATA!H162/ECO!R19),IF($C$4="Constant Exchange rate",IF(Non_technical_Account_DATA!H162=0,0,Non_technical_Account_DATA!H162/ECO!R54))))</f>
        <v>7219.8058478099992</v>
      </c>
      <c r="J174" s="38">
        <f>IF($C$4="National Currency",IF(Non_technical_Account_DATA!I162=0,0,Non_technical_Account_DATA!I162),IF($C$4="Current Exchange rate",IF(Non_technical_Account_DATA!I162=0,0,Non_technical_Account_DATA!I162/ECO!S19),IF($C$4="Constant Exchange rate",IF(Non_technical_Account_DATA!I162=0,0,Non_technical_Account_DATA!I162/ECO!S54))))</f>
        <v>4703.783747049999</v>
      </c>
      <c r="K174" s="38">
        <f>IF($C$4="National Currency",IF(Non_technical_Account_DATA!J162=0,0,Non_technical_Account_DATA!J162),IF($C$4="Current Exchange rate",IF(Non_technical_Account_DATA!J162=0,0,Non_technical_Account_DATA!J162/ECO!T19),IF($C$4="Constant Exchange rate",IF(Non_technical_Account_DATA!J162=0,0,Non_technical_Account_DATA!J162/ECO!T54))))</f>
        <v>5077.7320530922025</v>
      </c>
      <c r="L174" s="38">
        <f>IF($C$4="National Currency",IF(Non_technical_Account_DATA!K162=0,0,Non_technical_Account_DATA!K162),IF($C$4="Current Exchange rate",IF(Non_technical_Account_DATA!K162=0,0,Non_technical_Account_DATA!K162/ECO!U19),IF($C$4="Constant Exchange rate",IF(Non_technical_Account_DATA!K162=0,0,Non_technical_Account_DATA!K162/ECO!U54))))</f>
        <v>5375.5624533284026</v>
      </c>
      <c r="M174" s="38">
        <f>IF($C$4="National Currency",IF(Non_technical_Account_DATA!L162=0,0,Non_technical_Account_DATA!L162),IF($C$4="Current Exchange rate",IF(Non_technical_Account_DATA!L162=0,0,Non_technical_Account_DATA!L162/ECO!V19),IF($C$4="Constant Exchange rate",IF(Non_technical_Account_DATA!L162=0,0,Non_technical_Account_DATA!L162/ECO!V54))))</f>
        <v>5773.4336259938982</v>
      </c>
      <c r="N174" s="38">
        <f>IF($C$4="National Currency",IF(Non_technical_Account_DATA!M162=0,0,Non_technical_Account_DATA!M162),IF($C$4="Current Exchange rate",IF(Non_technical_Account_DATA!M162=0,0,Non_technical_Account_DATA!M162/ECO!W19),IF($C$4="Constant Exchange rate",IF(Non_technical_Account_DATA!M162=0,0,Non_technical_Account_DATA!M162/ECO!W54))))</f>
        <v>6125.3899435706016</v>
      </c>
      <c r="O174" s="38">
        <f>IF($C$4="National Currency",IF(Non_technical_Account_DATA!N162=0,0,Non_technical_Account_DATA!N162),IF($C$4="Current Exchange rate",IF(Non_technical_Account_DATA!N162=0,0,Non_technical_Account_DATA!N162/ECO!X19),IF($C$4="Constant Exchange rate",IF(Non_technical_Account_DATA!N162=0,0,Non_technical_Account_DATA!N162/ECO!X54))))</f>
        <v>6088.389221013098</v>
      </c>
      <c r="P174" s="78">
        <f>IF($C$4="National Currency",IF(Non_technical_Account_DATA!O162=0,0,Non_technical_Account_DATA!O162),IF($C$4="Current Exchange rate",IF(Non_technical_Account_DATA!O162=0,0,Non_technical_Account_DATA!O162/ECO!Y19),IF($C$4="Constant Exchange rate",IF(Non_technical_Account_DATA!O162=0,0,Non_technical_Account_DATA!O162/ECO!Y54))))</f>
        <v>6293.9380695943992</v>
      </c>
      <c r="Q174" s="37">
        <f t="shared" si="35"/>
        <v>8.6168010503318654E-2</v>
      </c>
      <c r="R174" s="37">
        <f t="shared" si="36"/>
        <v>-6.0405497279958364E-3</v>
      </c>
      <c r="S174" s="37">
        <f t="shared" si="37"/>
        <v>0.50631532798442147</v>
      </c>
    </row>
    <row r="175" spans="3:19" ht="15" x14ac:dyDescent="0.25">
      <c r="C175" s="83"/>
      <c r="D175" s="84"/>
      <c r="E175" s="35" t="s">
        <v>12</v>
      </c>
      <c r="F175" s="38">
        <f>IF($C$4="National Currency",IF(Non_technical_Account_DATA!E163=0,0,Non_technical_Account_DATA!E163),IF($C$4="Current Exchange rate",IF(Non_technical_Account_DATA!E163=0,0,Non_technical_Account_DATA!E163/ECO!O20),IF($C$4="Constant Exchange rate",IF(Non_technical_Account_DATA!E163=0,0,Non_technical_Account_DATA!E163/ECO!O55))))</f>
        <v>-74</v>
      </c>
      <c r="G175" s="38">
        <f>IF($C$4="National Currency",IF(Non_technical_Account_DATA!F163=0,0,Non_technical_Account_DATA!F163),IF($C$4="Current Exchange rate",IF(Non_technical_Account_DATA!F163=0,0,Non_technical_Account_DATA!F163/ECO!P20),IF($C$4="Constant Exchange rate",IF(Non_technical_Account_DATA!F163=0,0,Non_technical_Account_DATA!F163/ECO!P55))))</f>
        <v>-71</v>
      </c>
      <c r="H175" s="38">
        <f>IF($C$4="National Currency",IF(Non_technical_Account_DATA!G163=0,0,Non_technical_Account_DATA!G163),IF($C$4="Current Exchange rate",IF(Non_technical_Account_DATA!G163=0,0,Non_technical_Account_DATA!G163/ECO!Q20),IF($C$4="Constant Exchange rate",IF(Non_technical_Account_DATA!G163=0,0,Non_technical_Account_DATA!G163/ECO!Q55))))</f>
        <v>-14</v>
      </c>
      <c r="I175" s="38">
        <f>IF($C$4="National Currency",IF(Non_technical_Account_DATA!H163=0,0,Non_technical_Account_DATA!H163),IF($C$4="Current Exchange rate",IF(Non_technical_Account_DATA!H163=0,0,Non_technical_Account_DATA!H163/ECO!R20),IF($C$4="Constant Exchange rate",IF(Non_technical_Account_DATA!H163=0,0,Non_technical_Account_DATA!H163/ECO!R55))))</f>
        <v>-1</v>
      </c>
      <c r="J175" s="38">
        <f>IF($C$4="National Currency",IF(Non_technical_Account_DATA!I163=0,0,Non_technical_Account_DATA!I163),IF($C$4="Current Exchange rate",IF(Non_technical_Account_DATA!I163=0,0,Non_technical_Account_DATA!I163/ECO!S20),IF($C$4="Constant Exchange rate",IF(Non_technical_Account_DATA!I163=0,0,Non_technical_Account_DATA!I163/ECO!S55))))</f>
        <v>18</v>
      </c>
      <c r="K175" s="38">
        <f>IF($C$4="National Currency",IF(Non_technical_Account_DATA!J163=0,0,Non_technical_Account_DATA!J163),IF($C$4="Current Exchange rate",IF(Non_technical_Account_DATA!J163=0,0,Non_technical_Account_DATA!J163/ECO!T20),IF($C$4="Constant Exchange rate",IF(Non_technical_Account_DATA!J163=0,0,Non_technical_Account_DATA!J163/ECO!T55))))</f>
        <v>30</v>
      </c>
      <c r="L175" s="38">
        <f>IF($C$4="National Currency",IF(Non_technical_Account_DATA!K163=0,0,Non_technical_Account_DATA!K163),IF($C$4="Current Exchange rate",IF(Non_technical_Account_DATA!K163=0,0,Non_technical_Account_DATA!K163/ECO!U20),IF($C$4="Constant Exchange rate",IF(Non_technical_Account_DATA!K163=0,0,Non_technical_Account_DATA!K163/ECO!U55))))</f>
        <v>1</v>
      </c>
      <c r="M175" s="38">
        <f>IF($C$4="National Currency",IF(Non_technical_Account_DATA!L163=0,0,Non_technical_Account_DATA!L163),IF($C$4="Current Exchange rate",IF(Non_technical_Account_DATA!L163=0,0,Non_technical_Account_DATA!L163/ECO!V20),IF($C$4="Constant Exchange rate",IF(Non_technical_Account_DATA!L163=0,0,Non_technical_Account_DATA!L163/ECO!V55))))</f>
        <v>2</v>
      </c>
      <c r="N175" s="38">
        <f>IF($C$4="National Currency",IF(Non_technical_Account_DATA!M163=0,0,Non_technical_Account_DATA!M163),IF($C$4="Current Exchange rate",IF(Non_technical_Account_DATA!M163=0,0,Non_technical_Account_DATA!M163/ECO!W20),IF($C$4="Constant Exchange rate",IF(Non_technical_Account_DATA!M163=0,0,Non_technical_Account_DATA!M163/ECO!W55))))</f>
        <v>2</v>
      </c>
      <c r="O175" s="38">
        <f>IF($C$4="National Currency",IF(Non_technical_Account_DATA!N163=0,0,Non_technical_Account_DATA!N163),IF($C$4="Current Exchange rate",IF(Non_technical_Account_DATA!N163=0,0,Non_technical_Account_DATA!N163/ECO!X20),IF($C$4="Constant Exchange rate",IF(Non_technical_Account_DATA!N163=0,0,Non_technical_Account_DATA!N163/ECO!X55))))</f>
        <v>-1</v>
      </c>
      <c r="P175" s="78">
        <f>IF($C$4="National Currency",IF(Non_technical_Account_DATA!O163=0,0,Non_technical_Account_DATA!O163),IF($C$4="Current Exchange rate",IF(Non_technical_Account_DATA!O163=0,0,Non_technical_Account_DATA!O163/ECO!Y20),IF($C$4="Constant Exchange rate",IF(Non_technical_Account_DATA!O163=0,0,Non_technical_Account_DATA!O163/ECO!Y55))))</f>
        <v>0</v>
      </c>
      <c r="Q175" s="37">
        <f t="shared" si="35"/>
        <v>-1.4152841971062493E-5</v>
      </c>
      <c r="R175" s="37">
        <f t="shared" si="36"/>
        <v>-1.5</v>
      </c>
      <c r="S175" s="37">
        <f t="shared" si="37"/>
        <v>-0.98648648648648651</v>
      </c>
    </row>
    <row r="176" spans="3:19" ht="15" x14ac:dyDescent="0.25">
      <c r="C176" s="83"/>
      <c r="D176" s="84"/>
      <c r="E176" s="35" t="s">
        <v>13</v>
      </c>
      <c r="F176" s="38">
        <f>IF($C$4="National Currency",IF(Non_technical_Account_DATA!E164=0,0,Non_technical_Account_DATA!E164),IF($C$4="Current Exchange rate",IF(Non_technical_Account_DATA!E164=0,0,Non_technical_Account_DATA!E164/ECO!O21),IF($C$4="Constant Exchange rate",IF(Non_technical_Account_DATA!E164=0,0,Non_technical_Account_DATA!E164/ECO!O56))))</f>
        <v>9718</v>
      </c>
      <c r="G176" s="38">
        <f>IF($C$4="National Currency",IF(Non_technical_Account_DATA!F164=0,0,Non_technical_Account_DATA!F164),IF($C$4="Current Exchange rate",IF(Non_technical_Account_DATA!F164=0,0,Non_technical_Account_DATA!F164/ECO!P21),IF($C$4="Constant Exchange rate",IF(Non_technical_Account_DATA!F164=0,0,Non_technical_Account_DATA!F164/ECO!P56))))</f>
        <v>11727</v>
      </c>
      <c r="H176" s="38">
        <f>IF($C$4="National Currency",IF(Non_technical_Account_DATA!G164=0,0,Non_technical_Account_DATA!G164),IF($C$4="Current Exchange rate",IF(Non_technical_Account_DATA!G164=0,0,Non_technical_Account_DATA!G164/ECO!Q21),IF($C$4="Constant Exchange rate",IF(Non_technical_Account_DATA!G164=0,0,Non_technical_Account_DATA!G164/ECO!Q56))))</f>
        <v>15283</v>
      </c>
      <c r="I176" s="38">
        <f>IF($C$4="National Currency",IF(Non_technical_Account_DATA!H164=0,0,Non_technical_Account_DATA!H164),IF($C$4="Current Exchange rate",IF(Non_technical_Account_DATA!H164=0,0,Non_technical_Account_DATA!H164/ECO!R21),IF($C$4="Constant Exchange rate",IF(Non_technical_Account_DATA!H164=0,0,Non_technical_Account_DATA!H164/ECO!R56))))</f>
        <v>15937</v>
      </c>
      <c r="J176" s="38">
        <f>IF($C$4="National Currency",IF(Non_technical_Account_DATA!I164=0,0,Non_technical_Account_DATA!I164),IF($C$4="Current Exchange rate",IF(Non_technical_Account_DATA!I164=0,0,Non_technical_Account_DATA!I164/ECO!S21),IF($C$4="Constant Exchange rate",IF(Non_technical_Account_DATA!I164=0,0,Non_technical_Account_DATA!I164/ECO!S56))))</f>
        <v>12395</v>
      </c>
      <c r="K176" s="38">
        <f>IF($C$4="National Currency",IF(Non_technical_Account_DATA!J164=0,0,Non_technical_Account_DATA!J164),IF($C$4="Current Exchange rate",IF(Non_technical_Account_DATA!J164=0,0,Non_technical_Account_DATA!J164/ECO!T21),IF($C$4="Constant Exchange rate",IF(Non_technical_Account_DATA!J164=0,0,Non_technical_Account_DATA!J164/ECO!T56))))</f>
        <v>8526</v>
      </c>
      <c r="L176" s="38">
        <f>IF($C$4="National Currency",IF(Non_technical_Account_DATA!K164=0,0,Non_technical_Account_DATA!K164),IF($C$4="Current Exchange rate",IF(Non_technical_Account_DATA!K164=0,0,Non_technical_Account_DATA!K164/ECO!U21),IF($C$4="Constant Exchange rate",IF(Non_technical_Account_DATA!K164=0,0,Non_technical_Account_DATA!K164/ECO!U56))))</f>
        <v>10096</v>
      </c>
      <c r="M176" s="38">
        <f>IF($C$4="National Currency",IF(Non_technical_Account_DATA!L164=0,0,Non_technical_Account_DATA!L164),IF($C$4="Current Exchange rate",IF(Non_technical_Account_DATA!L164=0,0,Non_technical_Account_DATA!L164/ECO!V21),IF($C$4="Constant Exchange rate",IF(Non_technical_Account_DATA!L164=0,0,Non_technical_Account_DATA!L164/ECO!V56))))</f>
        <v>8806</v>
      </c>
      <c r="N176" s="38">
        <f>IF($C$4="National Currency",IF(Non_technical_Account_DATA!M164=0,0,Non_technical_Account_DATA!M164),IF($C$4="Current Exchange rate",IF(Non_technical_Account_DATA!M164=0,0,Non_technical_Account_DATA!M164/ECO!W21),IF($C$4="Constant Exchange rate",IF(Non_technical_Account_DATA!M164=0,0,Non_technical_Account_DATA!M164/ECO!W56))))</f>
        <v>10442</v>
      </c>
      <c r="O176" s="38">
        <f>IF($C$4="National Currency",IF(Non_technical_Account_DATA!N164=0,0,Non_technical_Account_DATA!N164),IF($C$4="Current Exchange rate",IF(Non_technical_Account_DATA!N164=0,0,Non_technical_Account_DATA!N164/ECO!X21),IF($C$4="Constant Exchange rate",IF(Non_technical_Account_DATA!N164=0,0,Non_technical_Account_DATA!N164/ECO!X56))))</f>
        <v>12919</v>
      </c>
      <c r="P176" s="78">
        <f>IF($C$4="National Currency",IF(Non_technical_Account_DATA!O164=0,0,Non_technical_Account_DATA!O164),IF($C$4="Current Exchange rate",IF(Non_technical_Account_DATA!O164=0,0,Non_technical_Account_DATA!O164/ECO!Y21),IF($C$4="Constant Exchange rate",IF(Non_technical_Account_DATA!O164=0,0,Non_technical_Account_DATA!O164/ECO!Y56))))</f>
        <v>0</v>
      </c>
      <c r="Q176" s="37">
        <f t="shared" si="35"/>
        <v>0.18284056542415633</v>
      </c>
      <c r="R176" s="37">
        <f t="shared" si="36"/>
        <v>0.23721509289408149</v>
      </c>
      <c r="S176" s="37">
        <f t="shared" si="37"/>
        <v>0.32938876311998344</v>
      </c>
    </row>
    <row r="177" spans="3:19" ht="15" x14ac:dyDescent="0.25">
      <c r="C177" s="83"/>
      <c r="D177" s="84"/>
      <c r="E177" s="35" t="s">
        <v>14</v>
      </c>
      <c r="F177" s="38">
        <f>IF($C$4="National Currency",IF(Non_technical_Account_DATA!E165=0,0,Non_technical_Account_DATA!E165),IF($C$4="Current Exchange rate",IF(Non_technical_Account_DATA!E165=0,0,Non_technical_Account_DATA!E165/ECO!O22),IF($C$4="Constant Exchange rate",IF(Non_technical_Account_DATA!E165=0,0,Non_technical_Account_DATA!E165/ECO!O57))))</f>
        <v>34</v>
      </c>
      <c r="G177" s="38">
        <f>IF($C$4="National Currency",IF(Non_technical_Account_DATA!F165=0,0,Non_technical_Account_DATA!F165),IF($C$4="Current Exchange rate",IF(Non_technical_Account_DATA!F165=0,0,Non_technical_Account_DATA!F165/ECO!P22),IF($C$4="Constant Exchange rate",IF(Non_technical_Account_DATA!F165=0,0,Non_technical_Account_DATA!F165/ECO!P57))))</f>
        <v>125</v>
      </c>
      <c r="H177" s="38">
        <f>IF($C$4="National Currency",IF(Non_technical_Account_DATA!G165=0,0,Non_technical_Account_DATA!G165),IF($C$4="Current Exchange rate",IF(Non_technical_Account_DATA!G165=0,0,Non_technical_Account_DATA!G165/ECO!Q22),IF($C$4="Constant Exchange rate",IF(Non_technical_Account_DATA!G165=0,0,Non_technical_Account_DATA!G165/ECO!Q57))))</f>
        <v>179</v>
      </c>
      <c r="I177" s="38">
        <f>IF($C$4="National Currency",IF(Non_technical_Account_DATA!H165=0,0,Non_technical_Account_DATA!H165),IF($C$4="Current Exchange rate",IF(Non_technical_Account_DATA!H165=0,0,Non_technical_Account_DATA!H165/ECO!R22),IF($C$4="Constant Exchange rate",IF(Non_technical_Account_DATA!H165=0,0,Non_technical_Account_DATA!H165/ECO!R57))))</f>
        <v>103</v>
      </c>
      <c r="J177" s="38">
        <f>IF($C$4="National Currency",IF(Non_technical_Account_DATA!I165=0,0,Non_technical_Account_DATA!I165),IF($C$4="Current Exchange rate",IF(Non_technical_Account_DATA!I165=0,0,Non_technical_Account_DATA!I165/ECO!S22),IF($C$4="Constant Exchange rate",IF(Non_technical_Account_DATA!I165=0,0,Non_technical_Account_DATA!I165/ECO!S57))))</f>
        <v>-492</v>
      </c>
      <c r="K177" s="38">
        <f>IF($C$4="National Currency",IF(Non_technical_Account_DATA!J165=0,0,Non_technical_Account_DATA!J165),IF($C$4="Current Exchange rate",IF(Non_technical_Account_DATA!J165=0,0,Non_technical_Account_DATA!J165/ECO!T22),IF($C$4="Constant Exchange rate",IF(Non_technical_Account_DATA!J165=0,0,Non_technical_Account_DATA!J165/ECO!T57))))</f>
        <v>106</v>
      </c>
      <c r="L177" s="38">
        <f>IF($C$4="National Currency",IF(Non_technical_Account_DATA!K165=0,0,Non_technical_Account_DATA!K165),IF($C$4="Current Exchange rate",IF(Non_technical_Account_DATA!K165=0,0,Non_technical_Account_DATA!K165/ECO!U22),IF($C$4="Constant Exchange rate",IF(Non_technical_Account_DATA!K165=0,0,Non_technical_Account_DATA!K165/ECO!U57))))</f>
        <v>101</v>
      </c>
      <c r="M177" s="38">
        <f>IF($C$4="National Currency",IF(Non_technical_Account_DATA!L165=0,0,Non_technical_Account_DATA!L165),IF($C$4="Current Exchange rate",IF(Non_technical_Account_DATA!L165=0,0,Non_technical_Account_DATA!L165/ECO!V22),IF($C$4="Constant Exchange rate",IF(Non_technical_Account_DATA!L165=0,0,Non_technical_Account_DATA!L165/ECO!V57))))</f>
        <v>-798</v>
      </c>
      <c r="N177" s="38">
        <f>IF($C$4="National Currency",IF(Non_technical_Account_DATA!M165=0,0,Non_technical_Account_DATA!M165),IF($C$4="Current Exchange rate",IF(Non_technical_Account_DATA!M165=0,0,Non_technical_Account_DATA!M165/ECO!W22),IF($C$4="Constant Exchange rate",IF(Non_technical_Account_DATA!M165=0,0,Non_technical_Account_DATA!M165/ECO!W57))))</f>
        <v>-523</v>
      </c>
      <c r="O177" s="38">
        <f>IF($C$4="National Currency",IF(Non_technical_Account_DATA!N165=0,0,Non_technical_Account_DATA!N165),IF($C$4="Current Exchange rate",IF(Non_technical_Account_DATA!N165=0,0,Non_technical_Account_DATA!N165/ECO!X22),IF($C$4="Constant Exchange rate",IF(Non_technical_Account_DATA!N165=0,0,Non_technical_Account_DATA!N165/ECO!X57))))</f>
        <v>521</v>
      </c>
      <c r="P177" s="78">
        <f>IF($C$4="National Currency",IF(Non_technical_Account_DATA!O165=0,0,Non_technical_Account_DATA!O165),IF($C$4="Current Exchange rate",IF(Non_technical_Account_DATA!O165=0,0,Non_technical_Account_DATA!O165/ECO!Y22),IF($C$4="Constant Exchange rate",IF(Non_technical_Account_DATA!O165=0,0,Non_technical_Account_DATA!O165/ECO!Y57))))</f>
        <v>0</v>
      </c>
      <c r="Q177" s="37">
        <f t="shared" si="35"/>
        <v>7.3736306669235589E-3</v>
      </c>
      <c r="R177" s="37">
        <f t="shared" si="36"/>
        <v>-1.9961759082217974</v>
      </c>
      <c r="S177" s="37">
        <f>IF(OR(O177=0, F177=0),"-",O177/F177-1)</f>
        <v>14.323529411764707</v>
      </c>
    </row>
    <row r="178" spans="3:19" ht="15" x14ac:dyDescent="0.25">
      <c r="C178" s="83"/>
      <c r="D178" s="84"/>
      <c r="E178" s="35" t="s">
        <v>15</v>
      </c>
      <c r="F178" s="38">
        <f>IF($C$4="National Currency",IF(Non_technical_Account_DATA!E166=0,0,Non_technical_Account_DATA!E166),IF($C$4="Current Exchange rate",IF(Non_technical_Account_DATA!E166=0,0,Non_technical_Account_DATA!E166/ECO!O23),IF($C$4="Constant Exchange rate",IF(Non_technical_Account_DATA!E166=0,0,Non_technical_Account_DATA!E166/ECO!O58))))</f>
        <v>35.814964742752679</v>
      </c>
      <c r="G178" s="38">
        <f>IF($C$4="National Currency",IF(Non_technical_Account_DATA!F166=0,0,Non_technical_Account_DATA!F166),IF($C$4="Current Exchange rate",IF(Non_technical_Account_DATA!F166=0,0,Non_technical_Account_DATA!F166/ECO!P23),IF($C$4="Constant Exchange rate",IF(Non_technical_Account_DATA!F166=0,0,Non_technical_Account_DATA!F166/ECO!P58))))</f>
        <v>43.275071820318615</v>
      </c>
      <c r="H178" s="38">
        <f>IF($C$4="National Currency",IF(Non_technical_Account_DATA!G166=0,0,Non_technical_Account_DATA!G166),IF($C$4="Current Exchange rate",IF(Non_technical_Account_DATA!G166=0,0,Non_technical_Account_DATA!G166/ECO!Q23),IF($C$4="Constant Exchange rate",IF(Non_technical_Account_DATA!G166=0,0,Non_technical_Account_DATA!G166/ECO!Q58))))</f>
        <v>50.735178897884559</v>
      </c>
      <c r="I178" s="38">
        <f>IF($C$4="National Currency",IF(Non_technical_Account_DATA!H166=0,0,Non_technical_Account_DATA!H166),IF($C$4="Current Exchange rate",IF(Non_technical_Account_DATA!H166=0,0,Non_technical_Account_DATA!H166/ECO!R23),IF($C$4="Constant Exchange rate",IF(Non_technical_Account_DATA!H166=0,0,Non_technical_Account_DATA!H166/ECO!R58))))</f>
        <v>0</v>
      </c>
      <c r="J178" s="38">
        <f>IF($C$4="National Currency",IF(Non_technical_Account_DATA!I166=0,0,Non_technical_Account_DATA!I166),IF($C$4="Current Exchange rate",IF(Non_technical_Account_DATA!I166=0,0,Non_technical_Account_DATA!I166/ECO!S23),IF($C$4="Constant Exchange rate",IF(Non_technical_Account_DATA!I166=0,0,Non_technical_Account_DATA!I166/ECO!S58))))</f>
        <v>0</v>
      </c>
      <c r="K178" s="38">
        <f>IF($C$4="National Currency",IF(Non_technical_Account_DATA!J166=0,0,Non_technical_Account_DATA!J166),IF($C$4="Current Exchange rate",IF(Non_technical_Account_DATA!J166=0,0,Non_technical_Account_DATA!J166/ECO!T23),IF($C$4="Constant Exchange rate",IF(Non_technical_Account_DATA!J166=0,0,Non_technical_Account_DATA!J166/ECO!T58))))</f>
        <v>0</v>
      </c>
      <c r="L178" s="38">
        <f>IF($C$4="National Currency",IF(Non_technical_Account_DATA!K166=0,0,Non_technical_Account_DATA!K166),IF($C$4="Current Exchange rate",IF(Non_technical_Account_DATA!K166=0,0,Non_technical_Account_DATA!K166/ECO!U23),IF($C$4="Constant Exchange rate",IF(Non_technical_Account_DATA!K166=0,0,Non_technical_Account_DATA!K166/ECO!U58))))</f>
        <v>0</v>
      </c>
      <c r="M178" s="38">
        <f>IF($C$4="National Currency",IF(Non_technical_Account_DATA!L166=0,0,Non_technical_Account_DATA!L166),IF($C$4="Current Exchange rate",IF(Non_technical_Account_DATA!L166=0,0,Non_technical_Account_DATA!L166/ECO!V23),IF($C$4="Constant Exchange rate",IF(Non_technical_Account_DATA!L166=0,0,Non_technical_Account_DATA!L166/ECO!V58))))</f>
        <v>0</v>
      </c>
      <c r="N178" s="38">
        <f>IF($C$4="National Currency",IF(Non_technical_Account_DATA!M166=0,0,Non_technical_Account_DATA!M166),IF($C$4="Current Exchange rate",IF(Non_technical_Account_DATA!M166=0,0,Non_technical_Account_DATA!M166/ECO!W23),IF($C$4="Constant Exchange rate",IF(Non_technical_Account_DATA!M166=0,0,Non_technical_Account_DATA!M166/ECO!W58))))</f>
        <v>0</v>
      </c>
      <c r="O178" s="38">
        <f>IF($C$4="National Currency",IF(Non_technical_Account_DATA!N166=0,0,Non_technical_Account_DATA!N166),IF($C$4="Current Exchange rate",IF(Non_technical_Account_DATA!N166=0,0,Non_technical_Account_DATA!N166/ECO!X23),IF($C$4="Constant Exchange rate",IF(Non_technical_Account_DATA!N166=0,0,Non_technical_Account_DATA!N166/ECO!X58))))</f>
        <v>0</v>
      </c>
      <c r="P178" s="78">
        <f>IF($C$4="National Currency",IF(Non_technical_Account_DATA!O166=0,0,Non_technical_Account_DATA!O166),IF($C$4="Current Exchange rate",IF(Non_technical_Account_DATA!O166=0,0,Non_technical_Account_DATA!O166/ECO!Y23),IF($C$4="Constant Exchange rate",IF(Non_technical_Account_DATA!O166=0,0,Non_technical_Account_DATA!O166/ECO!Y58))))</f>
        <v>0</v>
      </c>
      <c r="Q178" s="37">
        <f t="shared" si="35"/>
        <v>0</v>
      </c>
      <c r="R178" s="37" t="str">
        <f t="shared" si="36"/>
        <v>-</v>
      </c>
      <c r="S178" s="37" t="str">
        <f t="shared" si="37"/>
        <v>-</v>
      </c>
    </row>
    <row r="179" spans="3:19" ht="15" x14ac:dyDescent="0.25">
      <c r="C179" s="83"/>
      <c r="D179" s="84"/>
      <c r="E179" s="35" t="s">
        <v>16</v>
      </c>
      <c r="F179" s="38">
        <f>IF($C$4="National Currency",IF(Non_technical_Account_DATA!E167=0,0,Non_technical_Account_DATA!E167),IF($C$4="Current Exchange rate",IF(Non_technical_Account_DATA!E167=0,0,Non_technical_Account_DATA!E167/ECO!O24),IF($C$4="Constant Exchange rate",IF(Non_technical_Account_DATA!E167=0,0,Non_technical_Account_DATA!E167/ECO!O59))))</f>
        <v>155.28617607910249</v>
      </c>
      <c r="G179" s="38">
        <f>IF($C$4="National Currency",IF(Non_technical_Account_DATA!F167=0,0,Non_technical_Account_DATA!F167),IF($C$4="Current Exchange rate",IF(Non_technical_Account_DATA!F167=0,0,Non_technical_Account_DATA!F167/ECO!P24),IF($C$4="Constant Exchange rate",IF(Non_technical_Account_DATA!F167=0,0,Non_technical_Account_DATA!F167/ECO!P59))))</f>
        <v>218.10546998795715</v>
      </c>
      <c r="H179" s="38">
        <f>IF($C$4="National Currency",IF(Non_technical_Account_DATA!G167=0,0,Non_technical_Account_DATA!G167),IF($C$4="Current Exchange rate",IF(Non_technical_Account_DATA!G167=0,0,Non_technical_Account_DATA!G167/ECO!Q24),IF($C$4="Constant Exchange rate",IF(Non_technical_Account_DATA!G167=0,0,Non_technical_Account_DATA!G167/ECO!Q59))))</f>
        <v>215.78563732014956</v>
      </c>
      <c r="I179" s="38">
        <f>IF($C$4="National Currency",IF(Non_technical_Account_DATA!H167=0,0,Non_technical_Account_DATA!H167),IF($C$4="Current Exchange rate",IF(Non_technical_Account_DATA!H167=0,0,Non_technical_Account_DATA!H167/ECO!R24),IF($C$4="Constant Exchange rate",IF(Non_technical_Account_DATA!H167=0,0,Non_technical_Account_DATA!H167/ECO!R59))))</f>
        <v>221.27147112885845</v>
      </c>
      <c r="J179" s="38">
        <f>IF($C$4="National Currency",IF(Non_technical_Account_DATA!I167=0,0,Non_technical_Account_DATA!I167),IF($C$4="Current Exchange rate",IF(Non_technical_Account_DATA!I167=0,0,Non_technical_Account_DATA!I167/ECO!S24),IF($C$4="Constant Exchange rate",IF(Non_technical_Account_DATA!I167=0,0,Non_technical_Account_DATA!I167/ECO!S59))))</f>
        <v>237.52614565506749</v>
      </c>
      <c r="K179" s="38">
        <f>IF($C$4="National Currency",IF(Non_technical_Account_DATA!J167=0,0,Non_technical_Account_DATA!J167),IF($C$4="Current Exchange rate",IF(Non_technical_Account_DATA!J167=0,0,Non_technical_Account_DATA!J167/ECO!T24),IF($C$4="Constant Exchange rate",IF(Non_technical_Account_DATA!J167=0,0,Non_technical_Account_DATA!J167/ECO!T59))))</f>
        <v>251.5465551118717</v>
      </c>
      <c r="L179" s="38">
        <f>IF($C$4="National Currency",IF(Non_technical_Account_DATA!K167=0,0,Non_technical_Account_DATA!K167),IF($C$4="Current Exchange rate",IF(Non_technical_Account_DATA!K167=0,0,Non_technical_Account_DATA!K167/ECO!U24),IF($C$4="Constant Exchange rate",IF(Non_technical_Account_DATA!K167=0,0,Non_technical_Account_DATA!K167/ECO!U59))))</f>
        <v>17.420929200735248</v>
      </c>
      <c r="M179" s="38">
        <f>IF($C$4="National Currency",IF(Non_technical_Account_DATA!L167=0,0,Non_technical_Account_DATA!L167),IF($C$4="Current Exchange rate",IF(Non_technical_Account_DATA!L167=0,0,Non_technical_Account_DATA!L167/ECO!V24),IF($C$4="Constant Exchange rate",IF(Non_technical_Account_DATA!L167=0,0,Non_technical_Account_DATA!L167/ECO!V59))))</f>
        <v>67.525511821005253</v>
      </c>
      <c r="N179" s="38">
        <f>IF($C$4="National Currency",IF(Non_technical_Account_DATA!M167=0,0,Non_technical_Account_DATA!M167),IF($C$4="Current Exchange rate",IF(Non_technical_Account_DATA!M167=0,0,Non_technical_Account_DATA!M167/ECO!W24),IF($C$4="Constant Exchange rate",IF(Non_technical_Account_DATA!M167=0,0,Non_technical_Account_DATA!M167/ECO!W59))))</f>
        <v>52.107498256956326</v>
      </c>
      <c r="O179" s="38">
        <f>IF($C$4="National Currency",IF(Non_technical_Account_DATA!N167=0,0,Non_technical_Account_DATA!N167),IF($C$4="Current Exchange rate",IF(Non_technical_Account_DATA!N167=0,0,Non_technical_Account_DATA!N167/ECO!X24),IF($C$4="Constant Exchange rate",IF(Non_technical_Account_DATA!N167=0,0,Non_technical_Account_DATA!N167/ECO!X59))))</f>
        <v>90.495658236673634</v>
      </c>
      <c r="P179" s="78">
        <f>IF($C$4="National Currency",IF(Non_technical_Account_DATA!O167=0,0,Non_technical_Account_DATA!O167),IF($C$4="Current Exchange rate",IF(Non_technical_Account_DATA!O167=0,0,Non_technical_Account_DATA!O167/ECO!Y24),IF($C$4="Constant Exchange rate",IF(Non_technical_Account_DATA!O167=0,0,Non_technical_Account_DATA!O167/ECO!Y59))))</f>
        <v>0</v>
      </c>
      <c r="Q179" s="37">
        <f t="shared" si="35"/>
        <v>1.2807707500909218E-3</v>
      </c>
      <c r="R179" s="37">
        <f t="shared" si="36"/>
        <v>0.73671086242549566</v>
      </c>
      <c r="S179" s="37">
        <f t="shared" si="37"/>
        <v>-0.41723300475519909</v>
      </c>
    </row>
    <row r="180" spans="3:19" ht="15" x14ac:dyDescent="0.25">
      <c r="C180" s="83"/>
      <c r="D180" s="84"/>
      <c r="E180" s="35" t="s">
        <v>17</v>
      </c>
      <c r="F180" s="38">
        <f>IF($C$4="National Currency",IF(Non_technical_Account_DATA!E168=0,0,Non_technical_Account_DATA!E168),IF($C$4="Current Exchange rate",IF(Non_technical_Account_DATA!E168=0,0,Non_technical_Account_DATA!E168/ECO!O25),IF($C$4="Constant Exchange rate",IF(Non_technical_Account_DATA!E168=0,0,Non_technical_Account_DATA!E168/ECO!O60))))</f>
        <v>0</v>
      </c>
      <c r="G180" s="38">
        <f>IF($C$4="National Currency",IF(Non_technical_Account_DATA!F168=0,0,Non_technical_Account_DATA!F168),IF($C$4="Current Exchange rate",IF(Non_technical_Account_DATA!F168=0,0,Non_technical_Account_DATA!F168/ECO!P25),IF($C$4="Constant Exchange rate",IF(Non_technical_Account_DATA!F168=0,0,Non_technical_Account_DATA!F168/ECO!P60))))</f>
        <v>0</v>
      </c>
      <c r="H180" s="38">
        <f>IF($C$4="National Currency",IF(Non_technical_Account_DATA!G168=0,0,Non_technical_Account_DATA!G168),IF($C$4="Current Exchange rate",IF(Non_technical_Account_DATA!G168=0,0,Non_technical_Account_DATA!G168/ECO!Q25),IF($C$4="Constant Exchange rate",IF(Non_technical_Account_DATA!G168=0,0,Non_technical_Account_DATA!G168/ECO!Q60))))</f>
        <v>0</v>
      </c>
      <c r="I180" s="38">
        <f>IF($C$4="National Currency",IF(Non_technical_Account_DATA!H168=0,0,Non_technical_Account_DATA!H168),IF($C$4="Current Exchange rate",IF(Non_technical_Account_DATA!H168=0,0,Non_technical_Account_DATA!H168/ECO!R25),IF($C$4="Constant Exchange rate",IF(Non_technical_Account_DATA!H168=0,0,Non_technical_Account_DATA!H168/ECO!R60))))</f>
        <v>0</v>
      </c>
      <c r="J180" s="38">
        <f>IF($C$4="National Currency",IF(Non_technical_Account_DATA!I168=0,0,Non_technical_Account_DATA!I168),IF($C$4="Current Exchange rate",IF(Non_technical_Account_DATA!I168=0,0,Non_technical_Account_DATA!I168/ECO!S25),IF($C$4="Constant Exchange rate",IF(Non_technical_Account_DATA!I168=0,0,Non_technical_Account_DATA!I168/ECO!S60))))</f>
        <v>0</v>
      </c>
      <c r="K180" s="38">
        <f>IF($C$4="National Currency",IF(Non_technical_Account_DATA!J168=0,0,Non_technical_Account_DATA!J168),IF($C$4="Current Exchange rate",IF(Non_technical_Account_DATA!J168=0,0,Non_technical_Account_DATA!J168/ECO!T25),IF($C$4="Constant Exchange rate",IF(Non_technical_Account_DATA!J168=0,0,Non_technical_Account_DATA!J168/ECO!T60))))</f>
        <v>0</v>
      </c>
      <c r="L180" s="38">
        <f>IF($C$4="National Currency",IF(Non_technical_Account_DATA!K168=0,0,Non_technical_Account_DATA!K168),IF($C$4="Current Exchange rate",IF(Non_technical_Account_DATA!K168=0,0,Non_technical_Account_DATA!K168/ECO!U25),IF($C$4="Constant Exchange rate",IF(Non_technical_Account_DATA!K168=0,0,Non_technical_Account_DATA!K168/ECO!U60))))</f>
        <v>0</v>
      </c>
      <c r="M180" s="38">
        <f>IF($C$4="National Currency",IF(Non_technical_Account_DATA!L168=0,0,Non_technical_Account_DATA!L168),IF($C$4="Current Exchange rate",IF(Non_technical_Account_DATA!L168=0,0,Non_technical_Account_DATA!L168/ECO!V25),IF($C$4="Constant Exchange rate",IF(Non_technical_Account_DATA!L168=0,0,Non_technical_Account_DATA!L168/ECO!V60))))</f>
        <v>0</v>
      </c>
      <c r="N180" s="38">
        <f>IF($C$4="National Currency",IF(Non_technical_Account_DATA!M168=0,0,Non_technical_Account_DATA!M168),IF($C$4="Current Exchange rate",IF(Non_technical_Account_DATA!M168=0,0,Non_technical_Account_DATA!M168/ECO!W25),IF($C$4="Constant Exchange rate",IF(Non_technical_Account_DATA!M168=0,0,Non_technical_Account_DATA!M168/ECO!W60))))</f>
        <v>0</v>
      </c>
      <c r="O180" s="38">
        <f>IF($C$4="National Currency",IF(Non_technical_Account_DATA!N168=0,0,Non_technical_Account_DATA!N168),IF($C$4="Current Exchange rate",IF(Non_technical_Account_DATA!N168=0,0,Non_technical_Account_DATA!N168/ECO!X25),IF($C$4="Constant Exchange rate",IF(Non_technical_Account_DATA!N168=0,0,Non_technical_Account_DATA!N168/ECO!X60))))</f>
        <v>0</v>
      </c>
      <c r="P180" s="78">
        <f>IF($C$4="National Currency",IF(Non_technical_Account_DATA!O168=0,0,Non_technical_Account_DATA!O168),IF($C$4="Current Exchange rate",IF(Non_technical_Account_DATA!O168=0,0,Non_technical_Account_DATA!O168/ECO!Y25),IF($C$4="Constant Exchange rate",IF(Non_technical_Account_DATA!O168=0,0,Non_technical_Account_DATA!O168/ECO!Y60))))</f>
        <v>0</v>
      </c>
      <c r="Q180" s="37">
        <f t="shared" si="35"/>
        <v>0</v>
      </c>
      <c r="R180" s="37" t="str">
        <f t="shared" si="36"/>
        <v>-</v>
      </c>
      <c r="S180" s="37" t="str">
        <f t="shared" si="37"/>
        <v>-</v>
      </c>
    </row>
    <row r="181" spans="3:19" ht="15" x14ac:dyDescent="0.25">
      <c r="C181" s="83"/>
      <c r="D181" s="84"/>
      <c r="E181" s="35" t="s">
        <v>18</v>
      </c>
      <c r="F181" s="38">
        <f>IF($C$4="National Currency",IF(Non_technical_Account_DATA!E169=0,0,Non_technical_Account_DATA!E169),IF($C$4="Current Exchange rate",IF(Non_technical_Account_DATA!E169=0,0,Non_technical_Account_DATA!E169/ECO!O26),IF($C$4="Constant Exchange rate",IF(Non_technical_Account_DATA!E169=0,0,Non_technical_Account_DATA!E169/ECO!O61))))</f>
        <v>0</v>
      </c>
      <c r="G181" s="38">
        <f>IF($C$4="National Currency",IF(Non_technical_Account_DATA!F169=0,0,Non_technical_Account_DATA!F169),IF($C$4="Current Exchange rate",IF(Non_technical_Account_DATA!F169=0,0,Non_technical_Account_DATA!F169/ECO!P26),IF($C$4="Constant Exchange rate",IF(Non_technical_Account_DATA!F169=0,0,Non_technical_Account_DATA!F169/ECO!P61))))</f>
        <v>0</v>
      </c>
      <c r="H181" s="38">
        <f>IF($C$4="National Currency",IF(Non_technical_Account_DATA!G169=0,0,Non_technical_Account_DATA!G169),IF($C$4="Current Exchange rate",IF(Non_technical_Account_DATA!G169=0,0,Non_technical_Account_DATA!G169/ECO!Q26),IF($C$4="Constant Exchange rate",IF(Non_technical_Account_DATA!G169=0,0,Non_technical_Account_DATA!G169/ECO!Q61))))</f>
        <v>0</v>
      </c>
      <c r="I181" s="38">
        <f>IF($C$4="National Currency",IF(Non_technical_Account_DATA!H169=0,0,Non_technical_Account_DATA!H169),IF($C$4="Current Exchange rate",IF(Non_technical_Account_DATA!H169=0,0,Non_technical_Account_DATA!H169/ECO!R26),IF($C$4="Constant Exchange rate",IF(Non_technical_Account_DATA!H169=0,0,Non_technical_Account_DATA!H169/ECO!R61))))</f>
        <v>0</v>
      </c>
      <c r="J181" s="38">
        <f>IF($C$4="National Currency",IF(Non_technical_Account_DATA!I169=0,0,Non_technical_Account_DATA!I169),IF($C$4="Current Exchange rate",IF(Non_technical_Account_DATA!I169=0,0,Non_technical_Account_DATA!I169/ECO!S26),IF($C$4="Constant Exchange rate",IF(Non_technical_Account_DATA!I169=0,0,Non_technical_Account_DATA!I169/ECO!S61))))</f>
        <v>0</v>
      </c>
      <c r="K181" s="38">
        <f>IF($C$4="National Currency",IF(Non_technical_Account_DATA!J169=0,0,Non_technical_Account_DATA!J169),IF($C$4="Current Exchange rate",IF(Non_technical_Account_DATA!J169=0,0,Non_technical_Account_DATA!J169/ECO!T26),IF($C$4="Constant Exchange rate",IF(Non_technical_Account_DATA!J169=0,0,Non_technical_Account_DATA!J169/ECO!T61))))</f>
        <v>0</v>
      </c>
      <c r="L181" s="38">
        <f>IF($C$4="National Currency",IF(Non_technical_Account_DATA!K169=0,0,Non_technical_Account_DATA!K169),IF($C$4="Current Exchange rate",IF(Non_technical_Account_DATA!K169=0,0,Non_technical_Account_DATA!K169/ECO!U26),IF($C$4="Constant Exchange rate",IF(Non_technical_Account_DATA!K169=0,0,Non_technical_Account_DATA!K169/ECO!U61))))</f>
        <v>0</v>
      </c>
      <c r="M181" s="38">
        <f>IF($C$4="National Currency",IF(Non_technical_Account_DATA!L169=0,0,Non_technical_Account_DATA!L169),IF($C$4="Current Exchange rate",IF(Non_technical_Account_DATA!L169=0,0,Non_technical_Account_DATA!L169/ECO!V26),IF($C$4="Constant Exchange rate",IF(Non_technical_Account_DATA!L169=0,0,Non_technical_Account_DATA!L169/ECO!V61))))</f>
        <v>0</v>
      </c>
      <c r="N181" s="38">
        <f>IF($C$4="National Currency",IF(Non_technical_Account_DATA!M169=0,0,Non_technical_Account_DATA!M169),IF($C$4="Current Exchange rate",IF(Non_technical_Account_DATA!M169=0,0,Non_technical_Account_DATA!M169/ECO!W26),IF($C$4="Constant Exchange rate",IF(Non_technical_Account_DATA!M169=0,0,Non_technical_Account_DATA!M169/ECO!W61))))</f>
        <v>0</v>
      </c>
      <c r="O181" s="38">
        <f>IF($C$4="National Currency",IF(Non_technical_Account_DATA!N169=0,0,Non_technical_Account_DATA!N169),IF($C$4="Current Exchange rate",IF(Non_technical_Account_DATA!N169=0,0,Non_technical_Account_DATA!N169/ECO!X26),IF($C$4="Constant Exchange rate",IF(Non_technical_Account_DATA!N169=0,0,Non_technical_Account_DATA!N169/ECO!X61))))</f>
        <v>0</v>
      </c>
      <c r="P181" s="78">
        <f>IF($C$4="National Currency",IF(Non_technical_Account_DATA!O169=0,0,Non_technical_Account_DATA!O169),IF($C$4="Current Exchange rate",IF(Non_technical_Account_DATA!O169=0,0,Non_technical_Account_DATA!O169/ECO!Y26),IF($C$4="Constant Exchange rate",IF(Non_technical_Account_DATA!O169=0,0,Non_technical_Account_DATA!O169/ECO!Y61))))</f>
        <v>0</v>
      </c>
      <c r="Q181" s="37">
        <f t="shared" si="35"/>
        <v>0</v>
      </c>
      <c r="R181" s="37" t="str">
        <f t="shared" si="36"/>
        <v>-</v>
      </c>
      <c r="S181" s="37" t="str">
        <f t="shared" si="37"/>
        <v>-</v>
      </c>
    </row>
    <row r="182" spans="3:19" ht="15" x14ac:dyDescent="0.25">
      <c r="C182" s="83"/>
      <c r="D182" s="84"/>
      <c r="E182" s="35" t="s">
        <v>19</v>
      </c>
      <c r="F182" s="38">
        <f>IF($C$4="National Currency",IF(Non_technical_Account_DATA!E170=0,0,Non_technical_Account_DATA!E170),IF($C$4="Current Exchange rate",IF(Non_technical_Account_DATA!E170=0,0,Non_technical_Account_DATA!E170/ECO!O27),IF($C$4="Constant Exchange rate",IF(Non_technical_Account_DATA!E170=0,0,Non_technical_Account_DATA!E170/ECO!O62))))</f>
        <v>5939</v>
      </c>
      <c r="G182" s="38">
        <f>IF($C$4="National Currency",IF(Non_technical_Account_DATA!F170=0,0,Non_technical_Account_DATA!F170),IF($C$4="Current Exchange rate",IF(Non_technical_Account_DATA!F170=0,0,Non_technical_Account_DATA!F170/ECO!P27),IF($C$4="Constant Exchange rate",IF(Non_technical_Account_DATA!F170=0,0,Non_technical_Account_DATA!F170/ECO!P62))))</f>
        <v>7002</v>
      </c>
      <c r="H182" s="38">
        <f>IF($C$4="National Currency",IF(Non_technical_Account_DATA!G170=0,0,Non_technical_Account_DATA!G170),IF($C$4="Current Exchange rate",IF(Non_technical_Account_DATA!G170=0,0,Non_technical_Account_DATA!G170/ECO!Q27),IF($C$4="Constant Exchange rate",IF(Non_technical_Account_DATA!G170=0,0,Non_technical_Account_DATA!G170/ECO!Q62))))</f>
        <v>5754</v>
      </c>
      <c r="I182" s="38">
        <f>IF($C$4="National Currency",IF(Non_technical_Account_DATA!H170=0,0,Non_technical_Account_DATA!H170),IF($C$4="Current Exchange rate",IF(Non_technical_Account_DATA!H170=0,0,Non_technical_Account_DATA!H170/ECO!R27),IF($C$4="Constant Exchange rate",IF(Non_technical_Account_DATA!H170=0,0,Non_technical_Account_DATA!H170/ECO!R62))))</f>
        <v>5432</v>
      </c>
      <c r="J182" s="38">
        <f>IF($C$4="National Currency",IF(Non_technical_Account_DATA!I170=0,0,Non_technical_Account_DATA!I170),IF($C$4="Current Exchange rate",IF(Non_technical_Account_DATA!I170=0,0,Non_technical_Account_DATA!I170/ECO!S27),IF($C$4="Constant Exchange rate",IF(Non_technical_Account_DATA!I170=0,0,Non_technical_Account_DATA!I170/ECO!S62))))</f>
        <v>-4139</v>
      </c>
      <c r="K182" s="38">
        <f>IF($C$4="National Currency",IF(Non_technical_Account_DATA!J170=0,0,Non_technical_Account_DATA!J170),IF($C$4="Current Exchange rate",IF(Non_technical_Account_DATA!J170=0,0,Non_technical_Account_DATA!J170/ECO!T27),IF($C$4="Constant Exchange rate",IF(Non_technical_Account_DATA!J170=0,0,Non_technical_Account_DATA!J170/ECO!T62))))</f>
        <v>4342</v>
      </c>
      <c r="L182" s="38">
        <f>IF($C$4="National Currency",IF(Non_technical_Account_DATA!K170=0,0,Non_technical_Account_DATA!K170),IF($C$4="Current Exchange rate",IF(Non_technical_Account_DATA!K170=0,0,Non_technical_Account_DATA!K170/ECO!U27),IF($C$4="Constant Exchange rate",IF(Non_technical_Account_DATA!K170=0,0,Non_technical_Account_DATA!K170/ECO!U62))))</f>
        <v>-1364</v>
      </c>
      <c r="M182" s="38">
        <f>IF($C$4="National Currency",IF(Non_technical_Account_DATA!L170=0,0,Non_technical_Account_DATA!L170),IF($C$4="Current Exchange rate",IF(Non_technical_Account_DATA!L170=0,0,Non_technical_Account_DATA!L170/ECO!V27),IF($C$4="Constant Exchange rate",IF(Non_technical_Account_DATA!L170=0,0,Non_technical_Account_DATA!L170/ECO!V62))))</f>
        <v>-5230</v>
      </c>
      <c r="N182" s="38">
        <f>IF($C$4="National Currency",IF(Non_technical_Account_DATA!M170=0,0,Non_technical_Account_DATA!M170),IF($C$4="Current Exchange rate",IF(Non_technical_Account_DATA!M170=0,0,Non_technical_Account_DATA!M170/ECO!W27),IF($C$4="Constant Exchange rate",IF(Non_technical_Account_DATA!M170=0,0,Non_technical_Account_DATA!M170/ECO!W62))))</f>
        <v>9494</v>
      </c>
      <c r="O182" s="38">
        <f>IF($C$4="National Currency",IF(Non_technical_Account_DATA!N170=0,0,Non_technical_Account_DATA!N170),IF($C$4="Current Exchange rate",IF(Non_technical_Account_DATA!N170=0,0,Non_technical_Account_DATA!N170/ECO!X27),IF($C$4="Constant Exchange rate",IF(Non_technical_Account_DATA!N170=0,0,Non_technical_Account_DATA!N170/ECO!X62))))</f>
        <v>6978</v>
      </c>
      <c r="P182" s="78">
        <f>IF($C$4="National Currency",IF(Non_technical_Account_DATA!O170=0,0,Non_technical_Account_DATA!O170),IF($C$4="Current Exchange rate",IF(Non_technical_Account_DATA!O170=0,0,Non_technical_Account_DATA!O170/ECO!Y27),IF($C$4="Constant Exchange rate",IF(Non_technical_Account_DATA!O170=0,0,Non_technical_Account_DATA!O170/ECO!Y62))))</f>
        <v>7391</v>
      </c>
      <c r="Q182" s="37">
        <f t="shared" si="35"/>
        <v>9.8758531274074079E-2</v>
      </c>
      <c r="R182" s="37">
        <f t="shared" si="36"/>
        <v>-0.26500947967137134</v>
      </c>
      <c r="S182" s="37">
        <f t="shared" si="37"/>
        <v>0.17494527698265694</v>
      </c>
    </row>
    <row r="183" spans="3:19" ht="15" x14ac:dyDescent="0.25">
      <c r="C183" s="83"/>
      <c r="D183" s="84"/>
      <c r="E183" s="35" t="s">
        <v>20</v>
      </c>
      <c r="F183" s="38">
        <f>IF($C$4="National Currency",IF(Non_technical_Account_DATA!E171=0,0,Non_technical_Account_DATA!E171),IF($C$4="Current Exchange rate",IF(Non_technical_Account_DATA!E171=0,0,Non_technical_Account_DATA!E171/ECO!O28),IF($C$4="Constant Exchange rate",IF(Non_technical_Account_DATA!E171=0,0,Non_technical_Account_DATA!E171/ECO!O63))))</f>
        <v>0</v>
      </c>
      <c r="G183" s="38">
        <f>IF($C$4="National Currency",IF(Non_technical_Account_DATA!F171=0,0,Non_technical_Account_DATA!F171),IF($C$4="Current Exchange rate",IF(Non_technical_Account_DATA!F171=0,0,Non_technical_Account_DATA!F171/ECO!P28),IF($C$4="Constant Exchange rate",IF(Non_technical_Account_DATA!F171=0,0,Non_technical_Account_DATA!F171/ECO!P63))))</f>
        <v>0</v>
      </c>
      <c r="H183" s="38">
        <f>IF($C$4="National Currency",IF(Non_technical_Account_DATA!G171=0,0,Non_technical_Account_DATA!G171),IF($C$4="Current Exchange rate",IF(Non_technical_Account_DATA!G171=0,0,Non_technical_Account_DATA!G171/ECO!Q28),IF($C$4="Constant Exchange rate",IF(Non_technical_Account_DATA!G171=0,0,Non_technical_Account_DATA!G171/ECO!Q63))))</f>
        <v>0</v>
      </c>
      <c r="I183" s="38">
        <f>IF($C$4="National Currency",IF(Non_technical_Account_DATA!H171=0,0,Non_technical_Account_DATA!H171),IF($C$4="Current Exchange rate",IF(Non_technical_Account_DATA!H171=0,0,Non_technical_Account_DATA!H171/ECO!R28),IF($C$4="Constant Exchange rate",IF(Non_technical_Account_DATA!H171=0,0,Non_technical_Account_DATA!H171/ECO!R63))))</f>
        <v>0</v>
      </c>
      <c r="J183" s="38">
        <f>IF($C$4="National Currency",IF(Non_technical_Account_DATA!I171=0,0,Non_technical_Account_DATA!I171),IF($C$4="Current Exchange rate",IF(Non_technical_Account_DATA!I171=0,0,Non_technical_Account_DATA!I171/ECO!S28),IF($C$4="Constant Exchange rate",IF(Non_technical_Account_DATA!I171=0,0,Non_technical_Account_DATA!I171/ECO!S63))))</f>
        <v>0</v>
      </c>
      <c r="K183" s="38">
        <f>IF($C$4="National Currency",IF(Non_technical_Account_DATA!J171=0,0,Non_technical_Account_DATA!J171),IF($C$4="Current Exchange rate",IF(Non_technical_Account_DATA!J171=0,0,Non_technical_Account_DATA!J171/ECO!T28),IF($C$4="Constant Exchange rate",IF(Non_technical_Account_DATA!J171=0,0,Non_technical_Account_DATA!J171/ECO!T63))))</f>
        <v>0</v>
      </c>
      <c r="L183" s="38">
        <f>IF($C$4="National Currency",IF(Non_technical_Account_DATA!K171=0,0,Non_technical_Account_DATA!K171),IF($C$4="Current Exchange rate",IF(Non_technical_Account_DATA!K171=0,0,Non_technical_Account_DATA!K171/ECO!U28),IF($C$4="Constant Exchange rate",IF(Non_technical_Account_DATA!K171=0,0,Non_technical_Account_DATA!K171/ECO!U63))))</f>
        <v>0</v>
      </c>
      <c r="M183" s="38">
        <f>IF($C$4="National Currency",IF(Non_technical_Account_DATA!L171=0,0,Non_technical_Account_DATA!L171),IF($C$4="Current Exchange rate",IF(Non_technical_Account_DATA!L171=0,0,Non_technical_Account_DATA!L171/ECO!V28),IF($C$4="Constant Exchange rate",IF(Non_technical_Account_DATA!L171=0,0,Non_technical_Account_DATA!L171/ECO!V63))))</f>
        <v>0</v>
      </c>
      <c r="N183" s="38">
        <f>IF($C$4="National Currency",IF(Non_technical_Account_DATA!M171=0,0,Non_technical_Account_DATA!M171),IF($C$4="Current Exchange rate",IF(Non_technical_Account_DATA!M171=0,0,Non_technical_Account_DATA!M171/ECO!W28),IF($C$4="Constant Exchange rate",IF(Non_technical_Account_DATA!M171=0,0,Non_technical_Account_DATA!M171/ECO!W63))))</f>
        <v>0</v>
      </c>
      <c r="O183" s="38">
        <f>IF($C$4="National Currency",IF(Non_technical_Account_DATA!N171=0,0,Non_technical_Account_DATA!N171),IF($C$4="Current Exchange rate",IF(Non_technical_Account_DATA!N171=0,0,Non_technical_Account_DATA!N171/ECO!X28),IF($C$4="Constant Exchange rate",IF(Non_technical_Account_DATA!N171=0,0,Non_technical_Account_DATA!N171/ECO!X63))))</f>
        <v>0</v>
      </c>
      <c r="P183" s="78">
        <f>IF($C$4="National Currency",IF(Non_technical_Account_DATA!O171=0,0,Non_technical_Account_DATA!O171),IF($C$4="Current Exchange rate",IF(Non_technical_Account_DATA!O171=0,0,Non_technical_Account_DATA!O171/ECO!Y28),IF($C$4="Constant Exchange rate",IF(Non_technical_Account_DATA!O171=0,0,Non_technical_Account_DATA!O171/ECO!Y63))))</f>
        <v>0</v>
      </c>
      <c r="Q183" s="37">
        <f t="shared" si="35"/>
        <v>0</v>
      </c>
      <c r="R183" s="37" t="str">
        <f t="shared" si="36"/>
        <v>-</v>
      </c>
      <c r="S183" s="37" t="str">
        <f t="shared" si="37"/>
        <v>-</v>
      </c>
    </row>
    <row r="184" spans="3:19" ht="15" x14ac:dyDescent="0.25">
      <c r="C184" s="83"/>
      <c r="D184" s="84"/>
      <c r="E184" s="35" t="s">
        <v>21</v>
      </c>
      <c r="F184" s="38">
        <f>IF($C$4="National Currency",IF(Non_technical_Account_DATA!E172=0,0,Non_technical_Account_DATA!E172),IF($C$4="Current Exchange rate",IF(Non_technical_Account_DATA!E172=0,0,Non_technical_Account_DATA!E172/ECO!O29),IF($C$4="Constant Exchange rate",IF(Non_technical_Account_DATA!E172=0,0,Non_technical_Account_DATA!E172/ECO!O64))))</f>
        <v>0</v>
      </c>
      <c r="G184" s="38">
        <f>IF($C$4="National Currency",IF(Non_technical_Account_DATA!F172=0,0,Non_technical_Account_DATA!F172),IF($C$4="Current Exchange rate",IF(Non_technical_Account_DATA!F172=0,0,Non_technical_Account_DATA!F172/ECO!P29),IF($C$4="Constant Exchange rate",IF(Non_technical_Account_DATA!F172=0,0,Non_technical_Account_DATA!F172/ECO!P64))))</f>
        <v>0</v>
      </c>
      <c r="H184" s="38">
        <f>IF($C$4="National Currency",IF(Non_technical_Account_DATA!G172=0,0,Non_technical_Account_DATA!G172),IF($C$4="Current Exchange rate",IF(Non_technical_Account_DATA!G172=0,0,Non_technical_Account_DATA!G172/ECO!Q29),IF($C$4="Constant Exchange rate",IF(Non_technical_Account_DATA!G172=0,0,Non_technical_Account_DATA!G172/ECO!Q64))))</f>
        <v>0</v>
      </c>
      <c r="I184" s="38">
        <f>IF($C$4="National Currency",IF(Non_technical_Account_DATA!H172=0,0,Non_technical_Account_DATA!H172),IF($C$4="Current Exchange rate",IF(Non_technical_Account_DATA!H172=0,0,Non_technical_Account_DATA!H172/ECO!R29),IF($C$4="Constant Exchange rate",IF(Non_technical_Account_DATA!H172=0,0,Non_technical_Account_DATA!H172/ECO!R64))))</f>
        <v>0</v>
      </c>
      <c r="J184" s="38">
        <f>IF($C$4="National Currency",IF(Non_technical_Account_DATA!I172=0,0,Non_technical_Account_DATA!I172),IF($C$4="Current Exchange rate",IF(Non_technical_Account_DATA!I172=0,0,Non_technical_Account_DATA!I172/ECO!S29),IF($C$4="Constant Exchange rate",IF(Non_technical_Account_DATA!I172=0,0,Non_technical_Account_DATA!I172/ECO!S64))))</f>
        <v>0</v>
      </c>
      <c r="K184" s="38">
        <f>IF($C$4="National Currency",IF(Non_technical_Account_DATA!J172=0,0,Non_technical_Account_DATA!J172),IF($C$4="Current Exchange rate",IF(Non_technical_Account_DATA!J172=0,0,Non_technical_Account_DATA!J172/ECO!T29),IF($C$4="Constant Exchange rate",IF(Non_technical_Account_DATA!J172=0,0,Non_technical_Account_DATA!J172/ECO!T64))))</f>
        <v>0</v>
      </c>
      <c r="L184" s="38">
        <f>IF($C$4="National Currency",IF(Non_technical_Account_DATA!K172=0,0,Non_technical_Account_DATA!K172),IF($C$4="Current Exchange rate",IF(Non_technical_Account_DATA!K172=0,0,Non_technical_Account_DATA!K172/ECO!U29),IF($C$4="Constant Exchange rate",IF(Non_technical_Account_DATA!K172=0,0,Non_technical_Account_DATA!K172/ECO!U64))))</f>
        <v>0</v>
      </c>
      <c r="M184" s="38">
        <f>IF($C$4="National Currency",IF(Non_technical_Account_DATA!L172=0,0,Non_technical_Account_DATA!L172),IF($C$4="Current Exchange rate",IF(Non_technical_Account_DATA!L172=0,0,Non_technical_Account_DATA!L172/ECO!V29),IF($C$4="Constant Exchange rate",IF(Non_technical_Account_DATA!L172=0,0,Non_technical_Account_DATA!L172/ECO!V64))))</f>
        <v>0</v>
      </c>
      <c r="N184" s="38">
        <f>IF($C$4="National Currency",IF(Non_technical_Account_DATA!M172=0,0,Non_technical_Account_DATA!M172),IF($C$4="Current Exchange rate",IF(Non_technical_Account_DATA!M172=0,0,Non_technical_Account_DATA!M172/ECO!W29),IF($C$4="Constant Exchange rate",IF(Non_technical_Account_DATA!M172=0,0,Non_technical_Account_DATA!M172/ECO!W64))))</f>
        <v>0</v>
      </c>
      <c r="O184" s="38">
        <f>IF($C$4="National Currency",IF(Non_technical_Account_DATA!N172=0,0,Non_technical_Account_DATA!N172),IF($C$4="Current Exchange rate",IF(Non_technical_Account_DATA!N172=0,0,Non_technical_Account_DATA!N172/ECO!X29),IF($C$4="Constant Exchange rate",IF(Non_technical_Account_DATA!N172=0,0,Non_technical_Account_DATA!N172/ECO!X64))))</f>
        <v>0</v>
      </c>
      <c r="P184" s="78">
        <f>IF($C$4="National Currency",IF(Non_technical_Account_DATA!O172=0,0,Non_technical_Account_DATA!O172),IF($C$4="Current Exchange rate",IF(Non_technical_Account_DATA!O172=0,0,Non_technical_Account_DATA!O172/ECO!Y29),IF($C$4="Constant Exchange rate",IF(Non_technical_Account_DATA!O172=0,0,Non_technical_Account_DATA!O172/ECO!Y64))))</f>
        <v>0</v>
      </c>
      <c r="Q184" s="37">
        <f t="shared" si="35"/>
        <v>0</v>
      </c>
      <c r="R184" s="37" t="str">
        <f t="shared" si="36"/>
        <v>-</v>
      </c>
      <c r="S184" s="37" t="str">
        <f t="shared" si="37"/>
        <v>-</v>
      </c>
    </row>
    <row r="185" spans="3:19" ht="15" x14ac:dyDescent="0.25">
      <c r="C185" s="83"/>
      <c r="D185" s="84"/>
      <c r="E185" s="35" t="s">
        <v>22</v>
      </c>
      <c r="F185" s="38">
        <f>IF($C$4="National Currency",IF(Non_technical_Account_DATA!E173=0,0,Non_technical_Account_DATA!E173),IF($C$4="Current Exchange rate",IF(Non_technical_Account_DATA!E173=0,0,Non_technical_Account_DATA!E173/ECO!O30),IF($C$4="Constant Exchange rate",IF(Non_technical_Account_DATA!E173=0,0,Non_technical_Account_DATA!E173/ECO!O65))))</f>
        <v>7.5981787137165622</v>
      </c>
      <c r="G185" s="38">
        <f>IF($C$4="National Currency",IF(Non_technical_Account_DATA!F173=0,0,Non_technical_Account_DATA!F173),IF($C$4="Current Exchange rate",IF(Non_technical_Account_DATA!F173=0,0,Non_technical_Account_DATA!F173/ECO!P30),IF($C$4="Constant Exchange rate",IF(Non_technical_Account_DATA!F173=0,0,Non_technical_Account_DATA!F173/ECO!P65))))</f>
        <v>10.273192942515651</v>
      </c>
      <c r="H185" s="38">
        <f>IF($C$4="National Currency",IF(Non_technical_Account_DATA!G173=0,0,Non_technical_Account_DATA!G173),IF($C$4="Current Exchange rate",IF(Non_technical_Account_DATA!G173=0,0,Non_technical_Account_DATA!G173/ECO!Q30),IF($C$4="Constant Exchange rate",IF(Non_technical_Account_DATA!G173=0,0,Non_technical_Account_DATA!G173/ECO!Q65))))</f>
        <v>1.3944223107569722</v>
      </c>
      <c r="I185" s="38">
        <f>IF($C$4="National Currency",IF(Non_technical_Account_DATA!H173=0,0,Non_technical_Account_DATA!H173),IF($C$4="Current Exchange rate",IF(Non_technical_Account_DATA!H173=0,0,Non_technical_Account_DATA!H173/ECO!R30),IF($C$4="Constant Exchange rate",IF(Non_technical_Account_DATA!H173=0,0,Non_technical_Account_DATA!H173/ECO!R65))))</f>
        <v>20.375640295959023</v>
      </c>
      <c r="J185" s="38">
        <f>IF($C$4="National Currency",IF(Non_technical_Account_DATA!I173=0,0,Non_technical_Account_DATA!I173),IF($C$4="Current Exchange rate",IF(Non_technical_Account_DATA!I173=0,0,Non_technical_Account_DATA!I173/ECO!S30),IF($C$4="Constant Exchange rate",IF(Non_technical_Account_DATA!I173=0,0,Non_technical_Account_DATA!I173/ECO!S65))))</f>
        <v>23.477518497438815</v>
      </c>
      <c r="K185" s="38">
        <f>IF($C$4="National Currency",IF(Non_technical_Account_DATA!J173=0,0,Non_technical_Account_DATA!J173),IF($C$4="Current Exchange rate",IF(Non_technical_Account_DATA!J173=0,0,Non_technical_Account_DATA!J173/ECO!T30),IF($C$4="Constant Exchange rate",IF(Non_technical_Account_DATA!J173=0,0,Non_technical_Account_DATA!J173/ECO!T65))))</f>
        <v>19.464997154240184</v>
      </c>
      <c r="L185" s="38">
        <f>IF($C$4="National Currency",IF(Non_technical_Account_DATA!K173=0,0,Non_technical_Account_DATA!K173),IF($C$4="Current Exchange rate",IF(Non_technical_Account_DATA!K173=0,0,Non_technical_Account_DATA!K173/ECO!U30),IF($C$4="Constant Exchange rate",IF(Non_technical_Account_DATA!K173=0,0,Non_technical_Account_DATA!K173/ECO!U65))))</f>
        <v>22.538417757541264</v>
      </c>
      <c r="M185" s="38">
        <f>IF($C$4="National Currency",IF(Non_technical_Account_DATA!L173=0,0,Non_technical_Account_DATA!L173),IF($C$4="Current Exchange rate",IF(Non_technical_Account_DATA!L173=0,0,Non_technical_Account_DATA!L173/ECO!V30),IF($C$4="Constant Exchange rate",IF(Non_technical_Account_DATA!L173=0,0,Non_technical_Account_DATA!L173/ECO!V65))))</f>
        <v>-2.3050654524758114</v>
      </c>
      <c r="N185" s="38">
        <f>IF($C$4="National Currency",IF(Non_technical_Account_DATA!M173=0,0,Non_technical_Account_DATA!M173),IF($C$4="Current Exchange rate",IF(Non_technical_Account_DATA!M173=0,0,Non_technical_Account_DATA!M173/ECO!W30),IF($C$4="Constant Exchange rate",IF(Non_technical_Account_DATA!M173=0,0,Non_technical_Account_DATA!M173/ECO!W65))))</f>
        <v>14.869095048377917</v>
      </c>
      <c r="O185" s="38">
        <f>IF($C$4="National Currency",IF(Non_technical_Account_DATA!N173=0,0,Non_technical_Account_DATA!N173),IF($C$4="Current Exchange rate",IF(Non_technical_Account_DATA!N173=0,0,Non_technical_Account_DATA!N173/ECO!X30),IF($C$4="Constant Exchange rate",IF(Non_technical_Account_DATA!N173=0,0,Non_technical_Account_DATA!N173/ECO!X65))))</f>
        <v>8.793397837222539</v>
      </c>
      <c r="P185" s="78">
        <f>IF($C$4="National Currency",IF(Non_technical_Account_DATA!O173=0,0,Non_technical_Account_DATA!O173),IF($C$4="Current Exchange rate",IF(Non_technical_Account_DATA!O173=0,0,Non_technical_Account_DATA!O173/ECO!Y30),IF($C$4="Constant Exchange rate",IF(Non_technical_Account_DATA!O173=0,0,Non_technical_Account_DATA!O173/ECO!Y65))))</f>
        <v>0</v>
      </c>
      <c r="Q185" s="37">
        <f t="shared" si="35"/>
        <v>1.244515699788933E-4</v>
      </c>
      <c r="R185" s="37">
        <f t="shared" si="36"/>
        <v>-0.40861244019138754</v>
      </c>
      <c r="S185" s="37">
        <f t="shared" si="37"/>
        <v>0.15730337078651702</v>
      </c>
    </row>
    <row r="186" spans="3:19" ht="15" x14ac:dyDescent="0.25">
      <c r="C186" s="83"/>
      <c r="D186" s="84"/>
      <c r="E186" s="35" t="s">
        <v>23</v>
      </c>
      <c r="F186" s="38">
        <f>IF($C$4="National Currency",IF(Non_technical_Account_DATA!E174=0,0,Non_technical_Account_DATA!E174),IF($C$4="Current Exchange rate",IF(Non_technical_Account_DATA!E174=0,0,Non_technical_Account_DATA!E174/ECO!O31),IF($C$4="Constant Exchange rate",IF(Non_technical_Account_DATA!E174=0,0,Non_technical_Account_DATA!E174/ECO!O66))))</f>
        <v>0</v>
      </c>
      <c r="G186" s="38">
        <f>IF($C$4="National Currency",IF(Non_technical_Account_DATA!F174=0,0,Non_technical_Account_DATA!F174),IF($C$4="Current Exchange rate",IF(Non_technical_Account_DATA!F174=0,0,Non_technical_Account_DATA!F174/ECO!P31),IF($C$4="Constant Exchange rate",IF(Non_technical_Account_DATA!F174=0,0,Non_technical_Account_DATA!F174/ECO!P66))))</f>
        <v>0</v>
      </c>
      <c r="H186" s="38">
        <f>IF($C$4="National Currency",IF(Non_technical_Account_DATA!G174=0,0,Non_technical_Account_DATA!G174),IF($C$4="Current Exchange rate",IF(Non_technical_Account_DATA!G174=0,0,Non_technical_Account_DATA!G174/ECO!Q31),IF($C$4="Constant Exchange rate",IF(Non_technical_Account_DATA!G174=0,0,Non_technical_Account_DATA!G174/ECO!Q66))))</f>
        <v>0</v>
      </c>
      <c r="I186" s="38">
        <f>IF($C$4="National Currency",IF(Non_technical_Account_DATA!H174=0,0,Non_technical_Account_DATA!H174),IF($C$4="Current Exchange rate",IF(Non_technical_Account_DATA!H174=0,0,Non_technical_Account_DATA!H174/ECO!R31),IF($C$4="Constant Exchange rate",IF(Non_technical_Account_DATA!H174=0,0,Non_technical_Account_DATA!H174/ECO!R66))))</f>
        <v>0</v>
      </c>
      <c r="J186" s="38">
        <f>IF($C$4="National Currency",IF(Non_technical_Account_DATA!I174=0,0,Non_technical_Account_DATA!I174),IF($C$4="Current Exchange rate",IF(Non_technical_Account_DATA!I174=0,0,Non_technical_Account_DATA!I174/ECO!S31),IF($C$4="Constant Exchange rate",IF(Non_technical_Account_DATA!I174=0,0,Non_technical_Account_DATA!I174/ECO!S66))))</f>
        <v>88</v>
      </c>
      <c r="K186" s="38">
        <f>IF($C$4="National Currency",IF(Non_technical_Account_DATA!J174=0,0,Non_technical_Account_DATA!J174),IF($C$4="Current Exchange rate",IF(Non_technical_Account_DATA!J174=0,0,Non_technical_Account_DATA!J174/ECO!T31),IF($C$4="Constant Exchange rate",IF(Non_technical_Account_DATA!J174=0,0,Non_technical_Account_DATA!J174/ECO!T66))))</f>
        <v>-14.9</v>
      </c>
      <c r="L186" s="38">
        <f>IF($C$4="National Currency",IF(Non_technical_Account_DATA!K174=0,0,Non_technical_Account_DATA!K174),IF($C$4="Current Exchange rate",IF(Non_technical_Account_DATA!K174=0,0,Non_technical_Account_DATA!K174/ECO!U31),IF($C$4="Constant Exchange rate",IF(Non_technical_Account_DATA!K174=0,0,Non_technical_Account_DATA!K174/ECO!U66))))</f>
        <v>183.5</v>
      </c>
      <c r="M186" s="38">
        <f>IF($C$4="National Currency",IF(Non_technical_Account_DATA!L174=0,0,Non_technical_Account_DATA!L174),IF($C$4="Current Exchange rate",IF(Non_technical_Account_DATA!L174=0,0,Non_technical_Account_DATA!L174/ECO!V31),IF($C$4="Constant Exchange rate",IF(Non_technical_Account_DATA!L174=0,0,Non_technical_Account_DATA!L174/ECO!V66))))</f>
        <v>216.9</v>
      </c>
      <c r="N186" s="38">
        <f>IF($C$4="National Currency",IF(Non_technical_Account_DATA!M174=0,0,Non_technical_Account_DATA!M174),IF($C$4="Current Exchange rate",IF(Non_technical_Account_DATA!M174=0,0,Non_technical_Account_DATA!M174/ECO!W31),IF($C$4="Constant Exchange rate",IF(Non_technical_Account_DATA!M174=0,0,Non_technical_Account_DATA!M174/ECO!W66))))</f>
        <v>273.55137343399718</v>
      </c>
      <c r="O186" s="38">
        <f>IF($C$4="National Currency",IF(Non_technical_Account_DATA!N174=0,0,Non_technical_Account_DATA!N174),IF($C$4="Current Exchange rate",IF(Non_technical_Account_DATA!N174=0,0,Non_technical_Account_DATA!N174/ECO!X31),IF($C$4="Constant Exchange rate",IF(Non_technical_Account_DATA!N174=0,0,Non_technical_Account_DATA!N174/ECO!X66))))</f>
        <v>43.945633999999998</v>
      </c>
      <c r="P186" s="78">
        <f>IF($C$4="National Currency",IF(Non_technical_Account_DATA!O174=0,0,Non_technical_Account_DATA!O174),IF($C$4="Current Exchange rate",IF(Non_technical_Account_DATA!O174=0,0,Non_technical_Account_DATA!O174/ECO!Y31),IF($C$4="Constant Exchange rate",IF(Non_technical_Account_DATA!O174=0,0,Non_technical_Account_DATA!O174/ECO!Y66))))</f>
        <v>0</v>
      </c>
      <c r="Q186" s="37">
        <f t="shared" si="35"/>
        <v>6.2195561332015084E-4</v>
      </c>
      <c r="R186" s="37">
        <f t="shared" si="36"/>
        <v>-0.83935144083419033</v>
      </c>
      <c r="S186" s="37" t="str">
        <f t="shared" si="37"/>
        <v>-</v>
      </c>
    </row>
    <row r="187" spans="3:19" ht="15" x14ac:dyDescent="0.25">
      <c r="C187" s="83"/>
      <c r="D187" s="84"/>
      <c r="E187" s="35" t="s">
        <v>24</v>
      </c>
      <c r="F187" s="38">
        <f>IF($C$4="National Currency",IF(Non_technical_Account_DATA!E175=0,0,Non_technical_Account_DATA!E175),IF($C$4="Current Exchange rate",IF(Non_technical_Account_DATA!E175=0,0,Non_technical_Account_DATA!E175/ECO!O32),IF($C$4="Constant Exchange rate",IF(Non_technical_Account_DATA!E175=0,0,Non_technical_Account_DATA!E175/ECO!O67))))</f>
        <v>5692</v>
      </c>
      <c r="G187" s="38">
        <f>IF($C$4="National Currency",IF(Non_technical_Account_DATA!F175=0,0,Non_technical_Account_DATA!F175),IF($C$4="Current Exchange rate",IF(Non_technical_Account_DATA!F175=0,0,Non_technical_Account_DATA!F175/ECO!P32),IF($C$4="Constant Exchange rate",IF(Non_technical_Account_DATA!F175=0,0,Non_technical_Account_DATA!F175/ECO!P67))))</f>
        <v>7689</v>
      </c>
      <c r="H187" s="38">
        <f>IF($C$4="National Currency",IF(Non_technical_Account_DATA!G175=0,0,Non_technical_Account_DATA!G175),IF($C$4="Current Exchange rate",IF(Non_technical_Account_DATA!G175=0,0,Non_technical_Account_DATA!G175/ECO!Q32),IF($C$4="Constant Exchange rate",IF(Non_technical_Account_DATA!G175=0,0,Non_technical_Account_DATA!G175/ECO!Q67))))</f>
        <v>7320</v>
      </c>
      <c r="I187" s="38">
        <f>IF($C$4="National Currency",IF(Non_technical_Account_DATA!H175=0,0,Non_technical_Account_DATA!H175),IF($C$4="Current Exchange rate",IF(Non_technical_Account_DATA!H175=0,0,Non_technical_Account_DATA!H175/ECO!R32),IF($C$4="Constant Exchange rate",IF(Non_technical_Account_DATA!H175=0,0,Non_technical_Account_DATA!H175/ECO!R67))))</f>
        <v>9871</v>
      </c>
      <c r="J187" s="38">
        <f>IF($C$4="National Currency",IF(Non_technical_Account_DATA!I175=0,0,Non_technical_Account_DATA!I175),IF($C$4="Current Exchange rate",IF(Non_technical_Account_DATA!I175=0,0,Non_technical_Account_DATA!I175/ECO!S32),IF($C$4="Constant Exchange rate",IF(Non_technical_Account_DATA!I175=0,0,Non_technical_Account_DATA!I175/ECO!S67))))</f>
        <v>-6415</v>
      </c>
      <c r="K187" s="38">
        <f>IF($C$4="National Currency",IF(Non_technical_Account_DATA!J175=0,0,Non_technical_Account_DATA!J175),IF($C$4="Current Exchange rate",IF(Non_technical_Account_DATA!J175=0,0,Non_technical_Account_DATA!J175/ECO!T32),IF($C$4="Constant Exchange rate",IF(Non_technical_Account_DATA!J175=0,0,Non_technical_Account_DATA!J175/ECO!T67))))</f>
        <v>5638</v>
      </c>
      <c r="L187" s="38">
        <f>IF($C$4="National Currency",IF(Non_technical_Account_DATA!K175=0,0,Non_technical_Account_DATA!K175),IF($C$4="Current Exchange rate",IF(Non_technical_Account_DATA!K175=0,0,Non_technical_Account_DATA!K175/ECO!U32),IF($C$4="Constant Exchange rate",IF(Non_technical_Account_DATA!K175=0,0,Non_technical_Account_DATA!K175/ECO!U67))))</f>
        <v>2329</v>
      </c>
      <c r="M187" s="38">
        <f>IF($C$4="National Currency",IF(Non_technical_Account_DATA!L175=0,0,Non_technical_Account_DATA!L175),IF($C$4="Current Exchange rate",IF(Non_technical_Account_DATA!L175=0,0,Non_technical_Account_DATA!L175/ECO!V32),IF($C$4="Constant Exchange rate",IF(Non_technical_Account_DATA!L175=0,0,Non_technical_Account_DATA!L175/ECO!V67))))</f>
        <v>692</v>
      </c>
      <c r="N187" s="38">
        <f>IF($C$4="National Currency",IF(Non_technical_Account_DATA!M175=0,0,Non_technical_Account_DATA!M175),IF($C$4="Current Exchange rate",IF(Non_technical_Account_DATA!M175=0,0,Non_technical_Account_DATA!M175/ECO!W32),IF($C$4="Constant Exchange rate",IF(Non_technical_Account_DATA!M175=0,0,Non_technical_Account_DATA!M175/ECO!W67))))</f>
        <v>2482</v>
      </c>
      <c r="O187" s="75">
        <f>IF($C$4="National Currency",IF(Non_technical_Account_DATA!N175=0,0,Non_technical_Account_DATA!N175),IF($C$4="Current Exchange rate",IF(Non_technical_Account_DATA!N175=0,0,Non_technical_Account_DATA!N175/ECO!X32),IF($C$4="Constant Exchange rate",IF(Non_technical_Account_DATA!N175=0,0,Non_technical_Account_DATA!N175/ECO!X67))))</f>
        <v>2482</v>
      </c>
      <c r="P187" s="78">
        <f>IF($C$4="National Currency",IF(Non_technical_Account_DATA!O175=0,0,Non_technical_Account_DATA!O175),IF($C$4="Current Exchange rate",IF(Non_technical_Account_DATA!O175=0,0,Non_technical_Account_DATA!O175/ECO!Y32),IF($C$4="Constant Exchange rate",IF(Non_technical_Account_DATA!O175=0,0,Non_technical_Account_DATA!O175/ECO!Y67))))</f>
        <v>0</v>
      </c>
      <c r="Q187" s="37">
        <f t="shared" si="35"/>
        <v>3.5127353772177107E-2</v>
      </c>
      <c r="R187" s="37">
        <f t="shared" si="36"/>
        <v>0</v>
      </c>
      <c r="S187" s="37">
        <f t="shared" si="37"/>
        <v>-0.5639494026704146</v>
      </c>
    </row>
    <row r="188" spans="3:19" ht="15" x14ac:dyDescent="0.25">
      <c r="C188" s="83"/>
      <c r="D188" s="84"/>
      <c r="E188" s="35" t="s">
        <v>25</v>
      </c>
      <c r="F188" s="38">
        <f>IF($C$4="National Currency",IF(Non_technical_Account_DATA!E176=0,0,Non_technical_Account_DATA!E176),IF($C$4="Current Exchange rate",IF(Non_technical_Account_DATA!E176=0,0,Non_technical_Account_DATA!E176/ECO!O33),IF($C$4="Constant Exchange rate",IF(Non_technical_Account_DATA!E176=0,0,Non_technical_Account_DATA!E176/ECO!O68))))</f>
        <v>0</v>
      </c>
      <c r="G188" s="38">
        <f>IF($C$4="National Currency",IF(Non_technical_Account_DATA!F176=0,0,Non_technical_Account_DATA!F176),IF($C$4="Current Exchange rate",IF(Non_technical_Account_DATA!F176=0,0,Non_technical_Account_DATA!F176/ECO!P33),IF($C$4="Constant Exchange rate",IF(Non_technical_Account_DATA!F176=0,0,Non_technical_Account_DATA!F176/ECO!P68))))</f>
        <v>0</v>
      </c>
      <c r="H188" s="38">
        <f>IF($C$4="National Currency",IF(Non_technical_Account_DATA!G176=0,0,Non_technical_Account_DATA!G176),IF($C$4="Current Exchange rate",IF(Non_technical_Account_DATA!G176=0,0,Non_technical_Account_DATA!G176/ECO!Q33),IF($C$4="Constant Exchange rate",IF(Non_technical_Account_DATA!G176=0,0,Non_technical_Account_DATA!G176/ECO!Q68))))</f>
        <v>0</v>
      </c>
      <c r="I188" s="38">
        <f>IF($C$4="National Currency",IF(Non_technical_Account_DATA!H176=0,0,Non_technical_Account_DATA!H176),IF($C$4="Current Exchange rate",IF(Non_technical_Account_DATA!H176=0,0,Non_technical_Account_DATA!H176/ECO!R33),IF($C$4="Constant Exchange rate",IF(Non_technical_Account_DATA!H176=0,0,Non_technical_Account_DATA!H176/ECO!R68))))</f>
        <v>0</v>
      </c>
      <c r="J188" s="38">
        <f>IF($C$4="National Currency",IF(Non_technical_Account_DATA!I176=0,0,Non_technical_Account_DATA!I176),IF($C$4="Current Exchange rate",IF(Non_technical_Account_DATA!I176=0,0,Non_technical_Account_DATA!I176/ECO!S33),IF($C$4="Constant Exchange rate",IF(Non_technical_Account_DATA!I176=0,0,Non_technical_Account_DATA!I176/ECO!S68))))</f>
        <v>0</v>
      </c>
      <c r="K188" s="38">
        <f>IF($C$4="National Currency",IF(Non_technical_Account_DATA!J176=0,0,Non_technical_Account_DATA!J176),IF($C$4="Current Exchange rate",IF(Non_technical_Account_DATA!J176=0,0,Non_technical_Account_DATA!J176/ECO!T33),IF($C$4="Constant Exchange rate",IF(Non_technical_Account_DATA!J176=0,0,Non_technical_Account_DATA!J176/ECO!T68))))</f>
        <v>420.15040920150409</v>
      </c>
      <c r="L188" s="38">
        <f>IF($C$4="National Currency",IF(Non_technical_Account_DATA!K176=0,0,Non_technical_Account_DATA!K176),IF($C$4="Current Exchange rate",IF(Non_technical_Account_DATA!K176=0,0,Non_technical_Account_DATA!K176/ECO!U33),IF($C$4="Constant Exchange rate",IF(Non_technical_Account_DATA!K176=0,0,Non_technical_Account_DATA!K176/ECO!U68))))</f>
        <v>527.64875027648748</v>
      </c>
      <c r="M188" s="38">
        <f>IF($C$4="National Currency",IF(Non_technical_Account_DATA!L176=0,0,Non_technical_Account_DATA!L176),IF($C$4="Current Exchange rate",IF(Non_technical_Account_DATA!L176=0,0,Non_technical_Account_DATA!L176/ECO!V33),IF($C$4="Constant Exchange rate",IF(Non_technical_Account_DATA!L176=0,0,Non_technical_Account_DATA!L176/ECO!V68))))</f>
        <v>396.70426896704271</v>
      </c>
      <c r="N188" s="38">
        <f>IF($C$4="National Currency",IF(Non_technical_Account_DATA!M176=0,0,Non_technical_Account_DATA!M176),IF($C$4="Current Exchange rate",IF(Non_technical_Account_DATA!M176=0,0,Non_technical_Account_DATA!M176/ECO!W33),IF($C$4="Constant Exchange rate",IF(Non_technical_Account_DATA!M176=0,0,Non_technical_Account_DATA!M176/ECO!W68))))</f>
        <v>568.34771068347709</v>
      </c>
      <c r="O188" s="38">
        <f>IF($C$4="National Currency",IF(Non_technical_Account_DATA!N176=0,0,Non_technical_Account_DATA!N176),IF($C$4="Current Exchange rate",IF(Non_technical_Account_DATA!N176=0,0,Non_technical_Account_DATA!N176/ECO!X33),IF($C$4="Constant Exchange rate",IF(Non_technical_Account_DATA!N176=0,0,Non_technical_Account_DATA!N176/ECO!X68))))</f>
        <v>760.45122760451227</v>
      </c>
      <c r="P188" s="78">
        <f>IF($C$4="National Currency",IF(Non_technical_Account_DATA!O176=0,0,Non_technical_Account_DATA!O176),IF($C$4="Current Exchange rate",IF(Non_technical_Account_DATA!O176=0,0,Non_technical_Account_DATA!O176/ECO!Y33),IF($C$4="Constant Exchange rate",IF(Non_technical_Account_DATA!O176=0,0,Non_technical_Account_DATA!O176/ECO!Y68))))</f>
        <v>656.04954656049551</v>
      </c>
      <c r="Q188" s="37">
        <f t="shared" si="35"/>
        <v>1.0762546050987138E-2</v>
      </c>
      <c r="R188" s="37">
        <f t="shared" si="36"/>
        <v>0.33800350262697032</v>
      </c>
      <c r="S188" s="37" t="str">
        <f t="shared" si="37"/>
        <v>-</v>
      </c>
    </row>
    <row r="189" spans="3:19" ht="15" x14ac:dyDescent="0.25">
      <c r="C189" s="83"/>
      <c r="D189" s="84"/>
      <c r="E189" s="35" t="s">
        <v>26</v>
      </c>
      <c r="F189" s="38">
        <f>IF($C$4="National Currency",IF(Non_technical_Account_DATA!E177=0,0,Non_technical_Account_DATA!E177),IF($C$4="Current Exchange rate",IF(Non_technical_Account_DATA!E177=0,0,Non_technical_Account_DATA!E177/ECO!O34),IF($C$4="Constant Exchange rate",IF(Non_technical_Account_DATA!E177=0,0,Non_technical_Account_DATA!E177/ECO!O69))))</f>
        <v>814.84601703641295</v>
      </c>
      <c r="G189" s="38">
        <f>IF($C$4="National Currency",IF(Non_technical_Account_DATA!F177=0,0,Non_technical_Account_DATA!F177),IF($C$4="Current Exchange rate",IF(Non_technical_Account_DATA!F177=0,0,Non_technical_Account_DATA!F177/ECO!P34),IF($C$4="Constant Exchange rate",IF(Non_technical_Account_DATA!F177=0,0,Non_technical_Account_DATA!F177/ECO!P69))))</f>
        <v>1466.1143873443789</v>
      </c>
      <c r="H189" s="38">
        <f>IF($C$4="National Currency",IF(Non_technical_Account_DATA!G177=0,0,Non_technical_Account_DATA!G177),IF($C$4="Current Exchange rate",IF(Non_technical_Account_DATA!G177=0,0,Non_technical_Account_DATA!G177/ECO!Q34),IF($C$4="Constant Exchange rate",IF(Non_technical_Account_DATA!G177=0,0,Non_technical_Account_DATA!G177/ECO!Q69))))</f>
        <v>1845.923429748198</v>
      </c>
      <c r="I189" s="38">
        <f>IF($C$4="National Currency",IF(Non_technical_Account_DATA!H177=0,0,Non_technical_Account_DATA!H177),IF($C$4="Current Exchange rate",IF(Non_technical_Account_DATA!H177=0,0,Non_technical_Account_DATA!H177/ECO!R34),IF($C$4="Constant Exchange rate",IF(Non_technical_Account_DATA!H177=0,0,Non_technical_Account_DATA!H177/ECO!R69))))</f>
        <v>1504.9611532341103</v>
      </c>
      <c r="J189" s="38">
        <f>IF($C$4="National Currency",IF(Non_technical_Account_DATA!I177=0,0,Non_technical_Account_DATA!I177),IF($C$4="Current Exchange rate",IF(Non_technical_Account_DATA!I177=0,0,Non_technical_Account_DATA!I177/ECO!S34),IF($C$4="Constant Exchange rate",IF(Non_technical_Account_DATA!I177=0,0,Non_technical_Account_DATA!I177/ECO!S69))))</f>
        <v>1566.9755686604885</v>
      </c>
      <c r="K189" s="38">
        <f>IF($C$4="National Currency",IF(Non_technical_Account_DATA!J177=0,0,Non_technical_Account_DATA!J177),IF($C$4="Current Exchange rate",IF(Non_technical_Account_DATA!J177=0,0,Non_technical_Account_DATA!J177/ECO!T34),IF($C$4="Constant Exchange rate",IF(Non_technical_Account_DATA!J177=0,0,Non_technical_Account_DATA!J177/ECO!T69))))</f>
        <v>1831.6484133670317</v>
      </c>
      <c r="L189" s="38">
        <f>IF($C$4="National Currency",IF(Non_technical_Account_DATA!K177=0,0,Non_technical_Account_DATA!K177),IF($C$4="Current Exchange rate",IF(Non_technical_Account_DATA!K177=0,0,Non_technical_Account_DATA!K177/ECO!U34),IF($C$4="Constant Exchange rate",IF(Non_technical_Account_DATA!K177=0,0,Non_technical_Account_DATA!K177/ECO!U69))))</f>
        <v>1764.9536647009268</v>
      </c>
      <c r="M189" s="38">
        <f>IF($C$4="National Currency",IF(Non_technical_Account_DATA!L177=0,0,Non_technical_Account_DATA!L177),IF($C$4="Current Exchange rate",IF(Non_technical_Account_DATA!L177=0,0,Non_technical_Account_DATA!L177/ECO!V34),IF($C$4="Constant Exchange rate",IF(Non_technical_Account_DATA!L177=0,0,Non_technical_Account_DATA!L177/ECO!V69))))</f>
        <v>1670.6449499204343</v>
      </c>
      <c r="N189" s="38">
        <f>IF($C$4="National Currency",IF(Non_technical_Account_DATA!M177=0,0,Non_technical_Account_DATA!M177),IF($C$4="Current Exchange rate",IF(Non_technical_Account_DATA!M177=0,0,Non_technical_Account_DATA!M177/ECO!W34),IF($C$4="Constant Exchange rate",IF(Non_technical_Account_DATA!M177=0,0,Non_technical_Account_DATA!M177/ECO!W69))))</f>
        <v>1865.3468126930636</v>
      </c>
      <c r="O189" s="75">
        <f>IF($C$4="National Currency",IF(Non_technical_Account_DATA!N177=0,0,Non_technical_Account_DATA!N177),IF($C$4="Current Exchange rate",IF(Non_technical_Account_DATA!N177=0,0,Non_technical_Account_DATA!N177/ECO!X34),IF($C$4="Constant Exchange rate",IF(Non_technical_Account_DATA!N177=0,0,Non_technical_Account_DATA!N177/ECO!X69))))</f>
        <v>1865.3468126930636</v>
      </c>
      <c r="P189" s="78">
        <f>IF($C$4="National Currency",IF(Non_technical_Account_DATA!O177=0,0,Non_technical_Account_DATA!O177),IF($C$4="Current Exchange rate",IF(Non_technical_Account_DATA!O177=0,0,Non_technical_Account_DATA!O177/ECO!Y34),IF($C$4="Constant Exchange rate",IF(Non_technical_Account_DATA!O177=0,0,Non_technical_Account_DATA!O177/ECO!Y69))))</f>
        <v>0</v>
      </c>
      <c r="Q189" s="37">
        <f t="shared" si="35"/>
        <v>2.6399958661270036E-2</v>
      </c>
      <c r="R189" s="37">
        <f t="shared" si="36"/>
        <v>0</v>
      </c>
      <c r="S189" s="37">
        <f t="shared" si="37"/>
        <v>1.2892016082711084</v>
      </c>
    </row>
    <row r="190" spans="3:19" ht="15" x14ac:dyDescent="0.25">
      <c r="C190" s="83"/>
      <c r="D190" s="84"/>
      <c r="E190" s="35" t="s">
        <v>27</v>
      </c>
      <c r="F190" s="38">
        <f>IF($C$4="National Currency",IF(Non_technical_Account_DATA!E178=0,0,Non_technical_Account_DATA!E178),IF($C$4="Current Exchange rate",IF(Non_technical_Account_DATA!E178=0,0,Non_technical_Account_DATA!E178/ECO!O35),IF($C$4="Constant Exchange rate",IF(Non_technical_Account_DATA!E178=0,0,Non_technical_Account_DATA!E178/ECO!O70))))</f>
        <v>540.23400000000004</v>
      </c>
      <c r="G190" s="38">
        <f>IF($C$4="National Currency",IF(Non_technical_Account_DATA!F178=0,0,Non_technical_Account_DATA!F178),IF($C$4="Current Exchange rate",IF(Non_technical_Account_DATA!F178=0,0,Non_technical_Account_DATA!F178/ECO!P35),IF($C$4="Constant Exchange rate",IF(Non_technical_Account_DATA!F178=0,0,Non_technical_Account_DATA!F178/ECO!P70))))</f>
        <v>575.63699999999994</v>
      </c>
      <c r="H190" s="38">
        <f>IF($C$4="National Currency",IF(Non_technical_Account_DATA!G178=0,0,Non_technical_Account_DATA!G178),IF($C$4="Current Exchange rate",IF(Non_technical_Account_DATA!G178=0,0,Non_technical_Account_DATA!G178/ECO!Q35),IF($C$4="Constant Exchange rate",IF(Non_technical_Account_DATA!G178=0,0,Non_technical_Account_DATA!G178/ECO!Q70))))</f>
        <v>890.56700000000001</v>
      </c>
      <c r="I190" s="38">
        <f>IF($C$4="National Currency",IF(Non_technical_Account_DATA!H178=0,0,Non_technical_Account_DATA!H178),IF($C$4="Current Exchange rate",IF(Non_technical_Account_DATA!H178=0,0,Non_technical_Account_DATA!H178/ECO!R35),IF($C$4="Constant Exchange rate",IF(Non_technical_Account_DATA!H178=0,0,Non_technical_Account_DATA!H178/ECO!R70))))</f>
        <v>841.44100000000003</v>
      </c>
      <c r="J190" s="38">
        <f>IF($C$4="National Currency",IF(Non_technical_Account_DATA!I178=0,0,Non_technical_Account_DATA!I178),IF($C$4="Current Exchange rate",IF(Non_technical_Account_DATA!I178=0,0,Non_technical_Account_DATA!I178/ECO!S35),IF($C$4="Constant Exchange rate",IF(Non_technical_Account_DATA!I178=0,0,Non_technical_Account_DATA!I178/ECO!S70))))</f>
        <v>-88.715999999999994</v>
      </c>
      <c r="K190" s="38">
        <f>IF($C$4="National Currency",IF(Non_technical_Account_DATA!J178=0,0,Non_technical_Account_DATA!J178),IF($C$4="Current Exchange rate",IF(Non_technical_Account_DATA!J178=0,0,Non_technical_Account_DATA!J178/ECO!T35),IF($C$4="Constant Exchange rate",IF(Non_technical_Account_DATA!J178=0,0,Non_technical_Account_DATA!J178/ECO!T70))))</f>
        <v>61.985999999999997</v>
      </c>
      <c r="L190" s="38">
        <f>IF($C$4="National Currency",IF(Non_technical_Account_DATA!K178=0,0,Non_technical_Account_DATA!K178),IF($C$4="Current Exchange rate",IF(Non_technical_Account_DATA!K178=0,0,Non_technical_Account_DATA!K178/ECO!U35),IF($C$4="Constant Exchange rate",IF(Non_technical_Account_DATA!K178=0,0,Non_technical_Account_DATA!K178/ECO!U70))))</f>
        <v>80.457999999999998</v>
      </c>
      <c r="M190" s="38">
        <f>IF($C$4="National Currency",IF(Non_technical_Account_DATA!L178=0,0,Non_technical_Account_DATA!L178),IF($C$4="Current Exchange rate",IF(Non_technical_Account_DATA!L178=0,0,Non_technical_Account_DATA!L178/ECO!V35),IF($C$4="Constant Exchange rate",IF(Non_technical_Account_DATA!L178=0,0,Non_technical_Account_DATA!L178/ECO!V70))))</f>
        <v>29.484000000000002</v>
      </c>
      <c r="N190" s="38">
        <f>IF($C$4="National Currency",IF(Non_technical_Account_DATA!M178=0,0,Non_technical_Account_DATA!M178),IF($C$4="Current Exchange rate",IF(Non_technical_Account_DATA!M178=0,0,Non_technical_Account_DATA!M178/ECO!W35),IF($C$4="Constant Exchange rate",IF(Non_technical_Account_DATA!M178=0,0,Non_technical_Account_DATA!M178/ECO!W70))))</f>
        <v>29.474</v>
      </c>
      <c r="O190" s="38">
        <f>IF($C$4="National Currency",IF(Non_technical_Account_DATA!N178=0,0,Non_technical_Account_DATA!N178),IF($C$4="Current Exchange rate",IF(Non_technical_Account_DATA!N178=0,0,Non_technical_Account_DATA!N178/ECO!X35),IF($C$4="Constant Exchange rate",IF(Non_technical_Account_DATA!N178=0,0,Non_technical_Account_DATA!N178/ECO!X70))))</f>
        <v>92.288534141281104</v>
      </c>
      <c r="P190" s="78">
        <f>IF($C$4="National Currency",IF(Non_technical_Account_DATA!O178=0,0,Non_technical_Account_DATA!O178),IF($C$4="Current Exchange rate",IF(Non_technical_Account_DATA!O178=0,0,Non_technical_Account_DATA!O178/ECO!Y35),IF($C$4="Constant Exchange rate",IF(Non_technical_Account_DATA!O178=0,0,Non_technical_Account_DATA!O178/ECO!Y70))))</f>
        <v>-193.13038310175901</v>
      </c>
      <c r="Q190" s="37">
        <f t="shared" si="35"/>
        <v>1.306145039442557E-3</v>
      </c>
      <c r="R190" s="37">
        <f t="shared" si="36"/>
        <v>2.1311845742444562</v>
      </c>
      <c r="S190" s="37">
        <f t="shared" si="37"/>
        <v>-0.82916933376780966</v>
      </c>
    </row>
    <row r="191" spans="3:19" ht="15" x14ac:dyDescent="0.25">
      <c r="C191" s="83"/>
      <c r="D191" s="84"/>
      <c r="E191" s="35" t="s">
        <v>28</v>
      </c>
      <c r="F191" s="38">
        <f>IF($C$4="National Currency",IF(Non_technical_Account_DATA!E179=0,0,Non_technical_Account_DATA!E179),IF($C$4="Current Exchange rate",IF(Non_technical_Account_DATA!E179=0,0,Non_technical_Account_DATA!E179/ECO!O36),IF($C$4="Constant Exchange rate",IF(Non_technical_Account_DATA!E179=0,0,Non_technical_Account_DATA!E179/ECO!O71))))</f>
        <v>18.088044347282967</v>
      </c>
      <c r="G191" s="75">
        <f>IF($C$4="National Currency",IF(Non_technical_Account_DATA!F179=0,0,Non_technical_Account_DATA!F179),IF($C$4="Current Exchange rate",IF(Non_technical_Account_DATA!F179=0,0,Non_technical_Account_DATA!F179/ECO!P36),IF($C$4="Constant Exchange rate",IF(Non_technical_Account_DATA!F179=0,0,Non_technical_Account_DATA!F179/ECO!P71))))</f>
        <v>15.764269688587504</v>
      </c>
      <c r="H191" s="75">
        <f>IF($C$4="National Currency",IF(Non_technical_Account_DATA!G179=0,0,Non_technical_Account_DATA!G179),IF($C$4="Current Exchange rate",IF(Non_technical_Account_DATA!G179=0,0,Non_technical_Account_DATA!G179/ECO!Q36),IF($C$4="Constant Exchange rate",IF(Non_technical_Account_DATA!G179=0,0,Non_technical_Account_DATA!G179/ECO!Q71))))</f>
        <v>13.440495029892041</v>
      </c>
      <c r="I191" s="75">
        <f>IF($C$4="National Currency",IF(Non_technical_Account_DATA!H179=0,0,Non_technical_Account_DATA!H179),IF($C$4="Current Exchange rate",IF(Non_technical_Account_DATA!H179=0,0,Non_technical_Account_DATA!H179/ECO!R36),IF($C$4="Constant Exchange rate",IF(Non_technical_Account_DATA!H179=0,0,Non_technical_Account_DATA!H179/ECO!R71))))</f>
        <v>11.116720371196578</v>
      </c>
      <c r="J191" s="75">
        <f>IF($C$4="National Currency",IF(Non_technical_Account_DATA!I179=0,0,Non_technical_Account_DATA!I179),IF($C$4="Current Exchange rate",IF(Non_technical_Account_DATA!I179=0,0,Non_technical_Account_DATA!I179/ECO!S36),IF($C$4="Constant Exchange rate",IF(Non_technical_Account_DATA!I179=0,0,Non_technical_Account_DATA!I179/ECO!S71))))</f>
        <v>8.7929457125011155</v>
      </c>
      <c r="K191" s="38">
        <f>IF($C$4="National Currency",IF(Non_technical_Account_DATA!J179=0,0,Non_technical_Account_DATA!J179),IF($C$4="Current Exchange rate",IF(Non_technical_Account_DATA!J179=0,0,Non_technical_Account_DATA!J179/ECO!T36),IF($C$4="Constant Exchange rate",IF(Non_technical_Account_DATA!J179=0,0,Non_technical_Account_DATA!J179/ECO!T71))))</f>
        <v>6.469171053805657</v>
      </c>
      <c r="L191" s="38">
        <f>IF($C$4="National Currency",IF(Non_technical_Account_DATA!K179=0,0,Non_technical_Account_DATA!K179),IF($C$4="Current Exchange rate",IF(Non_technical_Account_DATA!K179=0,0,Non_technical_Account_DATA!K179/ECO!U36),IF($C$4="Constant Exchange rate",IF(Non_technical_Account_DATA!K179=0,0,Non_technical_Account_DATA!K179/ECO!U71))))</f>
        <v>0</v>
      </c>
      <c r="M191" s="38">
        <f>IF($C$4="National Currency",IF(Non_technical_Account_DATA!L179=0,0,Non_technical_Account_DATA!L179),IF($C$4="Current Exchange rate",IF(Non_technical_Account_DATA!L179=0,0,Non_technical_Account_DATA!L179/ECO!V36),IF($C$4="Constant Exchange rate",IF(Non_technical_Account_DATA!L179=0,0,Non_technical_Account_DATA!L179/ECO!V71))))</f>
        <v>0</v>
      </c>
      <c r="N191" s="38">
        <f>IF($C$4="National Currency",IF(Non_technical_Account_DATA!M179=0,0,Non_technical_Account_DATA!M179),IF($C$4="Current Exchange rate",IF(Non_technical_Account_DATA!M179=0,0,Non_technical_Account_DATA!M179/ECO!W36),IF($C$4="Constant Exchange rate",IF(Non_technical_Account_DATA!M179=0,0,Non_technical_Account_DATA!M179/ECO!W71))))</f>
        <v>0</v>
      </c>
      <c r="O191" s="38">
        <f>IF($C$4="National Currency",IF(Non_technical_Account_DATA!N179=0,0,Non_technical_Account_DATA!N179),IF($C$4="Current Exchange rate",IF(Non_technical_Account_DATA!N179=0,0,Non_technical_Account_DATA!N179/ECO!X36),IF($C$4="Constant Exchange rate",IF(Non_technical_Account_DATA!N179=0,0,Non_technical_Account_DATA!N179/ECO!X71))))</f>
        <v>0</v>
      </c>
      <c r="P191" s="78">
        <f>IF($C$4="National Currency",IF(Non_technical_Account_DATA!O179=0,0,Non_technical_Account_DATA!O179),IF($C$4="Current Exchange rate",IF(Non_technical_Account_DATA!O179=0,0,Non_technical_Account_DATA!O179/ECO!Y36),IF($C$4="Constant Exchange rate",IF(Non_technical_Account_DATA!O179=0,0,Non_technical_Account_DATA!O179/ECO!Y71))))</f>
        <v>0</v>
      </c>
      <c r="Q191" s="37">
        <f t="shared" si="35"/>
        <v>0</v>
      </c>
      <c r="R191" s="37" t="str">
        <f t="shared" si="36"/>
        <v>-</v>
      </c>
      <c r="S191" s="37" t="str">
        <f t="shared" si="37"/>
        <v>-</v>
      </c>
    </row>
    <row r="192" spans="3:19" ht="15" x14ac:dyDescent="0.25">
      <c r="C192" s="83"/>
      <c r="D192" s="84"/>
      <c r="E192" s="35" t="s">
        <v>29</v>
      </c>
      <c r="F192" s="38">
        <f>IF($C$4="National Currency",IF(Non_technical_Account_DATA!E180=0,0,Non_technical_Account_DATA!E180),IF($C$4="Current Exchange rate",IF(Non_technical_Account_DATA!E180=0,0,Non_technical_Account_DATA!E180/ECO!O37),IF($C$4="Constant Exchange rate",IF(Non_technical_Account_DATA!E180=0,0,Non_technical_Account_DATA!E180/ECO!O72))))</f>
        <v>11548.812945810709</v>
      </c>
      <c r="G192" s="38">
        <f>IF($C$4="National Currency",IF(Non_technical_Account_DATA!F180=0,0,Non_technical_Account_DATA!F180),IF($C$4="Current Exchange rate",IF(Non_technical_Account_DATA!F180=0,0,Non_technical_Account_DATA!F180/ECO!P37),IF($C$4="Constant Exchange rate",IF(Non_technical_Account_DATA!F180=0,0,Non_technical_Account_DATA!F180/ECO!P72))))</f>
        <v>2161.2903225806449</v>
      </c>
      <c r="H192" s="38">
        <f>IF($C$4="National Currency",IF(Non_technical_Account_DATA!G180=0,0,Non_technical_Account_DATA!G180),IF($C$4="Current Exchange rate",IF(Non_technical_Account_DATA!G180=0,0,Non_technical_Account_DATA!G180/ECO!Q37),IF($C$4="Constant Exchange rate",IF(Non_technical_Account_DATA!G180=0,0,Non_technical_Account_DATA!G180/ECO!Q72))))</f>
        <v>15888.640476950919</v>
      </c>
      <c r="I192" s="38">
        <f>IF($C$4="National Currency",IF(Non_technical_Account_DATA!H180=0,0,Non_technical_Account_DATA!H180),IF($C$4="Current Exchange rate",IF(Non_technical_Account_DATA!H180=0,0,Non_technical_Account_DATA!H180/ECO!R37),IF($C$4="Constant Exchange rate",IF(Non_technical_Account_DATA!H180=0,0,Non_technical_Account_DATA!H180/ECO!R72))))</f>
        <v>14797.508783136376</v>
      </c>
      <c r="J192" s="38">
        <f>IF($C$4="National Currency",IF(Non_technical_Account_DATA!I180=0,0,Non_technical_Account_DATA!I180),IF($C$4="Current Exchange rate",IF(Non_technical_Account_DATA!I180=0,0,Non_technical_Account_DATA!I180/ECO!S37),IF($C$4="Constant Exchange rate",IF(Non_technical_Account_DATA!I180=0,0,Non_technical_Account_DATA!I180/ECO!S72))))</f>
        <v>-29275.843713403596</v>
      </c>
      <c r="K192" s="38">
        <f>IF($C$4="National Currency",IF(Non_technical_Account_DATA!J180=0,0,Non_technical_Account_DATA!J180),IF($C$4="Current Exchange rate",IF(Non_technical_Account_DATA!J180=0,0,Non_technical_Account_DATA!J180/ECO!T37),IF($C$4="Constant Exchange rate",IF(Non_technical_Account_DATA!J180=0,0,Non_technical_Account_DATA!J180/ECO!T72))))</f>
        <v>32510.592994783347</v>
      </c>
      <c r="L192" s="38">
        <f>IF($C$4="National Currency",IF(Non_technical_Account_DATA!K180=0,0,Non_technical_Account_DATA!K180),IF($C$4="Current Exchange rate",IF(Non_technical_Account_DATA!K180=0,0,Non_technical_Account_DATA!K180/ECO!U37),IF($C$4="Constant Exchange rate",IF(Non_technical_Account_DATA!K180=0,0,Non_technical_Account_DATA!K180/ECO!U72))))</f>
        <v>16124.560843181091</v>
      </c>
      <c r="M192" s="38">
        <f>IF($C$4="National Currency",IF(Non_technical_Account_DATA!L180=0,0,Non_technical_Account_DATA!L180),IF($C$4="Current Exchange rate",IF(Non_technical_Account_DATA!L180=0,0,Non_technical_Account_DATA!L180/ECO!V37),IF($C$4="Constant Exchange rate",IF(Non_technical_Account_DATA!L180=0,0,Non_technical_Account_DATA!L180/ECO!V72))))</f>
        <v>-17532.524220163952</v>
      </c>
      <c r="N192" s="38">
        <f>IF($C$4="National Currency",IF(Non_technical_Account_DATA!M180=0,0,Non_technical_Account_DATA!M180),IF($C$4="Current Exchange rate",IF(Non_technical_Account_DATA!M180=0,0,Non_technical_Account_DATA!M180/ECO!W37),IF($C$4="Constant Exchange rate",IF(Non_technical_Account_DATA!M180=0,0,Non_technical_Account_DATA!M180/ECO!W72))))</f>
        <v>18626.211008197592</v>
      </c>
      <c r="O192" s="38">
        <f>IF($C$4="National Currency",IF(Non_technical_Account_DATA!N180=0,0,Non_technical_Account_DATA!N180),IF($C$4="Current Exchange rate",IF(Non_technical_Account_DATA!N180=0,0,Non_technical_Account_DATA!N180/ECO!X37),IF($C$4="Constant Exchange rate",IF(Non_technical_Account_DATA!N180=0,0,Non_technical_Account_DATA!N180/ECO!X72))))</f>
        <v>27056.531459597572</v>
      </c>
      <c r="P192" s="78">
        <f>IF($C$4="National Currency",IF(Non_technical_Account_DATA!O180=0,0,Non_technical_Account_DATA!O180),IF($C$4="Current Exchange rate",IF(Non_technical_Account_DATA!O180=0,0,Non_technical_Account_DATA!O180/ECO!Y37),IF($C$4="Constant Exchange rate",IF(Non_technical_Account_DATA!O180=0,0,Non_technical_Account_DATA!O180/ECO!Y72))))</f>
        <v>0</v>
      </c>
      <c r="Q192" s="37">
        <f t="shared" si="35"/>
        <v>0.38292681403276524</v>
      </c>
      <c r="R192" s="37">
        <f t="shared" si="36"/>
        <v>0.45260522645693801</v>
      </c>
      <c r="S192" s="37">
        <f t="shared" si="37"/>
        <v>1.3427976179501839</v>
      </c>
    </row>
    <row r="193" spans="3:19" ht="15" x14ac:dyDescent="0.25">
      <c r="C193" s="83"/>
      <c r="D193" s="84"/>
      <c r="E193" s="35" t="s">
        <v>30</v>
      </c>
      <c r="F193" s="38">
        <f>IF($C$4="National Currency",IF(Non_technical_Account_DATA!E181=0,0,Non_technical_Account_DATA!E181),IF($C$4="Current Exchange rate",IF(Non_technical_Account_DATA!E181=0,0,Non_technical_Account_DATA!E181/ECO!O38),IF($C$4="Constant Exchange rate",IF(Non_technical_Account_DATA!E181=0,0,Non_technical_Account_DATA!E181/ECO!O73))))</f>
        <v>227.0906359539309</v>
      </c>
      <c r="G193" s="38">
        <f>IF($C$4="National Currency",IF(Non_technical_Account_DATA!F181=0,0,Non_technical_Account_DATA!F181),IF($C$4="Current Exchange rate",IF(Non_technical_Account_DATA!F181=0,0,Non_technical_Account_DATA!F181/ECO!P38),IF($C$4="Constant Exchange rate",IF(Non_technical_Account_DATA!F181=0,0,Non_technical_Account_DATA!F181/ECO!P73))))</f>
        <v>212.15156067434486</v>
      </c>
      <c r="H193" s="38">
        <f>IF($C$4="National Currency",IF(Non_technical_Account_DATA!G181=0,0,Non_technical_Account_DATA!G181),IF($C$4="Current Exchange rate",IF(Non_technical_Account_DATA!G181=0,0,Non_technical_Account_DATA!G181/ECO!Q38),IF($C$4="Constant Exchange rate",IF(Non_technical_Account_DATA!G181=0,0,Non_technical_Account_DATA!G181/ECO!Q73))))</f>
        <v>142.60557502921048</v>
      </c>
      <c r="I193" s="38">
        <f>IF($C$4="National Currency",IF(Non_technical_Account_DATA!H181=0,0,Non_technical_Account_DATA!H181),IF($C$4="Current Exchange rate",IF(Non_technical_Account_DATA!H181=0,0,Non_technical_Account_DATA!H181/ECO!R38),IF($C$4="Constant Exchange rate",IF(Non_technical_Account_DATA!H181=0,0,Non_technical_Account_DATA!H181/ECO!R73))))</f>
        <v>307</v>
      </c>
      <c r="J193" s="38">
        <f>IF($C$4="National Currency",IF(Non_technical_Account_DATA!I181=0,0,Non_technical_Account_DATA!I181),IF($C$4="Current Exchange rate",IF(Non_technical_Account_DATA!I181=0,0,Non_technical_Account_DATA!I181/ECO!S38),IF($C$4="Constant Exchange rate",IF(Non_technical_Account_DATA!I181=0,0,Non_technical_Account_DATA!I181/ECO!S73))))</f>
        <v>-58</v>
      </c>
      <c r="K193" s="38">
        <f>IF($C$4="National Currency",IF(Non_technical_Account_DATA!J181=0,0,Non_technical_Account_DATA!J181),IF($C$4="Current Exchange rate",IF(Non_technical_Account_DATA!J181=0,0,Non_technical_Account_DATA!J181/ECO!T38),IF($C$4="Constant Exchange rate",IF(Non_technical_Account_DATA!J181=0,0,Non_technical_Account_DATA!J181/ECO!T73))))</f>
        <v>65</v>
      </c>
      <c r="L193" s="38">
        <f>IF($C$4="National Currency",IF(Non_technical_Account_DATA!K181=0,0,Non_technical_Account_DATA!K181),IF($C$4="Current Exchange rate",IF(Non_technical_Account_DATA!K181=0,0,Non_technical_Account_DATA!K181/ECO!U38),IF($C$4="Constant Exchange rate",IF(Non_technical_Account_DATA!K181=0,0,Non_technical_Account_DATA!K181/ECO!U73))))</f>
        <v>66</v>
      </c>
      <c r="M193" s="38">
        <f>IF($C$4="National Currency",IF(Non_technical_Account_DATA!L181=0,0,Non_technical_Account_DATA!L181),IF($C$4="Current Exchange rate",IF(Non_technical_Account_DATA!L181=0,0,Non_technical_Account_DATA!L181/ECO!V38),IF($C$4="Constant Exchange rate",IF(Non_technical_Account_DATA!L181=0,0,Non_technical_Account_DATA!L181/ECO!V73))))</f>
        <v>110.136</v>
      </c>
      <c r="N193" s="38">
        <f>IF($C$4="National Currency",IF(Non_technical_Account_DATA!M181=0,0,Non_technical_Account_DATA!M181),IF($C$4="Current Exchange rate",IF(Non_technical_Account_DATA!M181=0,0,Non_technical_Account_DATA!M181/ECO!W38),IF($C$4="Constant Exchange rate",IF(Non_technical_Account_DATA!M181=0,0,Non_technical_Account_DATA!M181/ECO!W73))))</f>
        <v>154</v>
      </c>
      <c r="O193" s="38">
        <f>IF($C$4="National Currency",IF(Non_technical_Account_DATA!N181=0,0,Non_technical_Account_DATA!N181),IF($C$4="Current Exchange rate",IF(Non_technical_Account_DATA!N181=0,0,Non_technical_Account_DATA!N181/ECO!X38),IF($C$4="Constant Exchange rate",IF(Non_technical_Account_DATA!N181=0,0,Non_technical_Account_DATA!N181/ECO!X73))))</f>
        <v>123.8</v>
      </c>
      <c r="P193" s="78">
        <f>IF($C$4="National Currency",IF(Non_technical_Account_DATA!O181=0,0,Non_technical_Account_DATA!O181),IF($C$4="Current Exchange rate",IF(Non_technical_Account_DATA!O181=0,0,Non_technical_Account_DATA!O181/ECO!Y38),IF($C$4="Constant Exchange rate",IF(Non_technical_Account_DATA!O181=0,0,Non_technical_Account_DATA!O181/ECO!Y73))))</f>
        <v>0</v>
      </c>
      <c r="Q193" s="37">
        <f t="shared" si="35"/>
        <v>1.7521218360175366E-3</v>
      </c>
      <c r="R193" s="37">
        <f t="shared" si="36"/>
        <v>-0.19610389610389611</v>
      </c>
      <c r="S193" s="37">
        <f t="shared" si="37"/>
        <v>-0.45484321940463068</v>
      </c>
    </row>
    <row r="194" spans="3:19" ht="15" x14ac:dyDescent="0.25">
      <c r="C194" s="83"/>
      <c r="D194" s="84"/>
      <c r="E194" s="35" t="s">
        <v>31</v>
      </c>
      <c r="F194" s="38">
        <f>IF($C$4="National Currency",IF(Non_technical_Account_DATA!E182=0,0,Non_technical_Account_DATA!E182),IF($C$4="Current Exchange rate",IF(Non_technical_Account_DATA!E182=0,0,Non_technical_Account_DATA!E182/ECO!O39),IF($C$4="Constant Exchange rate",IF(Non_technical_Account_DATA!E182=0,0,Non_technical_Account_DATA!E182/ECO!O74))))</f>
        <v>72.66148841532231</v>
      </c>
      <c r="G194" s="38">
        <f>IF($C$4="National Currency",IF(Non_technical_Account_DATA!F182=0,0,Non_technical_Account_DATA!F182),IF($C$4="Current Exchange rate",IF(Non_technical_Account_DATA!F182=0,0,Non_technical_Account_DATA!F182/ECO!P39),IF($C$4="Constant Exchange rate",IF(Non_technical_Account_DATA!F182=0,0,Non_technical_Account_DATA!F182/ECO!P74))))</f>
        <v>0</v>
      </c>
      <c r="H194" s="38">
        <f>IF($C$4="National Currency",IF(Non_technical_Account_DATA!G182=0,0,Non_technical_Account_DATA!G182),IF($C$4="Current Exchange rate",IF(Non_technical_Account_DATA!G182=0,0,Non_technical_Account_DATA!G182/ECO!Q39),IF($C$4="Constant Exchange rate",IF(Non_technical_Account_DATA!G182=0,0,Non_technical_Account_DATA!G182/ECO!Q74))))</f>
        <v>0</v>
      </c>
      <c r="I194" s="38">
        <f>IF($C$4="National Currency",IF(Non_technical_Account_DATA!H182=0,0,Non_technical_Account_DATA!H182),IF($C$4="Current Exchange rate",IF(Non_technical_Account_DATA!H182=0,0,Non_technical_Account_DATA!H182/ECO!R39),IF($C$4="Constant Exchange rate",IF(Non_technical_Account_DATA!H182=0,0,Non_technical_Account_DATA!H182/ECO!R74))))</f>
        <v>0</v>
      </c>
      <c r="J194" s="38">
        <f>IF($C$4="National Currency",IF(Non_technical_Account_DATA!I182=0,0,Non_technical_Account_DATA!I182),IF($C$4="Current Exchange rate",IF(Non_technical_Account_DATA!I182=0,0,Non_technical_Account_DATA!I182/ECO!S39),IF($C$4="Constant Exchange rate",IF(Non_technical_Account_DATA!I182=0,0,Non_technical_Account_DATA!I182/ECO!S74))))</f>
        <v>0</v>
      </c>
      <c r="K194" s="38">
        <f>IF($C$4="National Currency",IF(Non_technical_Account_DATA!J182=0,0,Non_technical_Account_DATA!J182),IF($C$4="Current Exchange rate",IF(Non_technical_Account_DATA!J182=0,0,Non_technical_Account_DATA!J182/ECO!T39),IF($C$4="Constant Exchange rate",IF(Non_technical_Account_DATA!J182=0,0,Non_technical_Account_DATA!J182/ECO!T74))))</f>
        <v>0</v>
      </c>
      <c r="L194" s="38">
        <f>IF($C$4="National Currency",IF(Non_technical_Account_DATA!K182=0,0,Non_technical_Account_DATA!K182),IF($C$4="Current Exchange rate",IF(Non_technical_Account_DATA!K182=0,0,Non_technical_Account_DATA!K182/ECO!U39),IF($C$4="Constant Exchange rate",IF(Non_technical_Account_DATA!K182=0,0,Non_technical_Account_DATA!K182/ECO!U74))))</f>
        <v>0</v>
      </c>
      <c r="M194" s="38">
        <f>IF($C$4="National Currency",IF(Non_technical_Account_DATA!L182=0,0,Non_technical_Account_DATA!L182),IF($C$4="Current Exchange rate",IF(Non_technical_Account_DATA!L182=0,0,Non_technical_Account_DATA!L182/ECO!V39),IF($C$4="Constant Exchange rate",IF(Non_technical_Account_DATA!L182=0,0,Non_technical_Account_DATA!L182/ECO!V74))))</f>
        <v>0</v>
      </c>
      <c r="N194" s="38">
        <f>IF($C$4="National Currency",IF(Non_technical_Account_DATA!M182=0,0,Non_technical_Account_DATA!M182),IF($C$4="Current Exchange rate",IF(Non_technical_Account_DATA!M182=0,0,Non_technical_Account_DATA!M182/ECO!W39),IF($C$4="Constant Exchange rate",IF(Non_technical_Account_DATA!M182=0,0,Non_technical_Account_DATA!M182/ECO!W74))))</f>
        <v>0</v>
      </c>
      <c r="O194" s="38">
        <f>IF($C$4="National Currency",IF(Non_technical_Account_DATA!N182=0,0,Non_technical_Account_DATA!N182),IF($C$4="Current Exchange rate",IF(Non_technical_Account_DATA!N182=0,0,Non_technical_Account_DATA!N182/ECO!X39),IF($C$4="Constant Exchange rate",IF(Non_technical_Account_DATA!N182=0,0,Non_technical_Account_DATA!N182/ECO!X74))))</f>
        <v>0</v>
      </c>
      <c r="P194" s="78">
        <f>IF($C$4="National Currency",IF(Non_technical_Account_DATA!O182=0,0,Non_technical_Account_DATA!O182),IF($C$4="Current Exchange rate",IF(Non_technical_Account_DATA!O182=0,0,Non_technical_Account_DATA!O182/ECO!Y39),IF($C$4="Constant Exchange rate",IF(Non_technical_Account_DATA!O182=0,0,Non_technical_Account_DATA!O182/ECO!Y74))))</f>
        <v>0</v>
      </c>
      <c r="Q194" s="37">
        <f t="shared" si="35"/>
        <v>0</v>
      </c>
      <c r="R194" s="37" t="str">
        <f t="shared" si="36"/>
        <v>-</v>
      </c>
      <c r="S194" s="37" t="str">
        <f t="shared" si="37"/>
        <v>-</v>
      </c>
    </row>
    <row r="195" spans="3:19" ht="15" x14ac:dyDescent="0.25">
      <c r="C195" s="83"/>
      <c r="D195" s="84"/>
      <c r="E195" s="35" t="s">
        <v>32</v>
      </c>
      <c r="F195" s="38">
        <f>IF($C$4="National Currency",IF(Non_technical_Account_DATA!E183=0,0,Non_technical_Account_DATA!E183),IF($C$4="Current Exchange rate",IF(Non_technical_Account_DATA!E183=0,0,Non_technical_Account_DATA!E183/ECO!O40),IF($C$4="Constant Exchange rate",IF(Non_technical_Account_DATA!E183=0,0,Non_technical_Account_DATA!E183/ECO!O75))))</f>
        <v>0</v>
      </c>
      <c r="G195" s="38">
        <f>IF($C$4="National Currency",IF(Non_technical_Account_DATA!F183=0,0,Non_technical_Account_DATA!F183),IF($C$4="Current Exchange rate",IF(Non_technical_Account_DATA!F183=0,0,Non_technical_Account_DATA!F183/ECO!P40),IF($C$4="Constant Exchange rate",IF(Non_technical_Account_DATA!F183=0,0,Non_technical_Account_DATA!F183/ECO!P75))))</f>
        <v>0</v>
      </c>
      <c r="H195" s="38">
        <f>IF($C$4="National Currency",IF(Non_technical_Account_DATA!G183=0,0,Non_technical_Account_DATA!G183),IF($C$4="Current Exchange rate",IF(Non_technical_Account_DATA!G183=0,0,Non_technical_Account_DATA!G183/ECO!Q40),IF($C$4="Constant Exchange rate",IF(Non_technical_Account_DATA!G183=0,0,Non_technical_Account_DATA!G183/ECO!Q75))))</f>
        <v>53.319209039548028</v>
      </c>
      <c r="I195" s="38">
        <f>IF($C$4="National Currency",IF(Non_technical_Account_DATA!H183=0,0,Non_technical_Account_DATA!H183),IF($C$4="Current Exchange rate",IF(Non_technical_Account_DATA!H183=0,0,Non_technical_Account_DATA!H183/ECO!R40),IF($C$4="Constant Exchange rate",IF(Non_technical_Account_DATA!H183=0,0,Non_technical_Account_DATA!H183/ECO!R75))))</f>
        <v>6.0028248587570623</v>
      </c>
      <c r="J195" s="38">
        <f>IF($C$4="National Currency",IF(Non_technical_Account_DATA!I183=0,0,Non_technical_Account_DATA!I183),IF($C$4="Current Exchange rate",IF(Non_technical_Account_DATA!I183=0,0,Non_technical_Account_DATA!I183/ECO!S40),IF($C$4="Constant Exchange rate",IF(Non_technical_Account_DATA!I183=0,0,Non_technical_Account_DATA!I183/ECO!S75))))</f>
        <v>29.307909604519775</v>
      </c>
      <c r="K195" s="38">
        <f>IF($C$4="National Currency",IF(Non_technical_Account_DATA!J183=0,0,Non_technical_Account_DATA!J183),IF($C$4="Current Exchange rate",IF(Non_technical_Account_DATA!J183=0,0,Non_technical_Account_DATA!J183/ECO!T40),IF($C$4="Constant Exchange rate",IF(Non_technical_Account_DATA!J183=0,0,Non_technical_Account_DATA!J183/ECO!T75))))</f>
        <v>15.18361581920904</v>
      </c>
      <c r="L195" s="38">
        <f>IF($C$4="National Currency",IF(Non_technical_Account_DATA!K183=0,0,Non_technical_Account_DATA!K183),IF($C$4="Current Exchange rate",IF(Non_technical_Account_DATA!K183=0,0,Non_technical_Account_DATA!K183/ECO!U40),IF($C$4="Constant Exchange rate",IF(Non_technical_Account_DATA!K183=0,0,Non_technical_Account_DATA!K183/ECO!U75))))</f>
        <v>82.980225988700568</v>
      </c>
      <c r="M195" s="38">
        <f>IF($C$4="National Currency",IF(Non_technical_Account_DATA!L183=0,0,Non_technical_Account_DATA!L183),IF($C$4="Current Exchange rate",IF(Non_technical_Account_DATA!L183=0,0,Non_technical_Account_DATA!L183/ECO!V40),IF($C$4="Constant Exchange rate",IF(Non_technical_Account_DATA!L183=0,0,Non_technical_Account_DATA!L183/ECO!V75))))</f>
        <v>45.197740112994353</v>
      </c>
      <c r="N195" s="38">
        <f>IF($C$4="National Currency",IF(Non_technical_Account_DATA!M183=0,0,Non_technical_Account_DATA!M183),IF($C$4="Current Exchange rate",IF(Non_technical_Account_DATA!M183=0,0,Non_technical_Account_DATA!M183/ECO!W40),IF($C$4="Constant Exchange rate",IF(Non_technical_Account_DATA!M183=0,0,Non_technical_Account_DATA!M183/ECO!W75))))</f>
        <v>14.830508474576272</v>
      </c>
      <c r="O195" s="38">
        <f>IF($C$4="National Currency",IF(Non_technical_Account_DATA!N183=0,0,Non_technical_Account_DATA!N183),IF($C$4="Current Exchange rate",IF(Non_technical_Account_DATA!N183=0,0,Non_technical_Account_DATA!N183/ECO!X40),IF($C$4="Constant Exchange rate",IF(Non_technical_Account_DATA!N183=0,0,Non_technical_Account_DATA!N183/ECO!X75))))</f>
        <v>69.209039548022602</v>
      </c>
      <c r="P195" s="78">
        <f>IF($C$4="National Currency",IF(Non_technical_Account_DATA!O183=0,0,Non_technical_Account_DATA!O183),IF($C$4="Current Exchange rate",IF(Non_technical_Account_DATA!O183=0,0,Non_technical_Account_DATA!O183/ECO!Y40),IF($C$4="Constant Exchange rate",IF(Non_technical_Account_DATA!O183=0,0,Non_technical_Account_DATA!O183/ECO!Y75))))</f>
        <v>0</v>
      </c>
      <c r="Q195" s="37">
        <f t="shared" si="35"/>
        <v>9.7950459969217826E-4</v>
      </c>
      <c r="R195" s="37">
        <f t="shared" si="36"/>
        <v>3.666666666666667</v>
      </c>
      <c r="S195" s="37" t="str">
        <f t="shared" si="37"/>
        <v>-</v>
      </c>
    </row>
    <row r="196" spans="3:19" ht="15" x14ac:dyDescent="0.25">
      <c r="C196" s="83"/>
      <c r="D196" s="84"/>
      <c r="E196" s="35" t="s">
        <v>42</v>
      </c>
      <c r="F196" s="39">
        <f>IF($C$4="National Currency",IF(Non_technical_Account_DATA!E184=0,0,Non_technical_Account_DATA!E184),IF($C$4="Current Exchange rate",IF(Non_technical_Account_DATA!E184=0,0,Non_technical_Account_DATA!E184/ECO!O41),IF($C$4="Constant Exchange rate",IF(Non_technical_Account_DATA!E184=0,0,Non_technical_Account_DATA!E184/ECO!O76))))</f>
        <v>0</v>
      </c>
      <c r="G196" s="39">
        <f>IF($C$4="National Currency",IF(Non_technical_Account_DATA!F184=0,0,Non_technical_Account_DATA!F184),IF($C$4="Current Exchange rate",IF(Non_technical_Account_DATA!F184=0,0,Non_technical_Account_DATA!F184/ECO!P41),IF($C$4="Constant Exchange rate",IF(Non_technical_Account_DATA!F184=0,0,Non_technical_Account_DATA!F184/ECO!P76))))</f>
        <v>0</v>
      </c>
      <c r="H196" s="39">
        <f>IF($C$4="National Currency",IF(Non_technical_Account_DATA!G184=0,0,Non_technical_Account_DATA!G184),IF($C$4="Current Exchange rate",IF(Non_technical_Account_DATA!G184=0,0,Non_technical_Account_DATA!G184/ECO!Q41),IF($C$4="Constant Exchange rate",IF(Non_technical_Account_DATA!G184=0,0,Non_technical_Account_DATA!G184/ECO!Q76))))</f>
        <v>0</v>
      </c>
      <c r="I196" s="39">
        <f>IF($C$4="National Currency",IF(Non_technical_Account_DATA!H184=0,0,Non_technical_Account_DATA!H184),IF($C$4="Current Exchange rate",IF(Non_technical_Account_DATA!H184=0,0,Non_technical_Account_DATA!H184/ECO!R41),IF($C$4="Constant Exchange rate",IF(Non_technical_Account_DATA!H184=0,0,Non_technical_Account_DATA!H184/ECO!R76))))</f>
        <v>0</v>
      </c>
      <c r="J196" s="39">
        <f>IF($C$4="National Currency",IF(Non_technical_Account_DATA!I184=0,0,Non_technical_Account_DATA!I184),IF($C$4="Current Exchange rate",IF(Non_technical_Account_DATA!I184=0,0,Non_technical_Account_DATA!I184/ECO!S41),IF($C$4="Constant Exchange rate",IF(Non_technical_Account_DATA!I184=0,0,Non_technical_Account_DATA!I184/ECO!S76))))</f>
        <v>0</v>
      </c>
      <c r="K196" s="39">
        <f>IF($C$4="National Currency",IF(Non_technical_Account_DATA!J184=0,0,Non_technical_Account_DATA!J184),IF($C$4="Current Exchange rate",IF(Non_technical_Account_DATA!J184=0,0,Non_technical_Account_DATA!J184/ECO!T41),IF($C$4="Constant Exchange rate",IF(Non_technical_Account_DATA!J184=0,0,Non_technical_Account_DATA!J184/ECO!T76))))</f>
        <v>0</v>
      </c>
      <c r="L196" s="39">
        <f>IF($C$4="National Currency",IF(Non_technical_Account_DATA!K184=0,0,Non_technical_Account_DATA!K184),IF($C$4="Current Exchange rate",IF(Non_technical_Account_DATA!K184=0,0,Non_technical_Account_DATA!K184/ECO!U41),IF($C$4="Constant Exchange rate",IF(Non_technical_Account_DATA!K184=0,0,Non_technical_Account_DATA!K184/ECO!U76))))</f>
        <v>0</v>
      </c>
      <c r="M196" s="39">
        <f>IF($C$4="National Currency",IF(Non_technical_Account_DATA!L184=0,0,Non_technical_Account_DATA!L184),IF($C$4="Current Exchange rate",IF(Non_technical_Account_DATA!L184=0,0,Non_technical_Account_DATA!L184/ECO!V41),IF($C$4="Constant Exchange rate",IF(Non_technical_Account_DATA!L184=0,0,Non_technical_Account_DATA!L184/ECO!V76))))</f>
        <v>0</v>
      </c>
      <c r="N196" s="39">
        <f>IF($C$4="National Currency",IF(Non_technical_Account_DATA!M184=0,0,Non_technical_Account_DATA!M184),IF($C$4="Current Exchange rate",IF(Non_technical_Account_DATA!M184=0,0,Non_technical_Account_DATA!M184/ECO!W41),IF($C$4="Constant Exchange rate",IF(Non_technical_Account_DATA!M184=0,0,Non_technical_Account_DATA!M184/ECO!W76))))</f>
        <v>0</v>
      </c>
      <c r="O196" s="39">
        <f>IF($C$4="National Currency",IF(Non_technical_Account_DATA!N184=0,0,Non_technical_Account_DATA!N184),IF($C$4="Current Exchange rate",IF(Non_technical_Account_DATA!N184=0,0,Non_technical_Account_DATA!N184/ECO!X41),IF($C$4="Constant Exchange rate",IF(Non_technical_Account_DATA!N184=0,0,Non_technical_Account_DATA!N184/ECO!X76))))</f>
        <v>0</v>
      </c>
      <c r="P196" s="79">
        <f>IF($C$4="National Currency",IF(Non_technical_Account_DATA!O184=0,0,Non_technical_Account_DATA!O184),IF($C$4="Current Exchange rate",IF(Non_technical_Account_DATA!O184=0,0,Non_technical_Account_DATA!O184/ECO!Y41),IF($C$4="Constant Exchange rate",IF(Non_technical_Account_DATA!O184=0,0,Non_technical_Account_DATA!O184/ECO!Y76))))</f>
        <v>0</v>
      </c>
      <c r="Q196" s="37">
        <f t="shared" si="35"/>
        <v>0</v>
      </c>
      <c r="R196" s="37" t="str">
        <f t="shared" si="36"/>
        <v>-</v>
      </c>
      <c r="S196" s="37" t="str">
        <f t="shared" si="37"/>
        <v>-</v>
      </c>
    </row>
    <row r="197" spans="3:19" ht="15.75" thickBot="1" x14ac:dyDescent="0.3">
      <c r="C197" s="87"/>
      <c r="D197" s="88"/>
      <c r="E197" s="40" t="s">
        <v>81</v>
      </c>
      <c r="F197" s="44">
        <f t="shared" ref="F197:O197" si="38">SUM(F165:F196)</f>
        <v>45611.067246027764</v>
      </c>
      <c r="G197" s="44">
        <f t="shared" si="38"/>
        <v>43922.555669144014</v>
      </c>
      <c r="H197" s="44">
        <f t="shared" si="38"/>
        <v>61758.472213394911</v>
      </c>
      <c r="I197" s="44">
        <f t="shared" si="38"/>
        <v>63425.288357717509</v>
      </c>
      <c r="J197" s="44">
        <f t="shared" si="38"/>
        <v>-21551.711333498341</v>
      </c>
      <c r="K197" s="44">
        <f t="shared" si="38"/>
        <v>66344.879996832853</v>
      </c>
      <c r="L197" s="44">
        <f t="shared" si="38"/>
        <v>46694.713279073803</v>
      </c>
      <c r="M197" s="44">
        <f t="shared" si="38"/>
        <v>2204.1108773809578</v>
      </c>
      <c r="N197" s="44">
        <f t="shared" si="38"/>
        <v>60747.891139407868</v>
      </c>
      <c r="O197" s="44">
        <f t="shared" si="38"/>
        <v>70657.186877705753</v>
      </c>
      <c r="P197" s="44" t="s">
        <v>113</v>
      </c>
      <c r="Q197" s="37">
        <f t="shared" si="35"/>
        <v>1</v>
      </c>
    </row>
    <row r="198" spans="3:19" ht="15.75" thickTop="1" x14ac:dyDescent="0.25">
      <c r="C198" s="89"/>
      <c r="D198" s="90"/>
      <c r="E198" s="45" t="s">
        <v>82</v>
      </c>
      <c r="F198" s="46">
        <v>41968.86328125</v>
      </c>
      <c r="G198" s="46">
        <v>39982.41015625</v>
      </c>
      <c r="H198" s="46">
        <v>57509.765625</v>
      </c>
      <c r="I198" s="46">
        <v>61740.00390625</v>
      </c>
      <c r="J198" s="46">
        <v>-23942.93359375</v>
      </c>
      <c r="K198" s="46">
        <v>60593.74609375</v>
      </c>
      <c r="L198" s="46">
        <v>38339.1171875</v>
      </c>
      <c r="M198" s="46">
        <v>-5647.51708984375</v>
      </c>
      <c r="N198" s="46">
        <v>53810.87109375</v>
      </c>
      <c r="O198" s="46">
        <v>61969.3125</v>
      </c>
      <c r="P198" s="46" t="s">
        <v>113</v>
      </c>
      <c r="Q198" s="37">
        <f t="shared" si="35"/>
        <v>0.87704188686788753</v>
      </c>
      <c r="R198" s="37">
        <f t="shared" ref="R198" si="39">IF(OR(O198=0, N198=0),"-",O198/N198-1)</f>
        <v>0.15161325658594627</v>
      </c>
      <c r="S198" s="37">
        <f t="shared" ref="S198" si="40">IF(OR(O198=0, F198=0),"-",O198/F198-1)</f>
        <v>0.47655446574092464</v>
      </c>
    </row>
    <row r="199" spans="3:19" ht="15" x14ac:dyDescent="0.25">
      <c r="E199" s="55" t="s">
        <v>83</v>
      </c>
      <c r="F199" s="56"/>
      <c r="G199" s="56">
        <f t="shared" ref="G199:O199" si="41">G198/F198-1</f>
        <v>-4.7331592273252454E-2</v>
      </c>
      <c r="H199" s="56">
        <f t="shared" si="41"/>
        <v>0.43837666114307883</v>
      </c>
      <c r="I199" s="56">
        <f t="shared" si="41"/>
        <v>7.3556868738325676E-2</v>
      </c>
      <c r="J199" s="56">
        <f t="shared" si="41"/>
        <v>-1.3878025927906725</v>
      </c>
      <c r="K199" s="56">
        <f t="shared" si="41"/>
        <v>-3.5307569707985671</v>
      </c>
      <c r="L199" s="56">
        <f t="shared" si="41"/>
        <v>-0.36727600356343504</v>
      </c>
      <c r="M199" s="56">
        <f t="shared" si="41"/>
        <v>-1.1473043070403577</v>
      </c>
      <c r="N199" s="56">
        <f t="shared" si="41"/>
        <v>-10.528235193926395</v>
      </c>
      <c r="O199" s="57">
        <f t="shared" si="41"/>
        <v>0.15161325658594627</v>
      </c>
      <c r="P199" s="57"/>
    </row>
    <row r="202" spans="3:19" ht="18.75" x14ac:dyDescent="0.15">
      <c r="C202" s="97" t="s">
        <v>108</v>
      </c>
      <c r="D202" s="99"/>
      <c r="E202" s="91" t="s">
        <v>91</v>
      </c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3"/>
    </row>
    <row r="203" spans="3:19" ht="15" x14ac:dyDescent="0.15">
      <c r="C203" s="85" t="s">
        <v>92</v>
      </c>
      <c r="D203" s="86"/>
      <c r="E203" s="31">
        <v>6</v>
      </c>
      <c r="F203" s="32">
        <v>2004</v>
      </c>
      <c r="G203" s="32">
        <f t="shared" ref="G203:P203" si="42">F203+1</f>
        <v>2005</v>
      </c>
      <c r="H203" s="32">
        <f t="shared" si="42"/>
        <v>2006</v>
      </c>
      <c r="I203" s="32">
        <f t="shared" si="42"/>
        <v>2007</v>
      </c>
      <c r="J203" s="32">
        <f t="shared" si="42"/>
        <v>2008</v>
      </c>
      <c r="K203" s="32">
        <f t="shared" si="42"/>
        <v>2009</v>
      </c>
      <c r="L203" s="32">
        <f t="shared" si="42"/>
        <v>2010</v>
      </c>
      <c r="M203" s="32">
        <f t="shared" si="42"/>
        <v>2011</v>
      </c>
      <c r="N203" s="32">
        <f t="shared" si="42"/>
        <v>2012</v>
      </c>
      <c r="O203" s="32">
        <f t="shared" si="42"/>
        <v>2013</v>
      </c>
      <c r="P203" s="33">
        <f t="shared" si="42"/>
        <v>2014</v>
      </c>
      <c r="Q203" s="34" t="s">
        <v>84</v>
      </c>
      <c r="R203" s="34" t="s">
        <v>93</v>
      </c>
      <c r="S203" s="33" t="s">
        <v>94</v>
      </c>
    </row>
    <row r="204" spans="3:19" ht="15" x14ac:dyDescent="0.25">
      <c r="C204" s="83"/>
      <c r="D204" s="84"/>
      <c r="E204" s="35" t="s">
        <v>2</v>
      </c>
      <c r="F204" s="36">
        <f>IF($C$4="National Currency",IF(Non_technical_Account_DATA!E189=0,0,Non_technical_Account_DATA!E189),IF($C$4="Current Exchange rate",IF(Non_technical_Account_DATA!E189=0,0,Non_technical_Account_DATA!E189/ECO!O10),IF($C$4="Constant Exchange rate",IF(Non_technical_Account_DATA!E189=0,0,Non_technical_Account_DATA!E189/ECO!O45))))</f>
        <v>130</v>
      </c>
      <c r="G204" s="36">
        <f>IF($C$4="National Currency",IF(Non_technical_Account_DATA!F189=0,0,Non_technical_Account_DATA!F189),IF($C$4="Current Exchange rate",IF(Non_technical_Account_DATA!F189=0,0,Non_technical_Account_DATA!F189/ECO!P10),IF($C$4="Constant Exchange rate",IF(Non_technical_Account_DATA!F189=0,0,Non_technical_Account_DATA!F189/ECO!P45))))</f>
        <v>146</v>
      </c>
      <c r="H204" s="36">
        <f>IF($C$4="National Currency",IF(Non_technical_Account_DATA!G189=0,0,Non_technical_Account_DATA!G189),IF($C$4="Current Exchange rate",IF(Non_technical_Account_DATA!G189=0,0,Non_technical_Account_DATA!G189/ECO!Q10),IF($C$4="Constant Exchange rate",IF(Non_technical_Account_DATA!G189=0,0,Non_technical_Account_DATA!G189/ECO!Q45))))</f>
        <v>217</v>
      </c>
      <c r="I204" s="36">
        <f>IF($C$4="National Currency",IF(Non_technical_Account_DATA!H189=0,0,Non_technical_Account_DATA!H189),IF($C$4="Current Exchange rate",IF(Non_technical_Account_DATA!H189=0,0,Non_technical_Account_DATA!H189/ECO!R10),IF($C$4="Constant Exchange rate",IF(Non_technical_Account_DATA!H189=0,0,Non_technical_Account_DATA!H189/ECO!R45))))</f>
        <v>138</v>
      </c>
      <c r="J204" s="36">
        <f>IF($C$4="National Currency",IF(Non_technical_Account_DATA!I189=0,0,Non_technical_Account_DATA!I189),IF($C$4="Current Exchange rate",IF(Non_technical_Account_DATA!I189=0,0,Non_technical_Account_DATA!I189/ECO!S10),IF($C$4="Constant Exchange rate",IF(Non_technical_Account_DATA!I189=0,0,Non_technical_Account_DATA!I189/ECO!S45))))</f>
        <v>75</v>
      </c>
      <c r="K204" s="36">
        <f>IF($C$4="National Currency",IF(Non_technical_Account_DATA!J189=0,0,Non_technical_Account_DATA!J189),IF($C$4="Current Exchange rate",IF(Non_technical_Account_DATA!J189=0,0,Non_technical_Account_DATA!J189/ECO!T10),IF($C$4="Constant Exchange rate",IF(Non_technical_Account_DATA!J189=0,0,Non_technical_Account_DATA!J189/ECO!T45))))</f>
        <v>92</v>
      </c>
      <c r="L204" s="36">
        <f>IF($C$4="National Currency",IF(Non_technical_Account_DATA!K189=0,0,Non_technical_Account_DATA!K189),IF($C$4="Current Exchange rate",IF(Non_technical_Account_DATA!K189=0,0,Non_technical_Account_DATA!K189/ECO!U10),IF($C$4="Constant Exchange rate",IF(Non_technical_Account_DATA!K189=0,0,Non_technical_Account_DATA!K189/ECO!U45))))</f>
        <v>164</v>
      </c>
      <c r="M204" s="36">
        <f>IF($C$4="National Currency",IF(Non_technical_Account_DATA!L189=0,0,Non_technical_Account_DATA!L189),IF($C$4="Current Exchange rate",IF(Non_technical_Account_DATA!L189=0,0,Non_technical_Account_DATA!L189/ECO!V10),IF($C$4="Constant Exchange rate",IF(Non_technical_Account_DATA!L189=0,0,Non_technical_Account_DATA!L189/ECO!V45))))</f>
        <v>180</v>
      </c>
      <c r="N204" s="36">
        <f>IF($C$4="National Currency",IF(Non_technical_Account_DATA!M189=0,0,Non_technical_Account_DATA!M189),IF($C$4="Current Exchange rate",IF(Non_technical_Account_DATA!M189=0,0,Non_technical_Account_DATA!M189/ECO!W10),IF($C$4="Constant Exchange rate",IF(Non_technical_Account_DATA!M189=0,0,Non_technical_Account_DATA!M189/ECO!W45))))</f>
        <v>183</v>
      </c>
      <c r="O204" s="36">
        <f>IF($C$4="National Currency",IF(Non_technical_Account_DATA!N189=0,0,Non_technical_Account_DATA!N189),IF($C$4="Current Exchange rate",IF(Non_technical_Account_DATA!N189=0,0,Non_technical_Account_DATA!N189/ECO!X10),IF($C$4="Constant Exchange rate",IF(Non_technical_Account_DATA!N189=0,0,Non_technical_Account_DATA!N189/ECO!X45))))</f>
        <v>173</v>
      </c>
      <c r="P204" s="77">
        <f>IF($C$4="National Currency",IF(Non_technical_Account_DATA!O189=0,0,Non_technical_Account_DATA!O189),IF($C$4="Current Exchange rate",IF(Non_technical_Account_DATA!O189=0,0,Non_technical_Account_DATA!O189/ECO!Y10),IF($C$4="Constant Exchange rate",IF(Non_technical_Account_DATA!O189=0,0,Non_technical_Account_DATA!O189/ECO!Y45))))</f>
        <v>0</v>
      </c>
      <c r="Q204" s="37">
        <f>O204/$O$236</f>
        <v>1.0449232933131334E-2</v>
      </c>
      <c r="R204" s="37">
        <f>IF(OR(O204=0, N204=0),"-",O204/N204-1)</f>
        <v>-5.4644808743169349E-2</v>
      </c>
      <c r="S204" s="37">
        <f>IF(OR(O204=0, F204=0),"-",O204/F204-1)</f>
        <v>0.3307692307692307</v>
      </c>
    </row>
    <row r="205" spans="3:19" ht="15" x14ac:dyDescent="0.25">
      <c r="C205" s="83"/>
      <c r="D205" s="84"/>
      <c r="E205" s="35" t="s">
        <v>3</v>
      </c>
      <c r="F205" s="38">
        <f>IF($C$4="National Currency",IF(Non_technical_Account_DATA!E190=0,0,Non_technical_Account_DATA!E190),IF($C$4="Current Exchange rate",IF(Non_technical_Account_DATA!E190=0,0,Non_technical_Account_DATA!E190/ECO!O11),IF($C$4="Constant Exchange rate",IF(Non_technical_Account_DATA!E190=0,0,Non_technical_Account_DATA!E190/ECO!O46))))</f>
        <v>495.85222900000002</v>
      </c>
      <c r="G205" s="38">
        <f>IF($C$4="National Currency",IF(Non_technical_Account_DATA!F190=0,0,Non_technical_Account_DATA!F190),IF($C$4="Current Exchange rate",IF(Non_technical_Account_DATA!F190=0,0,Non_technical_Account_DATA!F190/ECO!P11),IF($C$4="Constant Exchange rate",IF(Non_technical_Account_DATA!F190=0,0,Non_technical_Account_DATA!F190/ECO!P46))))</f>
        <v>488.26835499999999</v>
      </c>
      <c r="H205" s="38">
        <f>IF($C$4="National Currency",IF(Non_technical_Account_DATA!G190=0,0,Non_technical_Account_DATA!G190),IF($C$4="Current Exchange rate",IF(Non_technical_Account_DATA!G190=0,0,Non_technical_Account_DATA!G190/ECO!Q11),IF($C$4="Constant Exchange rate",IF(Non_technical_Account_DATA!G190=0,0,Non_technical_Account_DATA!G190/ECO!Q46))))</f>
        <v>420.77680299999997</v>
      </c>
      <c r="I205" s="38">
        <f>IF($C$4="National Currency",IF(Non_technical_Account_DATA!H190=0,0,Non_technical_Account_DATA!H190),IF($C$4="Current Exchange rate",IF(Non_technical_Account_DATA!H190=0,0,Non_technical_Account_DATA!H190/ECO!R11),IF($C$4="Constant Exchange rate",IF(Non_technical_Account_DATA!H190=0,0,Non_technical_Account_DATA!H190/ECO!R46))))</f>
        <v>115.651843</v>
      </c>
      <c r="J205" s="38">
        <f>IF($C$4="National Currency",IF(Non_technical_Account_DATA!I190=0,0,Non_technical_Account_DATA!I190),IF($C$4="Current Exchange rate",IF(Non_technical_Account_DATA!I190=0,0,Non_technical_Account_DATA!I190/ECO!S11),IF($C$4="Constant Exchange rate",IF(Non_technical_Account_DATA!I190=0,0,Non_technical_Account_DATA!I190/ECO!S46))))</f>
        <v>191.64683299999999</v>
      </c>
      <c r="K205" s="38">
        <f>IF($C$4="National Currency",IF(Non_technical_Account_DATA!J190=0,0,Non_technical_Account_DATA!J190),IF($C$4="Current Exchange rate",IF(Non_technical_Account_DATA!J190=0,0,Non_technical_Account_DATA!J190/ECO!T11),IF($C$4="Constant Exchange rate",IF(Non_technical_Account_DATA!J190=0,0,Non_technical_Account_DATA!J190/ECO!T46))))</f>
        <v>-57.107277000000003</v>
      </c>
      <c r="L205" s="38">
        <f>IF($C$4="National Currency",IF(Non_technical_Account_DATA!K190=0,0,Non_technical_Account_DATA!K190),IF($C$4="Current Exchange rate",IF(Non_technical_Account_DATA!K190=0,0,Non_technical_Account_DATA!K190/ECO!U11),IF($C$4="Constant Exchange rate",IF(Non_technical_Account_DATA!K190=0,0,Non_technical_Account_DATA!K190/ECO!U46))))</f>
        <v>215.87794600000001</v>
      </c>
      <c r="M205" s="48">
        <f>IF($C$4="National Currency",IF(Non_technical_Account_DATA!L190=0,0,Non_technical_Account_DATA!L190),IF($C$4="Current Exchange rate",IF(Non_technical_Account_DATA!L190=0,0,Non_technical_Account_DATA!L190/ECO!V11),IF($C$4="Constant Exchange rate",IF(Non_technical_Account_DATA!L190=0,0,Non_technical_Account_DATA!L190/ECO!V46))))</f>
        <v>151.10699199999999</v>
      </c>
      <c r="N205" s="38">
        <f>IF($C$4="National Currency",IF(Non_technical_Account_DATA!M190=0,0,Non_technical_Account_DATA!M190),IF($C$4="Current Exchange rate",IF(Non_technical_Account_DATA!M190=0,0,Non_technical_Account_DATA!M190/ECO!W11),IF($C$4="Constant Exchange rate",IF(Non_technical_Account_DATA!M190=0,0,Non_technical_Account_DATA!M190/ECO!W46))))</f>
        <v>535.65186200000005</v>
      </c>
      <c r="O205" s="38">
        <f>IF($C$4="National Currency",IF(Non_technical_Account_DATA!N190=0,0,Non_technical_Account_DATA!N190),IF($C$4="Current Exchange rate",IF(Non_technical_Account_DATA!N190=0,0,Non_technical_Account_DATA!N190/ECO!X11),IF($C$4="Constant Exchange rate",IF(Non_technical_Account_DATA!N190=0,0,Non_technical_Account_DATA!N190/ECO!X46))))</f>
        <v>605.36721199999999</v>
      </c>
      <c r="P205" s="78">
        <f>IF($C$4="National Currency",IF(Non_technical_Account_DATA!O190=0,0,Non_technical_Account_DATA!O190),IF($C$4="Current Exchange rate",IF(Non_technical_Account_DATA!O190=0,0,Non_technical_Account_DATA!O190/ECO!Y11),IF($C$4="Constant Exchange rate",IF(Non_technical_Account_DATA!O190=0,0,Non_technical_Account_DATA!O190/ECO!Y46))))</f>
        <v>717.37793299999998</v>
      </c>
      <c r="Q205" s="37">
        <f t="shared" ref="Q205:Q237" si="43">O205/$O$236</f>
        <v>3.6564294845481488E-2</v>
      </c>
      <c r="R205" s="37">
        <f t="shared" ref="R205:R235" si="44">IF(OR(O205=0, N205=0),"-",O205/N205-1)</f>
        <v>0.13015048568990117</v>
      </c>
      <c r="S205" s="37">
        <f t="shared" ref="S205:S235" si="45">IF(OR(O205=0, F205=0),"-",O205/F205-1)</f>
        <v>0.22086213713481162</v>
      </c>
    </row>
    <row r="206" spans="3:19" ht="15" x14ac:dyDescent="0.25">
      <c r="C206" s="83"/>
      <c r="D206" s="84"/>
      <c r="E206" s="35" t="s">
        <v>4</v>
      </c>
      <c r="F206" s="38">
        <f>IF($C$4="National Currency",IF(Non_technical_Account_DATA!E191=0,0,Non_technical_Account_DATA!E191),IF($C$4="Current Exchange rate",IF(Non_technical_Account_DATA!E191=0,0,Non_technical_Account_DATA!E191/ECO!O12),IF($C$4="Constant Exchange rate",IF(Non_technical_Account_DATA!E191=0,0,Non_technical_Account_DATA!E191/ECO!O47))))</f>
        <v>0</v>
      </c>
      <c r="G206" s="38">
        <f>IF($C$4="National Currency",IF(Non_technical_Account_DATA!F191=0,0,Non_technical_Account_DATA!F191),IF($C$4="Current Exchange rate",IF(Non_technical_Account_DATA!F191=0,0,Non_technical_Account_DATA!F191/ECO!P12),IF($C$4="Constant Exchange rate",IF(Non_technical_Account_DATA!F191=0,0,Non_technical_Account_DATA!F191/ECO!P47))))</f>
        <v>0</v>
      </c>
      <c r="H206" s="38">
        <f>IF($C$4="National Currency",IF(Non_technical_Account_DATA!G191=0,0,Non_technical_Account_DATA!G191),IF($C$4="Current Exchange rate",IF(Non_technical_Account_DATA!G191=0,0,Non_technical_Account_DATA!G191/ECO!Q12),IF($C$4="Constant Exchange rate",IF(Non_technical_Account_DATA!G191=0,0,Non_technical_Account_DATA!G191/ECO!Q47))))</f>
        <v>0</v>
      </c>
      <c r="I206" s="38">
        <f>IF($C$4="National Currency",IF(Non_technical_Account_DATA!H191=0,0,Non_technical_Account_DATA!H191),IF($C$4="Current Exchange rate",IF(Non_technical_Account_DATA!H191=0,0,Non_technical_Account_DATA!H191/ECO!R12),IF($C$4="Constant Exchange rate",IF(Non_technical_Account_DATA!H191=0,0,Non_technical_Account_DATA!H191/ECO!R47))))</f>
        <v>4.3751917373964622</v>
      </c>
      <c r="J206" s="38">
        <f>IF($C$4="National Currency",IF(Non_technical_Account_DATA!I191=0,0,Non_technical_Account_DATA!I191),IF($C$4="Current Exchange rate",IF(Non_technical_Account_DATA!I191=0,0,Non_technical_Account_DATA!I191/ECO!S12),IF($C$4="Constant Exchange rate",IF(Non_technical_Account_DATA!I191=0,0,Non_technical_Account_DATA!I191/ECO!S47))))</f>
        <v>2.1356989467225684</v>
      </c>
      <c r="K206" s="38">
        <f>IF($C$4="National Currency",IF(Non_technical_Account_DATA!J191=0,0,Non_technical_Account_DATA!J191),IF($C$4="Current Exchange rate",IF(Non_technical_Account_DATA!J191=0,0,Non_technical_Account_DATA!J191/ECO!T12),IF($C$4="Constant Exchange rate",IF(Non_technical_Account_DATA!J191=0,0,Non_technical_Account_DATA!J191/ECO!T47))))</f>
        <v>4.5904489211575825</v>
      </c>
      <c r="L206" s="38">
        <f>IF($C$4="National Currency",IF(Non_technical_Account_DATA!K191=0,0,Non_technical_Account_DATA!K191),IF($C$4="Current Exchange rate",IF(Non_technical_Account_DATA!K191=0,0,Non_technical_Account_DATA!K191/ECO!U12),IF($C$4="Constant Exchange rate",IF(Non_technical_Account_DATA!K191=0,0,Non_technical_Account_DATA!K191/ECO!U47))))</f>
        <v>4.032109622660804</v>
      </c>
      <c r="M206" s="38">
        <f>IF($C$4="National Currency",IF(Non_technical_Account_DATA!L191=0,0,Non_technical_Account_DATA!L191),IF($C$4="Current Exchange rate",IF(Non_technical_Account_DATA!L191=0,0,Non_technical_Account_DATA!L191/ECO!V12),IF($C$4="Constant Exchange rate",IF(Non_technical_Account_DATA!L191=0,0,Non_technical_Account_DATA!L191/ECO!V47))))</f>
        <v>3.1431398404744861</v>
      </c>
      <c r="N206" s="38">
        <f>IF($C$4="National Currency",IF(Non_technical_Account_DATA!M191=0,0,Non_technical_Account_DATA!M191),IF($C$4="Current Exchange rate",IF(Non_technical_Account_DATA!M191=0,0,Non_technical_Account_DATA!M191/ECO!W12),IF($C$4="Constant Exchange rate",IF(Non_technical_Account_DATA!M191=0,0,Non_technical_Account_DATA!M191/ECO!W47))))</f>
        <v>0.51129972389814915</v>
      </c>
      <c r="O206" s="75">
        <f>IF($C$4="National Currency",IF(Non_technical_Account_DATA!N191=0,0,Non_technical_Account_DATA!N191),IF($C$4="Current Exchange rate",IF(Non_technical_Account_DATA!N191=0,0,Non_technical_Account_DATA!N191/ECO!X12),IF($C$4="Constant Exchange rate",IF(Non_technical_Account_DATA!N191=0,0,Non_technical_Account_DATA!N191/ECO!X47))))</f>
        <v>0.51129972389814915</v>
      </c>
      <c r="P206" s="78">
        <f>IF($C$4="National Currency",IF(Non_technical_Account_DATA!O191=0,0,Non_technical_Account_DATA!O191),IF($C$4="Current Exchange rate",IF(Non_technical_Account_DATA!O191=0,0,Non_technical_Account_DATA!O191/ECO!Y12),IF($C$4="Constant Exchange rate",IF(Non_technical_Account_DATA!O191=0,0,Non_technical_Account_DATA!O191/ECO!Y47))))</f>
        <v>0</v>
      </c>
      <c r="Q206" s="37">
        <f t="shared" si="43"/>
        <v>3.0882600656979755E-5</v>
      </c>
      <c r="R206" s="37">
        <f t="shared" si="44"/>
        <v>0</v>
      </c>
      <c r="S206" s="37" t="str">
        <f t="shared" si="45"/>
        <v>-</v>
      </c>
    </row>
    <row r="207" spans="3:19" ht="15" x14ac:dyDescent="0.25">
      <c r="C207" s="83"/>
      <c r="D207" s="84"/>
      <c r="E207" s="35" t="s">
        <v>5</v>
      </c>
      <c r="F207" s="38">
        <f>IF($C$4="National Currency",IF(Non_technical_Account_DATA!E192=0,0,Non_technical_Account_DATA!E192),IF($C$4="Current Exchange rate",IF(Non_technical_Account_DATA!E192=0,0,Non_technical_Account_DATA!E192/ECO!O13),IF($C$4="Constant Exchange rate",IF(Non_technical_Account_DATA!E192=0,0,Non_technical_Account_DATA!E192/ECO!O48))))</f>
        <v>0</v>
      </c>
      <c r="G207" s="38">
        <f>IF($C$4="National Currency",IF(Non_technical_Account_DATA!F192=0,0,Non_technical_Account_DATA!F192),IF($C$4="Current Exchange rate",IF(Non_technical_Account_DATA!F192=0,0,Non_technical_Account_DATA!F192/ECO!P13),IF($C$4="Constant Exchange rate",IF(Non_technical_Account_DATA!F192=0,0,Non_technical_Account_DATA!F192/ECO!P48))))</f>
        <v>0</v>
      </c>
      <c r="H207" s="38">
        <f>IF($C$4="National Currency",IF(Non_technical_Account_DATA!G192=0,0,Non_technical_Account_DATA!G192),IF($C$4="Current Exchange rate",IF(Non_technical_Account_DATA!G192=0,0,Non_technical_Account_DATA!G192/ECO!Q13),IF($C$4="Constant Exchange rate",IF(Non_technical_Account_DATA!G192=0,0,Non_technical_Account_DATA!G192/ECO!Q48))))</f>
        <v>0</v>
      </c>
      <c r="I207" s="38">
        <f>IF($C$4="National Currency",IF(Non_technical_Account_DATA!H192=0,0,Non_technical_Account_DATA!H192),IF($C$4="Current Exchange rate",IF(Non_technical_Account_DATA!H192=0,0,Non_technical_Account_DATA!H192/ECO!R13),IF($C$4="Constant Exchange rate",IF(Non_technical_Account_DATA!H192=0,0,Non_technical_Account_DATA!H192/ECO!R48))))</f>
        <v>0</v>
      </c>
      <c r="J207" s="38">
        <f>IF($C$4="National Currency",IF(Non_technical_Account_DATA!I192=0,0,Non_technical_Account_DATA!I192),IF($C$4="Current Exchange rate",IF(Non_technical_Account_DATA!I192=0,0,Non_technical_Account_DATA!I192/ECO!S13),IF($C$4="Constant Exchange rate",IF(Non_technical_Account_DATA!I192=0,0,Non_technical_Account_DATA!I192/ECO!S48))))</f>
        <v>196.72974467731206</v>
      </c>
      <c r="K207" s="38">
        <f>IF($C$4="National Currency",IF(Non_technical_Account_DATA!J192=0,0,Non_technical_Account_DATA!J192),IF($C$4="Current Exchange rate",IF(Non_technical_Account_DATA!J192=0,0,Non_technical_Account_DATA!J192/ECO!T13),IF($C$4="Constant Exchange rate",IF(Non_technical_Account_DATA!J192=0,0,Non_technical_Account_DATA!J192/ECO!T48))))</f>
        <v>660.62749334664011</v>
      </c>
      <c r="L207" s="38">
        <f>IF($C$4="National Currency",IF(Non_technical_Account_DATA!K192=0,0,Non_technical_Account_DATA!K192),IF($C$4="Current Exchange rate",IF(Non_technical_Account_DATA!K192=0,0,Non_technical_Account_DATA!K192/ECO!U13),IF($C$4="Constant Exchange rate",IF(Non_technical_Account_DATA!K192=0,0,Non_technical_Account_DATA!K192/ECO!U48))))</f>
        <v>650.03713323353293</v>
      </c>
      <c r="M207" s="38">
        <f>IF($C$4="National Currency",IF(Non_technical_Account_DATA!L192=0,0,Non_technical_Account_DATA!L192),IF($C$4="Current Exchange rate",IF(Non_technical_Account_DATA!L192=0,0,Non_technical_Account_DATA!L192/ECO!V13),IF($C$4="Constant Exchange rate",IF(Non_technical_Account_DATA!L192=0,0,Non_technical_Account_DATA!L192/ECO!V48))))</f>
        <v>737.87890635395877</v>
      </c>
      <c r="N207" s="38">
        <f>IF($C$4="National Currency",IF(Non_technical_Account_DATA!M192=0,0,Non_technical_Account_DATA!M192),IF($C$4="Current Exchange rate",IF(Non_technical_Account_DATA!M192=0,0,Non_technical_Account_DATA!M192/ECO!W13),IF($C$4="Constant Exchange rate",IF(Non_technical_Account_DATA!M192=0,0,Non_technical_Account_DATA!M192/ECO!W48))))</f>
        <v>839.86802811044583</v>
      </c>
      <c r="O207" s="38">
        <f>IF($C$4="National Currency",IF(Non_technical_Account_DATA!N192=0,0,Non_technical_Account_DATA!N192),IF($C$4="Current Exchange rate",IF(Non_technical_Account_DATA!N192=0,0,Non_technical_Account_DATA!N192/ECO!X13),IF($C$4="Constant Exchange rate",IF(Non_technical_Account_DATA!N192=0,0,Non_technical_Account_DATA!N192/ECO!X48))))</f>
        <v>867.24394627411846</v>
      </c>
      <c r="P207" s="78">
        <f>IF($C$4="National Currency",IF(Non_technical_Account_DATA!O192=0,0,Non_technical_Account_DATA!O192),IF($C$4="Current Exchange rate",IF(Non_technical_Account_DATA!O192=0,0,Non_technical_Account_DATA!O192/ECO!Y13),IF($C$4="Constant Exchange rate",IF(Non_technical_Account_DATA!O192=0,0,Non_technical_Account_DATA!O192/ECO!Y48))))</f>
        <v>750.45196357285431</v>
      </c>
      <c r="Q207" s="37">
        <f t="shared" si="43"/>
        <v>5.2381699447782079E-2</v>
      </c>
      <c r="R207" s="37">
        <f t="shared" si="44"/>
        <v>3.2595499825447183E-2</v>
      </c>
      <c r="S207" s="37" t="str">
        <f t="shared" si="45"/>
        <v>-</v>
      </c>
    </row>
    <row r="208" spans="3:19" ht="15" x14ac:dyDescent="0.25">
      <c r="C208" s="83"/>
      <c r="D208" s="84"/>
      <c r="E208" s="35" t="s">
        <v>6</v>
      </c>
      <c r="F208" s="38">
        <f>IF($C$4="National Currency",IF(Non_technical_Account_DATA!E193=0,0,Non_technical_Account_DATA!E193),IF($C$4="Current Exchange rate",IF(Non_technical_Account_DATA!E193=0,0,Non_technical_Account_DATA!E193/ECO!O14),IF($C$4="Constant Exchange rate",IF(Non_technical_Account_DATA!E193=0,0,Non_technical_Account_DATA!E193/ECO!O49))))</f>
        <v>0</v>
      </c>
      <c r="G208" s="38">
        <f>IF($C$4="National Currency",IF(Non_technical_Account_DATA!F193=0,0,Non_technical_Account_DATA!F193),IF($C$4="Current Exchange rate",IF(Non_technical_Account_DATA!F193=0,0,Non_technical_Account_DATA!F193/ECO!P14),IF($C$4="Constant Exchange rate",IF(Non_technical_Account_DATA!F193=0,0,Non_technical_Account_DATA!F193/ECO!P49))))</f>
        <v>0</v>
      </c>
      <c r="H208" s="38">
        <f>IF($C$4="National Currency",IF(Non_technical_Account_DATA!G193=0,0,Non_technical_Account_DATA!G193),IF($C$4="Current Exchange rate",IF(Non_technical_Account_DATA!G193=0,0,Non_technical_Account_DATA!G193/ECO!Q14),IF($C$4="Constant Exchange rate",IF(Non_technical_Account_DATA!G193=0,0,Non_technical_Account_DATA!G193/ECO!Q49))))</f>
        <v>0</v>
      </c>
      <c r="I208" s="38">
        <f>IF($C$4="National Currency",IF(Non_technical_Account_DATA!H193=0,0,Non_technical_Account_DATA!H193),IF($C$4="Current Exchange rate",IF(Non_technical_Account_DATA!H193=0,0,Non_technical_Account_DATA!H193/ECO!R14),IF($C$4="Constant Exchange rate",IF(Non_technical_Account_DATA!H193=0,0,Non_technical_Account_DATA!H193/ECO!R49))))</f>
        <v>0</v>
      </c>
      <c r="J208" s="38">
        <f>IF($C$4="National Currency",IF(Non_technical_Account_DATA!I193=0,0,Non_technical_Account_DATA!I193),IF($C$4="Current Exchange rate",IF(Non_technical_Account_DATA!I193=0,0,Non_technical_Account_DATA!I193/ECO!S14),IF($C$4="Constant Exchange rate",IF(Non_technical_Account_DATA!I193=0,0,Non_technical_Account_DATA!I193/ECO!S49))))</f>
        <v>0</v>
      </c>
      <c r="K208" s="38">
        <f>IF($C$4="National Currency",IF(Non_technical_Account_DATA!J193=0,0,Non_technical_Account_DATA!J193),IF($C$4="Current Exchange rate",IF(Non_technical_Account_DATA!J193=0,0,Non_technical_Account_DATA!J193/ECO!T14),IF($C$4="Constant Exchange rate",IF(Non_technical_Account_DATA!J193=0,0,Non_technical_Account_DATA!J193/ECO!T49))))</f>
        <v>0</v>
      </c>
      <c r="L208" s="38">
        <f>IF($C$4="National Currency",IF(Non_technical_Account_DATA!K193=0,0,Non_technical_Account_DATA!K193),IF($C$4="Current Exchange rate",IF(Non_technical_Account_DATA!K193=0,0,Non_technical_Account_DATA!K193/ECO!U14),IF($C$4="Constant Exchange rate",IF(Non_technical_Account_DATA!K193=0,0,Non_technical_Account_DATA!K193/ECO!U49))))</f>
        <v>0</v>
      </c>
      <c r="M208" s="38">
        <f>IF($C$4="National Currency",IF(Non_technical_Account_DATA!L193=0,0,Non_technical_Account_DATA!L193),IF($C$4="Current Exchange rate",IF(Non_technical_Account_DATA!L193=0,0,Non_technical_Account_DATA!L193/ECO!V14),IF($C$4="Constant Exchange rate",IF(Non_technical_Account_DATA!L193=0,0,Non_technical_Account_DATA!L193/ECO!V49))))</f>
        <v>0</v>
      </c>
      <c r="N208" s="38">
        <f>IF($C$4="National Currency",IF(Non_technical_Account_DATA!M193=0,0,Non_technical_Account_DATA!M193),IF($C$4="Current Exchange rate",IF(Non_technical_Account_DATA!M193=0,0,Non_technical_Account_DATA!M193/ECO!W14),IF($C$4="Constant Exchange rate",IF(Non_technical_Account_DATA!M193=0,0,Non_technical_Account_DATA!M193/ECO!W49))))</f>
        <v>0</v>
      </c>
      <c r="O208" s="38">
        <f>IF($C$4="National Currency",IF(Non_technical_Account_DATA!N193=0,0,Non_technical_Account_DATA!N193),IF($C$4="Current Exchange rate",IF(Non_technical_Account_DATA!N193=0,0,Non_technical_Account_DATA!N193/ECO!X14),IF($C$4="Constant Exchange rate",IF(Non_technical_Account_DATA!N193=0,0,Non_technical_Account_DATA!N193/ECO!X49))))</f>
        <v>0</v>
      </c>
      <c r="P208" s="78">
        <f>IF($C$4="National Currency",IF(Non_technical_Account_DATA!O193=0,0,Non_technical_Account_DATA!O193),IF($C$4="Current Exchange rate",IF(Non_technical_Account_DATA!O193=0,0,Non_technical_Account_DATA!O193/ECO!Y14),IF($C$4="Constant Exchange rate",IF(Non_technical_Account_DATA!O193=0,0,Non_technical_Account_DATA!O193/ECO!Y49))))</f>
        <v>0</v>
      </c>
      <c r="Q208" s="37">
        <f t="shared" si="43"/>
        <v>0</v>
      </c>
      <c r="R208" s="37" t="str">
        <f t="shared" si="44"/>
        <v>-</v>
      </c>
      <c r="S208" s="37" t="str">
        <f t="shared" si="45"/>
        <v>-</v>
      </c>
    </row>
    <row r="209" spans="3:19" ht="15" x14ac:dyDescent="0.25">
      <c r="C209" s="83"/>
      <c r="D209" s="84"/>
      <c r="E209" s="35" t="s">
        <v>7</v>
      </c>
      <c r="F209" s="38">
        <f>IF($C$4="National Currency",IF(Non_technical_Account_DATA!E194=0,0,Non_technical_Account_DATA!E194),IF($C$4="Current Exchange rate",IF(Non_technical_Account_DATA!E194=0,0,Non_technical_Account_DATA!E194/ECO!O15),IF($C$4="Constant Exchange rate",IF(Non_technical_Account_DATA!E194=0,0,Non_technical_Account_DATA!E194/ECO!O50))))</f>
        <v>128.06922660897783</v>
      </c>
      <c r="G209" s="38">
        <f>IF($C$4="National Currency",IF(Non_technical_Account_DATA!F194=0,0,Non_technical_Account_DATA!F194),IF($C$4="Current Exchange rate",IF(Non_technical_Account_DATA!F194=0,0,Non_technical_Account_DATA!F194/ECO!P15),IF($C$4="Constant Exchange rate",IF(Non_technical_Account_DATA!F194=0,0,Non_technical_Account_DATA!F194/ECO!P50))))</f>
        <v>92.806922660897783</v>
      </c>
      <c r="H209" s="38">
        <f>IF($C$4="National Currency",IF(Non_technical_Account_DATA!G194=0,0,Non_technical_Account_DATA!G194),IF($C$4="Current Exchange rate",IF(Non_technical_Account_DATA!G194=0,0,Non_technical_Account_DATA!G194/ECO!Q15),IF($C$4="Constant Exchange rate",IF(Non_technical_Account_DATA!G194=0,0,Non_technical_Account_DATA!G194/ECO!Q50))))</f>
        <v>138.77771768523527</v>
      </c>
      <c r="I209" s="38">
        <f>IF($C$4="National Currency",IF(Non_technical_Account_DATA!H194=0,0,Non_technical_Account_DATA!H194),IF($C$4="Current Exchange rate",IF(Non_technical_Account_DATA!H194=0,0,Non_technical_Account_DATA!H194/ECO!R15),IF($C$4="Constant Exchange rate",IF(Non_technical_Account_DATA!H194=0,0,Non_technical_Account_DATA!H194/ECO!R50))))</f>
        <v>128.17739318550568</v>
      </c>
      <c r="J209" s="38">
        <f>IF($C$4="National Currency",IF(Non_technical_Account_DATA!I194=0,0,Non_technical_Account_DATA!I194),IF($C$4="Current Exchange rate",IF(Non_technical_Account_DATA!I194=0,0,Non_technical_Account_DATA!I194/ECO!S15),IF($C$4="Constant Exchange rate",IF(Non_technical_Account_DATA!I194=0,0,Non_technical_Account_DATA!I194/ECO!S50))))</f>
        <v>75.572381467459891</v>
      </c>
      <c r="K209" s="38">
        <f>IF($C$4="National Currency",IF(Non_technical_Account_DATA!J194=0,0,Non_technical_Account_DATA!J194),IF($C$4="Current Exchange rate",IF(Non_technical_Account_DATA!J194=0,0,Non_technical_Account_DATA!J194/ECO!T15),IF($C$4="Constant Exchange rate",IF(Non_technical_Account_DATA!J194=0,0,Non_technical_Account_DATA!J194/ECO!T50))))</f>
        <v>131.63872363439697</v>
      </c>
      <c r="L209" s="38">
        <f>IF($C$4="National Currency",IF(Non_technical_Account_DATA!K194=0,0,Non_technical_Account_DATA!K194),IF($C$4="Current Exchange rate",IF(Non_technical_Account_DATA!K194=0,0,Non_technical_Account_DATA!K194/ECO!U15),IF($C$4="Constant Exchange rate",IF(Non_technical_Account_DATA!K194=0,0,Non_technical_Account_DATA!K194/ECO!U50))))</f>
        <v>115.12529295114477</v>
      </c>
      <c r="M209" s="38">
        <f>IF($C$4="National Currency",IF(Non_technical_Account_DATA!L194=0,0,Non_technical_Account_DATA!L194),IF($C$4="Current Exchange rate",IF(Non_technical_Account_DATA!L194=0,0,Non_technical_Account_DATA!L194/ECO!V15),IF($C$4="Constant Exchange rate",IF(Non_technical_Account_DATA!L194=0,0,Non_technical_Account_DATA!L194/ECO!V50))))</f>
        <v>80.728321615287541</v>
      </c>
      <c r="N209" s="38">
        <f>IF($C$4="National Currency",IF(Non_technical_Account_DATA!M194=0,0,Non_technical_Account_DATA!M194),IF($C$4="Current Exchange rate",IF(Non_technical_Account_DATA!M194=0,0,Non_technical_Account_DATA!M194/ECO!W15),IF($C$4="Constant Exchange rate",IF(Non_technical_Account_DATA!M194=0,0,Non_technical_Account_DATA!M194/ECO!W50))))</f>
        <v>102.32558139534883</v>
      </c>
      <c r="O209" s="38">
        <f>IF($C$4="National Currency",IF(Non_technical_Account_DATA!N194=0,0,Non_technical_Account_DATA!N194),IF($C$4="Current Exchange rate",IF(Non_technical_Account_DATA!N194=0,0,Non_technical_Account_DATA!N194/ECO!X15),IF($C$4="Constant Exchange rate",IF(Non_technical_Account_DATA!N194=0,0,Non_technical_Account_DATA!N194/ECO!X50))))</f>
        <v>87.290427257977285</v>
      </c>
      <c r="P209" s="78">
        <f>IF($C$4="National Currency",IF(Non_technical_Account_DATA!O194=0,0,Non_technical_Account_DATA!O194),IF($C$4="Current Exchange rate",IF(Non_technical_Account_DATA!O194=0,0,Non_technical_Account_DATA!O194/ECO!Y15),IF($C$4="Constant Exchange rate",IF(Non_technical_Account_DATA!O194=0,0,Non_technical_Account_DATA!O194/ECO!Y50))))</f>
        <v>92.915089237425633</v>
      </c>
      <c r="Q209" s="37">
        <f t="shared" si="43"/>
        <v>5.2723584234171178E-3</v>
      </c>
      <c r="R209" s="37">
        <f t="shared" si="44"/>
        <v>-0.14693446088794926</v>
      </c>
      <c r="S209" s="37">
        <f t="shared" si="45"/>
        <v>-0.31841216216216217</v>
      </c>
    </row>
    <row r="210" spans="3:19" ht="15" x14ac:dyDescent="0.25">
      <c r="C210" s="83"/>
      <c r="D210" s="84"/>
      <c r="E210" s="35" t="s">
        <v>8</v>
      </c>
      <c r="F210" s="38">
        <f>IF($C$4="National Currency",IF(Non_technical_Account_DATA!E195=0,0,Non_technical_Account_DATA!E195),IF($C$4="Current Exchange rate",IF(Non_technical_Account_DATA!E195=0,0,Non_technical_Account_DATA!E195/ECO!O16),IF($C$4="Constant Exchange rate",IF(Non_technical_Account_DATA!E195=0,0,Non_technical_Account_DATA!E195/ECO!O51))))</f>
        <v>2618</v>
      </c>
      <c r="G210" s="38">
        <f>IF($C$4="National Currency",IF(Non_technical_Account_DATA!F195=0,0,Non_technical_Account_DATA!F195),IF($C$4="Current Exchange rate",IF(Non_technical_Account_DATA!F195=0,0,Non_technical_Account_DATA!F195/ECO!P16),IF($C$4="Constant Exchange rate",IF(Non_technical_Account_DATA!F195=0,0,Non_technical_Account_DATA!F195/ECO!P51))))</f>
        <v>3586</v>
      </c>
      <c r="H210" s="38">
        <f>IF($C$4="National Currency",IF(Non_technical_Account_DATA!G195=0,0,Non_technical_Account_DATA!G195),IF($C$4="Current Exchange rate",IF(Non_technical_Account_DATA!G195=0,0,Non_technical_Account_DATA!G195/ECO!Q16),IF($C$4="Constant Exchange rate",IF(Non_technical_Account_DATA!G195=0,0,Non_technical_Account_DATA!G195/ECO!Q51))))</f>
        <v>2269</v>
      </c>
      <c r="I210" s="38">
        <f>IF($C$4="National Currency",IF(Non_technical_Account_DATA!H195=0,0,Non_technical_Account_DATA!H195),IF($C$4="Current Exchange rate",IF(Non_technical_Account_DATA!H195=0,0,Non_technical_Account_DATA!H195/ECO!R16),IF($C$4="Constant Exchange rate",IF(Non_technical_Account_DATA!H195=0,0,Non_technical_Account_DATA!H195/ECO!R51))))</f>
        <v>3630</v>
      </c>
      <c r="J210" s="38">
        <f>IF($C$4="National Currency",IF(Non_technical_Account_DATA!I195=0,0,Non_technical_Account_DATA!I195),IF($C$4="Current Exchange rate",IF(Non_technical_Account_DATA!I195=0,0,Non_technical_Account_DATA!I195/ECO!S16),IF($C$4="Constant Exchange rate",IF(Non_technical_Account_DATA!I195=0,0,Non_technical_Account_DATA!I195/ECO!S51))))</f>
        <v>3010</v>
      </c>
      <c r="K210" s="38">
        <f>IF($C$4="National Currency",IF(Non_technical_Account_DATA!J195=0,0,Non_technical_Account_DATA!J195),IF($C$4="Current Exchange rate",IF(Non_technical_Account_DATA!J195=0,0,Non_technical_Account_DATA!J195/ECO!T16),IF($C$4="Constant Exchange rate",IF(Non_technical_Account_DATA!J195=0,0,Non_technical_Account_DATA!J195/ECO!T51))))</f>
        <v>3551</v>
      </c>
      <c r="L210" s="38">
        <f>IF($C$4="National Currency",IF(Non_technical_Account_DATA!K195=0,0,Non_technical_Account_DATA!K195),IF($C$4="Current Exchange rate",IF(Non_technical_Account_DATA!K195=0,0,Non_technical_Account_DATA!K195/ECO!U16),IF($C$4="Constant Exchange rate",IF(Non_technical_Account_DATA!K195=0,0,Non_technical_Account_DATA!K195/ECO!U51))))</f>
        <v>3140</v>
      </c>
      <c r="M210" s="38">
        <f>IF($C$4="National Currency",IF(Non_technical_Account_DATA!L195=0,0,Non_technical_Account_DATA!L195),IF($C$4="Current Exchange rate",IF(Non_technical_Account_DATA!L195=0,0,Non_technical_Account_DATA!L195/ECO!V16),IF($C$4="Constant Exchange rate",IF(Non_technical_Account_DATA!L195=0,0,Non_technical_Account_DATA!L195/ECO!V51))))</f>
        <v>3063</v>
      </c>
      <c r="N210" s="38">
        <f>IF($C$4="National Currency",IF(Non_technical_Account_DATA!M195=0,0,Non_technical_Account_DATA!M195),IF($C$4="Current Exchange rate",IF(Non_technical_Account_DATA!M195=0,0,Non_technical_Account_DATA!M195/ECO!W16),IF($C$4="Constant Exchange rate",IF(Non_technical_Account_DATA!M195=0,0,Non_technical_Account_DATA!M195/ECO!W51))))</f>
        <v>3514</v>
      </c>
      <c r="O210" s="38">
        <f>IF($C$4="National Currency",IF(Non_technical_Account_DATA!N195=0,0,Non_technical_Account_DATA!N195),IF($C$4="Current Exchange rate",IF(Non_technical_Account_DATA!N195=0,0,Non_technical_Account_DATA!N195/ECO!X16),IF($C$4="Constant Exchange rate",IF(Non_technical_Account_DATA!N195=0,0,Non_technical_Account_DATA!N195/ECO!X51))))</f>
        <v>3124</v>
      </c>
      <c r="P210" s="78">
        <f>IF($C$4="National Currency",IF(Non_technical_Account_DATA!O195=0,0,Non_technical_Account_DATA!O195),IF($C$4="Current Exchange rate",IF(Non_technical_Account_DATA!O195=0,0,Non_technical_Account_DATA!O195/ECO!Y16),IF($C$4="Constant Exchange rate",IF(Non_technical_Account_DATA!O195=0,0,Non_technical_Account_DATA!O195/ECO!Y51))))</f>
        <v>0</v>
      </c>
      <c r="Q210" s="37">
        <f t="shared" si="43"/>
        <v>0.18869019470001322</v>
      </c>
      <c r="R210" s="37">
        <f t="shared" si="44"/>
        <v>-0.11098463289698346</v>
      </c>
      <c r="S210" s="37">
        <f t="shared" si="45"/>
        <v>0.19327731092436973</v>
      </c>
    </row>
    <row r="211" spans="3:19" ht="15" x14ac:dyDescent="0.25">
      <c r="C211" s="83"/>
      <c r="D211" s="84"/>
      <c r="E211" s="35" t="s">
        <v>9</v>
      </c>
      <c r="F211" s="38">
        <f>IF($C$4="National Currency",IF(Non_technical_Account_DATA!E196=0,0,Non_technical_Account_DATA!E196),IF($C$4="Current Exchange rate",IF(Non_technical_Account_DATA!E196=0,0,Non_technical_Account_DATA!E196/ECO!O17),IF($C$4="Constant Exchange rate",IF(Non_technical_Account_DATA!E196=0,0,Non_technical_Account_DATA!E196/ECO!O52))))</f>
        <v>356.60080856379193</v>
      </c>
      <c r="G211" s="38">
        <f>IF($C$4="National Currency",IF(Non_technical_Account_DATA!F196=0,0,Non_technical_Account_DATA!F196),IF($C$4="Current Exchange rate",IF(Non_technical_Account_DATA!F196=0,0,Non_technical_Account_DATA!F196/ECO!P17),IF($C$4="Constant Exchange rate",IF(Non_technical_Account_DATA!F196=0,0,Non_technical_Account_DATA!F196/ECO!P52))))</f>
        <v>583.45533423770701</v>
      </c>
      <c r="H211" s="38">
        <f>IF($C$4="National Currency",IF(Non_technical_Account_DATA!G196=0,0,Non_technical_Account_DATA!G196),IF($C$4="Current Exchange rate",IF(Non_technical_Account_DATA!G196=0,0,Non_technical_Account_DATA!G196/ECO!Q17),IF($C$4="Constant Exchange rate",IF(Non_technical_Account_DATA!G196=0,0,Non_technical_Account_DATA!G196/ECO!Q52))))</f>
        <v>553.36923965454719</v>
      </c>
      <c r="I211" s="38">
        <f>IF($C$4="National Currency",IF(Non_technical_Account_DATA!H196=0,0,Non_technical_Account_DATA!H196),IF($C$4="Current Exchange rate",IF(Non_technical_Account_DATA!H196=0,0,Non_technical_Account_DATA!H196/ECO!R17),IF($C$4="Constant Exchange rate",IF(Non_technical_Account_DATA!H196=0,0,Non_technical_Account_DATA!H196/ECO!R52))))</f>
        <v>263.11901468040242</v>
      </c>
      <c r="J211" s="38">
        <f>IF($C$4="National Currency",IF(Non_technical_Account_DATA!I196=0,0,Non_technical_Account_DATA!I196),IF($C$4="Current Exchange rate",IF(Non_technical_Account_DATA!I196=0,0,Non_technical_Account_DATA!I196/ECO!S17),IF($C$4="Constant Exchange rate",IF(Non_technical_Account_DATA!I196=0,0,Non_technical_Account_DATA!I196/ECO!S52))))</f>
        <v>0</v>
      </c>
      <c r="K211" s="38">
        <f>IF($C$4="National Currency",IF(Non_technical_Account_DATA!J196=0,0,Non_technical_Account_DATA!J196),IF($C$4="Current Exchange rate",IF(Non_technical_Account_DATA!J196=0,0,Non_technical_Account_DATA!J196/ECO!T17),IF($C$4="Constant Exchange rate",IF(Non_technical_Account_DATA!J196=0,0,Non_technical_Account_DATA!J196/ECO!T52))))</f>
        <v>0</v>
      </c>
      <c r="L211" s="38">
        <f>IF($C$4="National Currency",IF(Non_technical_Account_DATA!K196=0,0,Non_technical_Account_DATA!K196),IF($C$4="Current Exchange rate",IF(Non_technical_Account_DATA!K196=0,0,Non_technical_Account_DATA!K196/ECO!U17),IF($C$4="Constant Exchange rate",IF(Non_technical_Account_DATA!K196=0,0,Non_technical_Account_DATA!K196/ECO!U52))))</f>
        <v>0</v>
      </c>
      <c r="M211" s="38">
        <f>IF($C$4="National Currency",IF(Non_technical_Account_DATA!L196=0,0,Non_technical_Account_DATA!L196),IF($C$4="Current Exchange rate",IF(Non_technical_Account_DATA!L196=0,0,Non_technical_Account_DATA!L196/ECO!V17),IF($C$4="Constant Exchange rate",IF(Non_technical_Account_DATA!L196=0,0,Non_technical_Account_DATA!L196/ECO!V52))))</f>
        <v>0</v>
      </c>
      <c r="N211" s="38">
        <f>IF($C$4="National Currency",IF(Non_technical_Account_DATA!M196=0,0,Non_technical_Account_DATA!M196),IF($C$4="Current Exchange rate",IF(Non_technical_Account_DATA!M196=0,0,Non_technical_Account_DATA!M196/ECO!W17),IF($C$4="Constant Exchange rate",IF(Non_technical_Account_DATA!M196=0,0,Non_technical_Account_DATA!M196/ECO!W52))))</f>
        <v>0</v>
      </c>
      <c r="O211" s="38">
        <f>IF($C$4="National Currency",IF(Non_technical_Account_DATA!N196=0,0,Non_technical_Account_DATA!N196),IF($C$4="Current Exchange rate",IF(Non_technical_Account_DATA!N196=0,0,Non_technical_Account_DATA!N196/ECO!X17),IF($C$4="Constant Exchange rate",IF(Non_technical_Account_DATA!N196=0,0,Non_technical_Account_DATA!N196/ECO!X52))))</f>
        <v>0</v>
      </c>
      <c r="P211" s="78">
        <f>IF($C$4="National Currency",IF(Non_technical_Account_DATA!O196=0,0,Non_technical_Account_DATA!O196),IF($C$4="Current Exchange rate",IF(Non_technical_Account_DATA!O196=0,0,Non_technical_Account_DATA!O196/ECO!Y17),IF($C$4="Constant Exchange rate",IF(Non_technical_Account_DATA!O196=0,0,Non_technical_Account_DATA!O196/ECO!Y52))))</f>
        <v>0</v>
      </c>
      <c r="Q211" s="37">
        <f t="shared" si="43"/>
        <v>0</v>
      </c>
      <c r="R211" s="37" t="str">
        <f t="shared" si="44"/>
        <v>-</v>
      </c>
      <c r="S211" s="37" t="str">
        <f t="shared" si="45"/>
        <v>-</v>
      </c>
    </row>
    <row r="212" spans="3:19" ht="15" x14ac:dyDescent="0.25">
      <c r="C212" s="83"/>
      <c r="D212" s="84"/>
      <c r="E212" s="35" t="s">
        <v>10</v>
      </c>
      <c r="F212" s="38">
        <f>IF($C$4="National Currency",IF(Non_technical_Account_DATA!E197=0,0,Non_technical_Account_DATA!E197),IF($C$4="Current Exchange rate",IF(Non_technical_Account_DATA!E197=0,0,Non_technical_Account_DATA!E197/ECO!O18),IF($C$4="Constant Exchange rate",IF(Non_technical_Account_DATA!E197=0,0,Non_technical_Account_DATA!E197/ECO!O53))))</f>
        <v>0</v>
      </c>
      <c r="G212" s="38">
        <f>IF($C$4="National Currency",IF(Non_technical_Account_DATA!F197=0,0,Non_technical_Account_DATA!F197),IF($C$4="Current Exchange rate",IF(Non_technical_Account_DATA!F197=0,0,Non_technical_Account_DATA!F197/ECO!P18),IF($C$4="Constant Exchange rate",IF(Non_technical_Account_DATA!F197=0,0,Non_technical_Account_DATA!F197/ECO!P53))))</f>
        <v>0</v>
      </c>
      <c r="H212" s="38">
        <f>IF($C$4="National Currency",IF(Non_technical_Account_DATA!G197=0,0,Non_technical_Account_DATA!G197),IF($C$4="Current Exchange rate",IF(Non_technical_Account_DATA!G197=0,0,Non_technical_Account_DATA!G197/ECO!Q18),IF($C$4="Constant Exchange rate",IF(Non_technical_Account_DATA!G197=0,0,Non_technical_Account_DATA!G197/ECO!Q53))))</f>
        <v>0</v>
      </c>
      <c r="I212" s="38">
        <f>IF($C$4="National Currency",IF(Non_technical_Account_DATA!H197=0,0,Non_technical_Account_DATA!H197),IF($C$4="Current Exchange rate",IF(Non_technical_Account_DATA!H197=0,0,Non_technical_Account_DATA!H197/ECO!R18),IF($C$4="Constant Exchange rate",IF(Non_technical_Account_DATA!H197=0,0,Non_technical_Account_DATA!H197/ECO!R53))))</f>
        <v>0.56881367197985511</v>
      </c>
      <c r="J212" s="75">
        <f>IF($C$4="National Currency",IF(Non_technical_Account_DATA!I197=0,0,Non_technical_Account_DATA!I197),IF($C$4="Current Exchange rate",IF(Non_technical_Account_DATA!I197=0,0,Non_technical_Account_DATA!I197/ECO!S18),IF($C$4="Constant Exchange rate",IF(Non_technical_Account_DATA!I197=0,0,Non_technical_Account_DATA!I197/ECO!S53))))</f>
        <v>0.73833931972441302</v>
      </c>
      <c r="K212" s="38">
        <f>IF($C$4="National Currency",IF(Non_technical_Account_DATA!J197=0,0,Non_technical_Account_DATA!J197),IF($C$4="Current Exchange rate",IF(Non_technical_Account_DATA!J197=0,0,Non_technical_Account_DATA!J197/ECO!T18),IF($C$4="Constant Exchange rate",IF(Non_technical_Account_DATA!J197=0,0,Non_technical_Account_DATA!J197/ECO!T53))))</f>
        <v>0.90786496746897094</v>
      </c>
      <c r="L212" s="38">
        <f>IF($C$4="National Currency",IF(Non_technical_Account_DATA!K197=0,0,Non_technical_Account_DATA!K197),IF($C$4="Current Exchange rate",IF(Non_technical_Account_DATA!K197=0,0,Non_technical_Account_DATA!K197/ECO!U18),IF($C$4="Constant Exchange rate",IF(Non_technical_Account_DATA!K197=0,0,Non_technical_Account_DATA!K197/ECO!U53))))</f>
        <v>0.35586005905436324</v>
      </c>
      <c r="M212" s="38">
        <f>IF($C$4="National Currency",IF(Non_technical_Account_DATA!L197=0,0,Non_technical_Account_DATA!L197),IF($C$4="Current Exchange rate",IF(Non_technical_Account_DATA!L197=0,0,Non_technical_Account_DATA!L197/ECO!V18),IF($C$4="Constant Exchange rate",IF(Non_technical_Account_DATA!L197=0,0,Non_technical_Account_DATA!L197/ECO!V53))))</f>
        <v>0</v>
      </c>
      <c r="N212" s="38">
        <f>IF($C$4="National Currency",IF(Non_technical_Account_DATA!M197=0,0,Non_technical_Account_DATA!M197),IF($C$4="Current Exchange rate",IF(Non_technical_Account_DATA!M197=0,0,Non_technical_Account_DATA!M197/ECO!W18),IF($C$4="Constant Exchange rate",IF(Non_technical_Account_DATA!M197=0,0,Non_technical_Account_DATA!M197/ECO!W53))))</f>
        <v>0</v>
      </c>
      <c r="O212" s="38">
        <f>IF($C$4="National Currency",IF(Non_technical_Account_DATA!N197=0,0,Non_technical_Account_DATA!N197),IF($C$4="Current Exchange rate",IF(Non_technical_Account_DATA!N197=0,0,Non_technical_Account_DATA!N197/ECO!X18),IF($C$4="Constant Exchange rate",IF(Non_technical_Account_DATA!N197=0,0,Non_technical_Account_DATA!N197/ECO!X53))))</f>
        <v>0</v>
      </c>
      <c r="P212" s="78">
        <f>IF($C$4="National Currency",IF(Non_technical_Account_DATA!O197=0,0,Non_technical_Account_DATA!O197),IF($C$4="Current Exchange rate",IF(Non_technical_Account_DATA!O197=0,0,Non_technical_Account_DATA!O197/ECO!Y18),IF($C$4="Constant Exchange rate",IF(Non_technical_Account_DATA!O197=0,0,Non_technical_Account_DATA!O197/ECO!Y53))))</f>
        <v>0</v>
      </c>
      <c r="Q212" s="37">
        <f t="shared" si="43"/>
        <v>0</v>
      </c>
      <c r="R212" s="37" t="str">
        <f t="shared" si="44"/>
        <v>-</v>
      </c>
      <c r="S212" s="37" t="str">
        <f t="shared" si="45"/>
        <v>-</v>
      </c>
    </row>
    <row r="213" spans="3:19" ht="15" x14ac:dyDescent="0.25">
      <c r="C213" s="83"/>
      <c r="D213" s="84"/>
      <c r="E213" s="35" t="s">
        <v>11</v>
      </c>
      <c r="F213" s="38">
        <f>IF($C$4="National Currency",IF(Non_technical_Account_DATA!E198=0,0,Non_technical_Account_DATA!E198),IF($C$4="Current Exchange rate",IF(Non_technical_Account_DATA!E198=0,0,Non_technical_Account_DATA!E198/ECO!O19),IF($C$4="Constant Exchange rate",IF(Non_technical_Account_DATA!E198=0,0,Non_technical_Account_DATA!E198/ECO!O54))))</f>
        <v>1035.0766927400002</v>
      </c>
      <c r="G213" s="38">
        <f>IF($C$4="National Currency",IF(Non_technical_Account_DATA!F198=0,0,Non_technical_Account_DATA!F198),IF($C$4="Current Exchange rate",IF(Non_technical_Account_DATA!F198=0,0,Non_technical_Account_DATA!F198/ECO!P19),IF($C$4="Constant Exchange rate",IF(Non_technical_Account_DATA!F198=0,0,Non_technical_Account_DATA!F198/ECO!P54))))</f>
        <v>1305.1487591500002</v>
      </c>
      <c r="H213" s="38">
        <f>IF($C$4="National Currency",IF(Non_technical_Account_DATA!G198=0,0,Non_technical_Account_DATA!G198),IF($C$4="Current Exchange rate",IF(Non_technical_Account_DATA!G198=0,0,Non_technical_Account_DATA!G198/ECO!Q19),IF($C$4="Constant Exchange rate",IF(Non_technical_Account_DATA!G198=0,0,Non_technical_Account_DATA!G198/ECO!Q54))))</f>
        <v>1384.18851565</v>
      </c>
      <c r="I213" s="38">
        <f>IF($C$4="National Currency",IF(Non_technical_Account_DATA!H198=0,0,Non_technical_Account_DATA!H198),IF($C$4="Current Exchange rate",IF(Non_technical_Account_DATA!H198=0,0,Non_technical_Account_DATA!H198/ECO!R19),IF($C$4="Constant Exchange rate",IF(Non_technical_Account_DATA!H198=0,0,Non_technical_Account_DATA!H198/ECO!R54))))</f>
        <v>1706.8288729600001</v>
      </c>
      <c r="J213" s="38">
        <f>IF($C$4="National Currency",IF(Non_technical_Account_DATA!I198=0,0,Non_technical_Account_DATA!I198),IF($C$4="Current Exchange rate",IF(Non_technical_Account_DATA!I198=0,0,Non_technical_Account_DATA!I198/ECO!S19),IF($C$4="Constant Exchange rate",IF(Non_technical_Account_DATA!I198=0,0,Non_technical_Account_DATA!I198/ECO!S54))))</f>
        <v>1189.39706664</v>
      </c>
      <c r="K213" s="38">
        <f>IF($C$4="National Currency",IF(Non_technical_Account_DATA!J198=0,0,Non_technical_Account_DATA!J198),IF($C$4="Current Exchange rate",IF(Non_technical_Account_DATA!J198=0,0,Non_technical_Account_DATA!J198/ECO!T19),IF($C$4="Constant Exchange rate",IF(Non_technical_Account_DATA!J198=0,0,Non_technical_Account_DATA!J198/ECO!T54))))</f>
        <v>1378.9635249664996</v>
      </c>
      <c r="L213" s="38">
        <f>IF($C$4="National Currency",IF(Non_technical_Account_DATA!K198=0,0,Non_technical_Account_DATA!K198),IF($C$4="Current Exchange rate",IF(Non_technical_Account_DATA!K198=0,0,Non_technical_Account_DATA!K198/ECO!U19),IF($C$4="Constant Exchange rate",IF(Non_technical_Account_DATA!K198=0,0,Non_technical_Account_DATA!K198/ECO!U54))))</f>
        <v>1320.6510550000003</v>
      </c>
      <c r="M213" s="38">
        <f>IF($C$4="National Currency",IF(Non_technical_Account_DATA!L198=0,0,Non_technical_Account_DATA!L198),IF($C$4="Current Exchange rate",IF(Non_technical_Account_DATA!L198=0,0,Non_technical_Account_DATA!L198/ECO!V19),IF($C$4="Constant Exchange rate",IF(Non_technical_Account_DATA!L198=0,0,Non_technical_Account_DATA!L198/ECO!V54))))</f>
        <v>1382.3046048699991</v>
      </c>
      <c r="N213" s="38">
        <f>IF($C$4="National Currency",IF(Non_technical_Account_DATA!M198=0,0,Non_technical_Account_DATA!M198),IF($C$4="Current Exchange rate",IF(Non_technical_Account_DATA!M198=0,0,Non_technical_Account_DATA!M198/ECO!W19),IF($C$4="Constant Exchange rate",IF(Non_technical_Account_DATA!M198=0,0,Non_technical_Account_DATA!M198/ECO!W54))))</f>
        <v>1610.5630986550007</v>
      </c>
      <c r="O213" s="38">
        <f>IF($C$4="National Currency",IF(Non_technical_Account_DATA!N198=0,0,Non_technical_Account_DATA!N198),IF($C$4="Current Exchange rate",IF(Non_technical_Account_DATA!N198=0,0,Non_technical_Account_DATA!N198/ECO!X19),IF($C$4="Constant Exchange rate",IF(Non_technical_Account_DATA!N198=0,0,Non_technical_Account_DATA!N198/ECO!X54))))</f>
        <v>1502.6095718899999</v>
      </c>
      <c r="P213" s="78">
        <f>IF($C$4="National Currency",IF(Non_technical_Account_DATA!O198=0,0,Non_technical_Account_DATA!O198),IF($C$4="Current Exchange rate",IF(Non_technical_Account_DATA!O198=0,0,Non_technical_Account_DATA!O198/ECO!Y19),IF($C$4="Constant Exchange rate",IF(Non_technical_Account_DATA!O198=0,0,Non_technical_Account_DATA!O198/ECO!Y54))))</f>
        <v>1374.5065465240007</v>
      </c>
      <c r="Q213" s="37">
        <f t="shared" si="43"/>
        <v>9.0757904186308441E-2</v>
      </c>
      <c r="R213" s="37">
        <f t="shared" si="44"/>
        <v>-6.7028436734427821E-2</v>
      </c>
      <c r="S213" s="37">
        <f t="shared" si="45"/>
        <v>0.45168911871870221</v>
      </c>
    </row>
    <row r="214" spans="3:19" ht="15" x14ac:dyDescent="0.25">
      <c r="C214" s="83"/>
      <c r="D214" s="84"/>
      <c r="E214" s="35" t="s">
        <v>12</v>
      </c>
      <c r="F214" s="48">
        <f>IF($C$4="National Currency",IF(Non_technical_Account_DATA!E199=0,0,Non_technical_Account_DATA!E199),IF($C$4="Current Exchange rate",IF(Non_technical_Account_DATA!E199=0,0,Non_technical_Account_DATA!E199/ECO!O20),IF($C$4="Constant Exchange rate",IF(Non_technical_Account_DATA!E199=0,0,Non_technical_Account_DATA!E199/ECO!O55))))</f>
        <v>-304</v>
      </c>
      <c r="G214" s="48">
        <f>IF($C$4="National Currency",IF(Non_technical_Account_DATA!F199=0,0,Non_technical_Account_DATA!F199),IF($C$4="Current Exchange rate",IF(Non_technical_Account_DATA!F199=0,0,Non_technical_Account_DATA!F199/ECO!P20),IF($C$4="Constant Exchange rate",IF(Non_technical_Account_DATA!F199=0,0,Non_technical_Account_DATA!F199/ECO!P55))))</f>
        <v>-183</v>
      </c>
      <c r="H214" s="48">
        <f>IF($C$4="National Currency",IF(Non_technical_Account_DATA!G199=0,0,Non_technical_Account_DATA!G199),IF($C$4="Current Exchange rate",IF(Non_technical_Account_DATA!G199=0,0,Non_technical_Account_DATA!G199/ECO!Q20),IF($C$4="Constant Exchange rate",IF(Non_technical_Account_DATA!G199=0,0,Non_technical_Account_DATA!G199/ECO!Q55))))</f>
        <v>-201</v>
      </c>
      <c r="I214" s="48">
        <f>IF($C$4="National Currency",IF(Non_technical_Account_DATA!H199=0,0,Non_technical_Account_DATA!H199),IF($C$4="Current Exchange rate",IF(Non_technical_Account_DATA!H199=0,0,Non_technical_Account_DATA!H199/ECO!R20),IF($C$4="Constant Exchange rate",IF(Non_technical_Account_DATA!H199=0,0,Non_technical_Account_DATA!H199/ECO!R55))))</f>
        <v>-262</v>
      </c>
      <c r="J214" s="38">
        <f>IF($C$4="National Currency",IF(Non_technical_Account_DATA!I199=0,0,Non_technical_Account_DATA!I199),IF($C$4="Current Exchange rate",IF(Non_technical_Account_DATA!I199=0,0,Non_technical_Account_DATA!I199/ECO!S20),IF($C$4="Constant Exchange rate",IF(Non_technical_Account_DATA!I199=0,0,Non_technical_Account_DATA!I199/ECO!S55))))</f>
        <v>145</v>
      </c>
      <c r="K214" s="48">
        <f>IF($C$4="National Currency",IF(Non_technical_Account_DATA!J199=0,0,Non_technical_Account_DATA!J199),IF($C$4="Current Exchange rate",IF(Non_technical_Account_DATA!J199=0,0,Non_technical_Account_DATA!J199/ECO!T20),IF($C$4="Constant Exchange rate",IF(Non_technical_Account_DATA!J199=0,0,Non_technical_Account_DATA!J199/ECO!T55))))</f>
        <v>-283</v>
      </c>
      <c r="L214" s="48">
        <f>IF($C$4="National Currency",IF(Non_technical_Account_DATA!K199=0,0,Non_technical_Account_DATA!K199),IF($C$4="Current Exchange rate",IF(Non_technical_Account_DATA!K199=0,0,Non_technical_Account_DATA!K199/ECO!U20),IF($C$4="Constant Exchange rate",IF(Non_technical_Account_DATA!K199=0,0,Non_technical_Account_DATA!K199/ECO!U55))))</f>
        <v>-209</v>
      </c>
      <c r="M214" s="48">
        <f>IF($C$4="National Currency",IF(Non_technical_Account_DATA!L199=0,0,Non_technical_Account_DATA!L199),IF($C$4="Current Exchange rate",IF(Non_technical_Account_DATA!L199=0,0,Non_technical_Account_DATA!L199/ECO!V20),IF($C$4="Constant Exchange rate",IF(Non_technical_Account_DATA!L199=0,0,Non_technical_Account_DATA!L199/ECO!V55))))</f>
        <v>-89</v>
      </c>
      <c r="N214" s="48">
        <f>IF($C$4="National Currency",IF(Non_technical_Account_DATA!M199=0,0,Non_technical_Account_DATA!M199),IF($C$4="Current Exchange rate",IF(Non_technical_Account_DATA!M199=0,0,Non_technical_Account_DATA!M199/ECO!W20),IF($C$4="Constant Exchange rate",IF(Non_technical_Account_DATA!M199=0,0,Non_technical_Account_DATA!M199/ECO!W55))))</f>
        <v>-263</v>
      </c>
      <c r="O214" s="48">
        <f>IF($C$4="National Currency",IF(Non_technical_Account_DATA!N199=0,0,Non_technical_Account_DATA!N199),IF($C$4="Current Exchange rate",IF(Non_technical_Account_DATA!N199=0,0,Non_technical_Account_DATA!N199/ECO!X20),IF($C$4="Constant Exchange rate",IF(Non_technical_Account_DATA!N199=0,0,Non_technical_Account_DATA!N199/ECO!X55))))</f>
        <v>-301</v>
      </c>
      <c r="P214" s="78">
        <f>IF($C$4="National Currency",IF(Non_technical_Account_DATA!O199=0,0,Non_technical_Account_DATA!O199),IF($C$4="Current Exchange rate",IF(Non_technical_Account_DATA!O199=0,0,Non_technical_Account_DATA!O199/ECO!Y20),IF($C$4="Constant Exchange rate",IF(Non_technical_Account_DATA!O199=0,0,Non_technical_Account_DATA!O199/ECO!Y55))))</f>
        <v>-311</v>
      </c>
      <c r="Q214" s="37">
        <f t="shared" si="43"/>
        <v>-1.8180457299841222E-2</v>
      </c>
      <c r="R214" s="37">
        <f t="shared" si="44"/>
        <v>0.14448669201520903</v>
      </c>
      <c r="S214" s="37">
        <f t="shared" si="45"/>
        <v>-9.8684210526315264E-3</v>
      </c>
    </row>
    <row r="215" spans="3:19" ht="15" x14ac:dyDescent="0.25">
      <c r="C215" s="83"/>
      <c r="D215" s="84"/>
      <c r="E215" s="35" t="s">
        <v>13</v>
      </c>
      <c r="F215" s="38">
        <f>IF($C$4="National Currency",IF(Non_technical_Account_DATA!E200=0,0,Non_technical_Account_DATA!E200),IF($C$4="Current Exchange rate",IF(Non_technical_Account_DATA!E200=0,0,Non_technical_Account_DATA!E200/ECO!O21),IF($C$4="Constant Exchange rate",IF(Non_technical_Account_DATA!E200=0,0,Non_technical_Account_DATA!E200/ECO!O56))))</f>
        <v>2529</v>
      </c>
      <c r="G215" s="38">
        <f>IF($C$4="National Currency",IF(Non_technical_Account_DATA!F200=0,0,Non_technical_Account_DATA!F200),IF($C$4="Current Exchange rate",IF(Non_technical_Account_DATA!F200=0,0,Non_technical_Account_DATA!F200/ECO!P21),IF($C$4="Constant Exchange rate",IF(Non_technical_Account_DATA!F200=0,0,Non_technical_Account_DATA!F200/ECO!P56))))</f>
        <v>3331</v>
      </c>
      <c r="H215" s="38">
        <f>IF($C$4="National Currency",IF(Non_technical_Account_DATA!G200=0,0,Non_technical_Account_DATA!G200),IF($C$4="Current Exchange rate",IF(Non_technical_Account_DATA!G200=0,0,Non_technical_Account_DATA!G200/ECO!Q21),IF($C$4="Constant Exchange rate",IF(Non_technical_Account_DATA!G200=0,0,Non_technical_Account_DATA!G200/ECO!Q56))))</f>
        <v>4218</v>
      </c>
      <c r="I215" s="38">
        <f>IF($C$4="National Currency",IF(Non_technical_Account_DATA!H200=0,0,Non_technical_Account_DATA!H200),IF($C$4="Current Exchange rate",IF(Non_technical_Account_DATA!H200=0,0,Non_technical_Account_DATA!H200/ECO!R21),IF($C$4="Constant Exchange rate",IF(Non_technical_Account_DATA!H200=0,0,Non_technical_Account_DATA!H200/ECO!R56))))</f>
        <v>4449</v>
      </c>
      <c r="J215" s="38">
        <f>IF($C$4="National Currency",IF(Non_technical_Account_DATA!I200=0,0,Non_technical_Account_DATA!I200),IF($C$4="Current Exchange rate",IF(Non_technical_Account_DATA!I200=0,0,Non_technical_Account_DATA!I200/ECO!S21),IF($C$4="Constant Exchange rate",IF(Non_technical_Account_DATA!I200=0,0,Non_technical_Account_DATA!I200/ECO!S56))))</f>
        <v>2865</v>
      </c>
      <c r="K215" s="38">
        <f>IF($C$4="National Currency",IF(Non_technical_Account_DATA!J200=0,0,Non_technical_Account_DATA!J200),IF($C$4="Current Exchange rate",IF(Non_technical_Account_DATA!J200=0,0,Non_technical_Account_DATA!J200/ECO!T21),IF($C$4="Constant Exchange rate",IF(Non_technical_Account_DATA!J200=0,0,Non_technical_Account_DATA!J200/ECO!T56))))</f>
        <v>2256</v>
      </c>
      <c r="L215" s="38">
        <f>IF($C$4="National Currency",IF(Non_technical_Account_DATA!K200=0,0,Non_technical_Account_DATA!K200),IF($C$4="Current Exchange rate",IF(Non_technical_Account_DATA!K200=0,0,Non_technical_Account_DATA!K200/ECO!U21),IF($C$4="Constant Exchange rate",IF(Non_technical_Account_DATA!K200=0,0,Non_technical_Account_DATA!K200/ECO!U56))))</f>
        <v>2794</v>
      </c>
      <c r="M215" s="38">
        <f>IF($C$4="National Currency",IF(Non_technical_Account_DATA!L200=0,0,Non_technical_Account_DATA!L200),IF($C$4="Current Exchange rate",IF(Non_technical_Account_DATA!L200=0,0,Non_technical_Account_DATA!L200/ECO!V21),IF($C$4="Constant Exchange rate",IF(Non_technical_Account_DATA!L200=0,0,Non_technical_Account_DATA!L200/ECO!V56))))</f>
        <v>2683</v>
      </c>
      <c r="N215" s="38">
        <f>IF($C$4="National Currency",IF(Non_technical_Account_DATA!M200=0,0,Non_technical_Account_DATA!M200),IF($C$4="Current Exchange rate",IF(Non_technical_Account_DATA!M200=0,0,Non_technical_Account_DATA!M200/ECO!W21),IF($C$4="Constant Exchange rate",IF(Non_technical_Account_DATA!M200=0,0,Non_technical_Account_DATA!M200/ECO!W56))))</f>
        <v>3832</v>
      </c>
      <c r="O215" s="38">
        <f>IF($C$4="National Currency",IF(Non_technical_Account_DATA!N200=0,0,Non_technical_Account_DATA!N200),IF($C$4="Current Exchange rate",IF(Non_technical_Account_DATA!N200=0,0,Non_technical_Account_DATA!N200/ECO!X21),IF($C$4="Constant Exchange rate",IF(Non_technical_Account_DATA!N200=0,0,Non_technical_Account_DATA!N200/ECO!X56))))</f>
        <v>4642</v>
      </c>
      <c r="P215" s="78">
        <f>IF($C$4="National Currency",IF(Non_technical_Account_DATA!O200=0,0,Non_technical_Account_DATA!O200),IF($C$4="Current Exchange rate",IF(Non_technical_Account_DATA!O200=0,0,Non_technical_Account_DATA!O200/ECO!Y21),IF($C$4="Constant Exchange rate",IF(Non_technical_Account_DATA!O200=0,0,Non_technical_Account_DATA!O200/ECO!Y56))))</f>
        <v>0</v>
      </c>
      <c r="Q215" s="37">
        <f t="shared" si="43"/>
        <v>0.28037768367396332</v>
      </c>
      <c r="R215" s="37">
        <f t="shared" si="44"/>
        <v>0.21137787056367441</v>
      </c>
      <c r="S215" s="37">
        <f t="shared" si="45"/>
        <v>0.83550810597073943</v>
      </c>
    </row>
    <row r="216" spans="3:19" ht="15" x14ac:dyDescent="0.25">
      <c r="C216" s="83"/>
      <c r="D216" s="84"/>
      <c r="E216" s="35" t="s">
        <v>14</v>
      </c>
      <c r="F216" s="38">
        <f>IF($C$4="National Currency",IF(Non_technical_Account_DATA!E201=0,0,Non_technical_Account_DATA!E201),IF($C$4="Current Exchange rate",IF(Non_technical_Account_DATA!E201=0,0,Non_technical_Account_DATA!E201/ECO!O22),IF($C$4="Constant Exchange rate",IF(Non_technical_Account_DATA!E201=0,0,Non_technical_Account_DATA!E201/ECO!O57))))</f>
        <v>55</v>
      </c>
      <c r="G216" s="38">
        <f>IF($C$4="National Currency",IF(Non_technical_Account_DATA!F201=0,0,Non_technical_Account_DATA!F201),IF($C$4="Current Exchange rate",IF(Non_technical_Account_DATA!F201=0,0,Non_technical_Account_DATA!F201/ECO!P22),IF($C$4="Constant Exchange rate",IF(Non_technical_Account_DATA!F201=0,0,Non_technical_Account_DATA!F201/ECO!P57))))</f>
        <v>60</v>
      </c>
      <c r="H216" s="38">
        <f>IF($C$4="National Currency",IF(Non_technical_Account_DATA!G201=0,0,Non_technical_Account_DATA!G201),IF($C$4="Current Exchange rate",IF(Non_technical_Account_DATA!G201=0,0,Non_technical_Account_DATA!G201/ECO!Q22),IF($C$4="Constant Exchange rate",IF(Non_technical_Account_DATA!G201=0,0,Non_technical_Account_DATA!G201/ECO!Q57))))</f>
        <v>83</v>
      </c>
      <c r="I216" s="38">
        <f>IF($C$4="National Currency",IF(Non_technical_Account_DATA!H201=0,0,Non_technical_Account_DATA!H201),IF($C$4="Current Exchange rate",IF(Non_technical_Account_DATA!H201=0,0,Non_technical_Account_DATA!H201/ECO!R22),IF($C$4="Constant Exchange rate",IF(Non_technical_Account_DATA!H201=0,0,Non_technical_Account_DATA!H201/ECO!R57))))</f>
        <v>66</v>
      </c>
      <c r="J216" s="38">
        <f>IF($C$4="National Currency",IF(Non_technical_Account_DATA!I201=0,0,Non_technical_Account_DATA!I201),IF($C$4="Current Exchange rate",IF(Non_technical_Account_DATA!I201=0,0,Non_technical_Account_DATA!I201/ECO!S22),IF($C$4="Constant Exchange rate",IF(Non_technical_Account_DATA!I201=0,0,Non_technical_Account_DATA!I201/ECO!S57))))</f>
        <v>89</v>
      </c>
      <c r="K216" s="38">
        <f>IF($C$4="National Currency",IF(Non_technical_Account_DATA!J201=0,0,Non_technical_Account_DATA!J201),IF($C$4="Current Exchange rate",IF(Non_technical_Account_DATA!J201=0,0,Non_technical_Account_DATA!J201/ECO!T22),IF($C$4="Constant Exchange rate",IF(Non_technical_Account_DATA!J201=0,0,Non_technical_Account_DATA!J201/ECO!T57))))</f>
        <v>78</v>
      </c>
      <c r="L216" s="38">
        <f>IF($C$4="National Currency",IF(Non_technical_Account_DATA!K201=0,0,Non_technical_Account_DATA!K201),IF($C$4="Current Exchange rate",IF(Non_technical_Account_DATA!K201=0,0,Non_technical_Account_DATA!K201/ECO!U22),IF($C$4="Constant Exchange rate",IF(Non_technical_Account_DATA!K201=0,0,Non_technical_Account_DATA!K201/ECO!U57))))</f>
        <v>111</v>
      </c>
      <c r="M216" s="38">
        <f>IF($C$4="National Currency",IF(Non_technical_Account_DATA!L201=0,0,Non_technical_Account_DATA!L201),IF($C$4="Current Exchange rate",IF(Non_technical_Account_DATA!L201=0,0,Non_technical_Account_DATA!L201/ECO!V22),IF($C$4="Constant Exchange rate",IF(Non_technical_Account_DATA!L201=0,0,Non_technical_Account_DATA!L201/ECO!V57))))</f>
        <v>101</v>
      </c>
      <c r="N216" s="38">
        <f>IF($C$4="National Currency",IF(Non_technical_Account_DATA!M201=0,0,Non_technical_Account_DATA!M201),IF($C$4="Current Exchange rate",IF(Non_technical_Account_DATA!M201=0,0,Non_technical_Account_DATA!M201/ECO!W22),IF($C$4="Constant Exchange rate",IF(Non_technical_Account_DATA!M201=0,0,Non_technical_Account_DATA!M201/ECO!W57))))</f>
        <v>105</v>
      </c>
      <c r="O216" s="38">
        <f>IF($C$4="National Currency",IF(Non_technical_Account_DATA!N201=0,0,Non_technical_Account_DATA!N201),IF($C$4="Current Exchange rate",IF(Non_technical_Account_DATA!N201=0,0,Non_technical_Account_DATA!N201/ECO!X22),IF($C$4="Constant Exchange rate",IF(Non_technical_Account_DATA!N201=0,0,Non_technical_Account_DATA!N201/ECO!X57))))</f>
        <v>130</v>
      </c>
      <c r="P216" s="78">
        <f>IF($C$4="National Currency",IF(Non_technical_Account_DATA!O201=0,0,Non_technical_Account_DATA!O201),IF($C$4="Current Exchange rate",IF(Non_technical_Account_DATA!O201=0,0,Non_technical_Account_DATA!O201/ECO!Y22),IF($C$4="Constant Exchange rate",IF(Non_technical_Account_DATA!O201=0,0,Non_technical_Account_DATA!O201/ECO!Y57))))</f>
        <v>0</v>
      </c>
      <c r="Q216" s="37">
        <f t="shared" si="43"/>
        <v>7.8520247474397308E-3</v>
      </c>
      <c r="R216" s="37">
        <f t="shared" si="44"/>
        <v>0.23809523809523814</v>
      </c>
      <c r="S216" s="37">
        <f t="shared" si="45"/>
        <v>1.3636363636363638</v>
      </c>
    </row>
    <row r="217" spans="3:19" ht="15" x14ac:dyDescent="0.25">
      <c r="C217" s="83"/>
      <c r="D217" s="84"/>
      <c r="E217" s="35" t="s">
        <v>15</v>
      </c>
      <c r="F217" s="38">
        <f>IF($C$4="National Currency",IF(Non_technical_Account_DATA!E202=0,0,Non_technical_Account_DATA!E202),IF($C$4="Current Exchange rate",IF(Non_technical_Account_DATA!E202=0,0,Non_technical_Account_DATA!E202/ECO!O23),IF($C$4="Constant Exchange rate",IF(Non_technical_Account_DATA!E202=0,0,Non_technical_Account_DATA!E202/ECO!O58))))</f>
        <v>9.0867067119352303</v>
      </c>
      <c r="G217" s="75">
        <f>IF($C$4="National Currency",IF(Non_technical_Account_DATA!F202=0,0,Non_technical_Account_DATA!F202),IF($C$4="Current Exchange rate",IF(Non_technical_Account_DATA!F202=0,0,Non_technical_Account_DATA!F202/ECO!P23),IF($C$4="Constant Exchange rate",IF(Non_technical_Account_DATA!F202=0,0,Non_technical_Account_DATA!F202/ECO!P58))))</f>
        <v>9.8564246539566476</v>
      </c>
      <c r="H217" s="38">
        <f>IF($C$4="National Currency",IF(Non_technical_Account_DATA!G202=0,0,Non_technical_Account_DATA!G202),IF($C$4="Current Exchange rate",IF(Non_technical_Account_DATA!G202=0,0,Non_technical_Account_DATA!G202/ECO!Q23),IF($C$4="Constant Exchange rate",IF(Non_technical_Account_DATA!G202=0,0,Non_technical_Account_DATA!G202/ECO!Q58))))</f>
        <v>10.626142595978061</v>
      </c>
      <c r="I217" s="38">
        <f>IF($C$4="National Currency",IF(Non_technical_Account_DATA!H202=0,0,Non_technical_Account_DATA!H202),IF($C$4="Current Exchange rate",IF(Non_technical_Account_DATA!H202=0,0,Non_technical_Account_DATA!H202/ECO!R23),IF($C$4="Constant Exchange rate",IF(Non_technical_Account_DATA!H202=0,0,Non_technical_Account_DATA!H202/ECO!R58))))</f>
        <v>0</v>
      </c>
      <c r="J217" s="38">
        <f>IF($C$4="National Currency",IF(Non_technical_Account_DATA!I202=0,0,Non_technical_Account_DATA!I202),IF($C$4="Current Exchange rate",IF(Non_technical_Account_DATA!I202=0,0,Non_technical_Account_DATA!I202/ECO!S23),IF($C$4="Constant Exchange rate",IF(Non_technical_Account_DATA!I202=0,0,Non_technical_Account_DATA!I202/ECO!S58))))</f>
        <v>0</v>
      </c>
      <c r="K217" s="38">
        <f>IF($C$4="National Currency",IF(Non_technical_Account_DATA!J202=0,0,Non_technical_Account_DATA!J202),IF($C$4="Current Exchange rate",IF(Non_technical_Account_DATA!J202=0,0,Non_technical_Account_DATA!J202/ECO!T23),IF($C$4="Constant Exchange rate",IF(Non_technical_Account_DATA!J202=0,0,Non_technical_Account_DATA!J202/ECO!T58))))</f>
        <v>0</v>
      </c>
      <c r="L217" s="38">
        <f>IF($C$4="National Currency",IF(Non_technical_Account_DATA!K202=0,0,Non_technical_Account_DATA!K202),IF($C$4="Current Exchange rate",IF(Non_technical_Account_DATA!K202=0,0,Non_technical_Account_DATA!K202/ECO!U23),IF($C$4="Constant Exchange rate",IF(Non_technical_Account_DATA!K202=0,0,Non_technical_Account_DATA!K202/ECO!U58))))</f>
        <v>0</v>
      </c>
      <c r="M217" s="38">
        <f>IF($C$4="National Currency",IF(Non_technical_Account_DATA!L202=0,0,Non_technical_Account_DATA!L202),IF($C$4="Current Exchange rate",IF(Non_technical_Account_DATA!L202=0,0,Non_technical_Account_DATA!L202/ECO!V23),IF($C$4="Constant Exchange rate",IF(Non_technical_Account_DATA!L202=0,0,Non_technical_Account_DATA!L202/ECO!V58))))</f>
        <v>0</v>
      </c>
      <c r="N217" s="38">
        <f>IF($C$4="National Currency",IF(Non_technical_Account_DATA!M202=0,0,Non_technical_Account_DATA!M202),IF($C$4="Current Exchange rate",IF(Non_technical_Account_DATA!M202=0,0,Non_technical_Account_DATA!M202/ECO!W23),IF($C$4="Constant Exchange rate",IF(Non_technical_Account_DATA!M202=0,0,Non_technical_Account_DATA!M202/ECO!W58))))</f>
        <v>0</v>
      </c>
      <c r="O217" s="38">
        <f>IF($C$4="National Currency",IF(Non_technical_Account_DATA!N202=0,0,Non_technical_Account_DATA!N202),IF($C$4="Current Exchange rate",IF(Non_technical_Account_DATA!N202=0,0,Non_technical_Account_DATA!N202/ECO!X23),IF($C$4="Constant Exchange rate",IF(Non_technical_Account_DATA!N202=0,0,Non_technical_Account_DATA!N202/ECO!X58))))</f>
        <v>0</v>
      </c>
      <c r="P217" s="78">
        <f>IF($C$4="National Currency",IF(Non_technical_Account_DATA!O202=0,0,Non_technical_Account_DATA!O202),IF($C$4="Current Exchange rate",IF(Non_technical_Account_DATA!O202=0,0,Non_technical_Account_DATA!O202/ECO!Y23),IF($C$4="Constant Exchange rate",IF(Non_technical_Account_DATA!O202=0,0,Non_technical_Account_DATA!O202/ECO!Y58))))</f>
        <v>0</v>
      </c>
      <c r="Q217" s="37">
        <f t="shared" si="43"/>
        <v>0</v>
      </c>
      <c r="R217" s="37" t="str">
        <f t="shared" si="44"/>
        <v>-</v>
      </c>
      <c r="S217" s="37" t="str">
        <f t="shared" si="45"/>
        <v>-</v>
      </c>
    </row>
    <row r="218" spans="3:19" ht="15" x14ac:dyDescent="0.25">
      <c r="C218" s="83"/>
      <c r="D218" s="84"/>
      <c r="E218" s="35" t="s">
        <v>16</v>
      </c>
      <c r="F218" s="38">
        <f>IF($C$4="National Currency",IF(Non_technical_Account_DATA!E203=0,0,Non_technical_Account_DATA!E203),IF($C$4="Current Exchange rate",IF(Non_technical_Account_DATA!E203=0,0,Non_technical_Account_DATA!E203/ECO!O24),IF($C$4="Constant Exchange rate",IF(Non_technical_Account_DATA!E203=0,0,Non_technical_Account_DATA!E203/ECO!O59))))</f>
        <v>132.00228180262405</v>
      </c>
      <c r="G218" s="38">
        <f>IF($C$4="National Currency",IF(Non_technical_Account_DATA!F203=0,0,Non_technical_Account_DATA!F203),IF($C$4="Current Exchange rate",IF(Non_technical_Account_DATA!F203=0,0,Non_technical_Account_DATA!F203/ECO!P24),IF($C$4="Constant Exchange rate",IF(Non_technical_Account_DATA!F203=0,0,Non_technical_Account_DATA!F203/ECO!P59))))</f>
        <v>186.37256766178612</v>
      </c>
      <c r="H218" s="38">
        <f>IF($C$4="National Currency",IF(Non_technical_Account_DATA!G203=0,0,Non_technical_Account_DATA!G203),IF($C$4="Current Exchange rate",IF(Non_technical_Account_DATA!G203=0,0,Non_technical_Account_DATA!G203/ECO!Q24),IF($C$4="Constant Exchange rate",IF(Non_technical_Account_DATA!G203=0,0,Non_technical_Account_DATA!G203/ECO!Q59))))</f>
        <v>179.91696773784622</v>
      </c>
      <c r="I218" s="38">
        <f>IF($C$4="National Currency",IF(Non_technical_Account_DATA!H203=0,0,Non_technical_Account_DATA!H203),IF($C$4="Current Exchange rate",IF(Non_technical_Account_DATA!H203=0,0,Non_technical_Account_DATA!H203/ECO!R24),IF($C$4="Constant Exchange rate",IF(Non_technical_Account_DATA!H203=0,0,Non_technical_Account_DATA!H203/ECO!R59))))</f>
        <v>178.01546555111869</v>
      </c>
      <c r="J218" s="38">
        <f>IF($C$4="National Currency",IF(Non_technical_Account_DATA!I203=0,0,Non_technical_Account_DATA!I203),IF($C$4="Current Exchange rate",IF(Non_technical_Account_DATA!I203=0,0,Non_technical_Account_DATA!I203/ECO!S24),IF($C$4="Constant Exchange rate",IF(Non_technical_Account_DATA!I203=0,0,Non_technical_Account_DATA!I203/ECO!S59))))</f>
        <v>198.67845598022436</v>
      </c>
      <c r="K218" s="38">
        <f>IF($C$4="National Currency",IF(Non_technical_Account_DATA!J203=0,0,Non_technical_Account_DATA!J203),IF($C$4="Current Exchange rate",IF(Non_technical_Account_DATA!J203=0,0,Non_technical_Account_DATA!J203/ECO!T24),IF($C$4="Constant Exchange rate",IF(Non_technical_Account_DATA!J203=0,0,Non_technical_Account_DATA!J203/ECO!T59))))</f>
        <v>208.67401914178868</v>
      </c>
      <c r="L218" s="38">
        <f>IF($C$4="National Currency",IF(Non_technical_Account_DATA!K203=0,0,Non_technical_Account_DATA!K203),IF($C$4="Current Exchange rate",IF(Non_technical_Account_DATA!K203=0,0,Non_technical_Account_DATA!K203/ECO!U24),IF($C$4="Constant Exchange rate",IF(Non_technical_Account_DATA!K203=0,0,Non_technical_Account_DATA!K203/ECO!U59))))</f>
        <v>7.7422830702921974</v>
      </c>
      <c r="M218" s="38">
        <f>IF($C$4="National Currency",IF(Non_technical_Account_DATA!L203=0,0,Non_technical_Account_DATA!L203),IF($C$4="Current Exchange rate",IF(Non_technical_Account_DATA!L203=0,0,Non_technical_Account_DATA!L203/ECO!V24),IF($C$4="Constant Exchange rate",IF(Non_technical_Account_DATA!L203=0,0,Non_technical_Account_DATA!L203/ECO!V59))))</f>
        <v>54.180135640489318</v>
      </c>
      <c r="N218" s="38">
        <f>IF($C$4="National Currency",IF(Non_technical_Account_DATA!M203=0,0,Non_technical_Account_DATA!M203),IF($C$4="Current Exchange rate",IF(Non_technical_Account_DATA!M203=0,0,Non_technical_Account_DATA!M203/ECO!W24),IF($C$4="Constant Exchange rate",IF(Non_technical_Account_DATA!M203=0,0,Non_technical_Account_DATA!M203/ECO!W59))))</f>
        <v>41.848893959561387</v>
      </c>
      <c r="O218" s="38">
        <f>IF($C$4="National Currency",IF(Non_technical_Account_DATA!N203=0,0,Non_technical_Account_DATA!N203),IF($C$4="Current Exchange rate",IF(Non_technical_Account_DATA!N203=0,0,Non_technical_Account_DATA!N203/ECO!X24),IF($C$4="Constant Exchange rate",IF(Non_technical_Account_DATA!N203=0,0,Non_technical_Account_DATA!N203/ECO!X59))))</f>
        <v>82.781897699182352</v>
      </c>
      <c r="P218" s="78">
        <f>IF($C$4="National Currency",IF(Non_technical_Account_DATA!O203=0,0,Non_technical_Account_DATA!O203),IF($C$4="Current Exchange rate",IF(Non_technical_Account_DATA!O203=0,0,Non_technical_Account_DATA!O203/ECO!Y24),IF($C$4="Constant Exchange rate",IF(Non_technical_Account_DATA!O203=0,0,Non_technical_Account_DATA!O203/ECO!Y59))))</f>
        <v>0</v>
      </c>
      <c r="Q218" s="37">
        <f t="shared" si="43"/>
        <v>5.0000423798000305E-3</v>
      </c>
      <c r="R218" s="37">
        <f t="shared" si="44"/>
        <v>0.97811435062476337</v>
      </c>
      <c r="S218" s="37">
        <f t="shared" si="45"/>
        <v>-0.37287525208873518</v>
      </c>
    </row>
    <row r="219" spans="3:19" ht="15" x14ac:dyDescent="0.25">
      <c r="C219" s="83"/>
      <c r="D219" s="84"/>
      <c r="E219" s="35" t="s">
        <v>17</v>
      </c>
      <c r="F219" s="38">
        <f>IF($C$4="National Currency",IF(Non_technical_Account_DATA!E204=0,0,Non_technical_Account_DATA!E204),IF($C$4="Current Exchange rate",IF(Non_technical_Account_DATA!E204=0,0,Non_technical_Account_DATA!E204/ECO!O25),IF($C$4="Constant Exchange rate",IF(Non_technical_Account_DATA!E204=0,0,Non_technical_Account_DATA!E204/ECO!O60))))</f>
        <v>0</v>
      </c>
      <c r="G219" s="38">
        <f>IF($C$4="National Currency",IF(Non_technical_Account_DATA!F204=0,0,Non_technical_Account_DATA!F204),IF($C$4="Current Exchange rate",IF(Non_technical_Account_DATA!F204=0,0,Non_technical_Account_DATA!F204/ECO!P25),IF($C$4="Constant Exchange rate",IF(Non_technical_Account_DATA!F204=0,0,Non_technical_Account_DATA!F204/ECO!P60))))</f>
        <v>0</v>
      </c>
      <c r="H219" s="38">
        <f>IF($C$4="National Currency",IF(Non_technical_Account_DATA!G204=0,0,Non_technical_Account_DATA!G204),IF($C$4="Current Exchange rate",IF(Non_technical_Account_DATA!G204=0,0,Non_technical_Account_DATA!G204/ECO!Q25),IF($C$4="Constant Exchange rate",IF(Non_technical_Account_DATA!G204=0,0,Non_technical_Account_DATA!G204/ECO!Q60))))</f>
        <v>0</v>
      </c>
      <c r="I219" s="38">
        <f>IF($C$4="National Currency",IF(Non_technical_Account_DATA!H204=0,0,Non_technical_Account_DATA!H204),IF($C$4="Current Exchange rate",IF(Non_technical_Account_DATA!H204=0,0,Non_technical_Account_DATA!H204/ECO!R25),IF($C$4="Constant Exchange rate",IF(Non_technical_Account_DATA!H204=0,0,Non_technical_Account_DATA!H204/ECO!R60))))</f>
        <v>0</v>
      </c>
      <c r="J219" s="38">
        <f>IF($C$4="National Currency",IF(Non_technical_Account_DATA!I204=0,0,Non_technical_Account_DATA!I204),IF($C$4="Current Exchange rate",IF(Non_technical_Account_DATA!I204=0,0,Non_technical_Account_DATA!I204/ECO!S25),IF($C$4="Constant Exchange rate",IF(Non_technical_Account_DATA!I204=0,0,Non_technical_Account_DATA!I204/ECO!S60))))</f>
        <v>0</v>
      </c>
      <c r="K219" s="38">
        <f>IF($C$4="National Currency",IF(Non_technical_Account_DATA!J204=0,0,Non_technical_Account_DATA!J204),IF($C$4="Current Exchange rate",IF(Non_technical_Account_DATA!J204=0,0,Non_technical_Account_DATA!J204/ECO!T25),IF($C$4="Constant Exchange rate",IF(Non_technical_Account_DATA!J204=0,0,Non_technical_Account_DATA!J204/ECO!T60))))</f>
        <v>0</v>
      </c>
      <c r="L219" s="38">
        <f>IF($C$4="National Currency",IF(Non_technical_Account_DATA!K204=0,0,Non_technical_Account_DATA!K204),IF($C$4="Current Exchange rate",IF(Non_technical_Account_DATA!K204=0,0,Non_technical_Account_DATA!K204/ECO!U25),IF($C$4="Constant Exchange rate",IF(Non_technical_Account_DATA!K204=0,0,Non_technical_Account_DATA!K204/ECO!U60))))</f>
        <v>0</v>
      </c>
      <c r="M219" s="38">
        <f>IF($C$4="National Currency",IF(Non_technical_Account_DATA!L204=0,0,Non_technical_Account_DATA!L204),IF($C$4="Current Exchange rate",IF(Non_technical_Account_DATA!L204=0,0,Non_technical_Account_DATA!L204/ECO!V25),IF($C$4="Constant Exchange rate",IF(Non_technical_Account_DATA!L204=0,0,Non_technical_Account_DATA!L204/ECO!V60))))</f>
        <v>0</v>
      </c>
      <c r="N219" s="38">
        <f>IF($C$4="National Currency",IF(Non_technical_Account_DATA!M204=0,0,Non_technical_Account_DATA!M204),IF($C$4="Current Exchange rate",IF(Non_technical_Account_DATA!M204=0,0,Non_technical_Account_DATA!M204/ECO!W25),IF($C$4="Constant Exchange rate",IF(Non_technical_Account_DATA!M204=0,0,Non_technical_Account_DATA!M204/ECO!W60))))</f>
        <v>0</v>
      </c>
      <c r="O219" s="38">
        <f>IF($C$4="National Currency",IF(Non_technical_Account_DATA!N204=0,0,Non_technical_Account_DATA!N204),IF($C$4="Current Exchange rate",IF(Non_technical_Account_DATA!N204=0,0,Non_technical_Account_DATA!N204/ECO!X25),IF($C$4="Constant Exchange rate",IF(Non_technical_Account_DATA!N204=0,0,Non_technical_Account_DATA!N204/ECO!X60))))</f>
        <v>0</v>
      </c>
      <c r="P219" s="78">
        <f>IF($C$4="National Currency",IF(Non_technical_Account_DATA!O204=0,0,Non_technical_Account_DATA!O204),IF($C$4="Current Exchange rate",IF(Non_technical_Account_DATA!O204=0,0,Non_technical_Account_DATA!O204/ECO!Y25),IF($C$4="Constant Exchange rate",IF(Non_technical_Account_DATA!O204=0,0,Non_technical_Account_DATA!O204/ECO!Y60))))</f>
        <v>0</v>
      </c>
      <c r="Q219" s="37">
        <f t="shared" si="43"/>
        <v>0</v>
      </c>
      <c r="R219" s="37" t="str">
        <f t="shared" si="44"/>
        <v>-</v>
      </c>
      <c r="S219" s="37" t="str">
        <f t="shared" si="45"/>
        <v>-</v>
      </c>
    </row>
    <row r="220" spans="3:19" ht="15" x14ac:dyDescent="0.25">
      <c r="C220" s="83"/>
      <c r="D220" s="84"/>
      <c r="E220" s="35" t="s">
        <v>18</v>
      </c>
      <c r="F220" s="38">
        <f>IF($C$4="National Currency",IF(Non_technical_Account_DATA!E205=0,0,Non_technical_Account_DATA!E205),IF($C$4="Current Exchange rate",IF(Non_technical_Account_DATA!E205=0,0,Non_technical_Account_DATA!E205/ECO!O26),IF($C$4="Constant Exchange rate",IF(Non_technical_Account_DATA!E205=0,0,Non_technical_Account_DATA!E205/ECO!O61))))</f>
        <v>0</v>
      </c>
      <c r="G220" s="38">
        <f>IF($C$4="National Currency",IF(Non_technical_Account_DATA!F205=0,0,Non_technical_Account_DATA!F205),IF($C$4="Current Exchange rate",IF(Non_technical_Account_DATA!F205=0,0,Non_technical_Account_DATA!F205/ECO!P26),IF($C$4="Constant Exchange rate",IF(Non_technical_Account_DATA!F205=0,0,Non_technical_Account_DATA!F205/ECO!P61))))</f>
        <v>0</v>
      </c>
      <c r="H220" s="38">
        <f>IF($C$4="National Currency",IF(Non_technical_Account_DATA!G205=0,0,Non_technical_Account_DATA!G205),IF($C$4="Current Exchange rate",IF(Non_technical_Account_DATA!G205=0,0,Non_technical_Account_DATA!G205/ECO!Q26),IF($C$4="Constant Exchange rate",IF(Non_technical_Account_DATA!G205=0,0,Non_technical_Account_DATA!G205/ECO!Q61))))</f>
        <v>0</v>
      </c>
      <c r="I220" s="38">
        <f>IF($C$4="National Currency",IF(Non_technical_Account_DATA!H205=0,0,Non_technical_Account_DATA!H205),IF($C$4="Current Exchange rate",IF(Non_technical_Account_DATA!H205=0,0,Non_technical_Account_DATA!H205/ECO!R26),IF($C$4="Constant Exchange rate",IF(Non_technical_Account_DATA!H205=0,0,Non_technical_Account_DATA!H205/ECO!R61))))</f>
        <v>0</v>
      </c>
      <c r="J220" s="38">
        <f>IF($C$4="National Currency",IF(Non_technical_Account_DATA!I205=0,0,Non_technical_Account_DATA!I205),IF($C$4="Current Exchange rate",IF(Non_technical_Account_DATA!I205=0,0,Non_technical_Account_DATA!I205/ECO!S26),IF($C$4="Constant Exchange rate",IF(Non_technical_Account_DATA!I205=0,0,Non_technical_Account_DATA!I205/ECO!S61))))</f>
        <v>0</v>
      </c>
      <c r="K220" s="38">
        <f>IF($C$4="National Currency",IF(Non_technical_Account_DATA!J205=0,0,Non_technical_Account_DATA!J205),IF($C$4="Current Exchange rate",IF(Non_technical_Account_DATA!J205=0,0,Non_technical_Account_DATA!J205/ECO!T26),IF($C$4="Constant Exchange rate",IF(Non_technical_Account_DATA!J205=0,0,Non_technical_Account_DATA!J205/ECO!T61))))</f>
        <v>0</v>
      </c>
      <c r="L220" s="38">
        <f>IF($C$4="National Currency",IF(Non_technical_Account_DATA!K205=0,0,Non_technical_Account_DATA!K205),IF($C$4="Current Exchange rate",IF(Non_technical_Account_DATA!K205=0,0,Non_technical_Account_DATA!K205/ECO!U26),IF($C$4="Constant Exchange rate",IF(Non_technical_Account_DATA!K205=0,0,Non_technical_Account_DATA!K205/ECO!U61))))</f>
        <v>0</v>
      </c>
      <c r="M220" s="38">
        <f>IF($C$4="National Currency",IF(Non_technical_Account_DATA!L205=0,0,Non_technical_Account_DATA!L205),IF($C$4="Current Exchange rate",IF(Non_technical_Account_DATA!L205=0,0,Non_technical_Account_DATA!L205/ECO!V26),IF($C$4="Constant Exchange rate",IF(Non_technical_Account_DATA!L205=0,0,Non_technical_Account_DATA!L205/ECO!V61))))</f>
        <v>0</v>
      </c>
      <c r="N220" s="38">
        <f>IF($C$4="National Currency",IF(Non_technical_Account_DATA!M205=0,0,Non_technical_Account_DATA!M205),IF($C$4="Current Exchange rate",IF(Non_technical_Account_DATA!M205=0,0,Non_technical_Account_DATA!M205/ECO!W26),IF($C$4="Constant Exchange rate",IF(Non_technical_Account_DATA!M205=0,0,Non_technical_Account_DATA!M205/ECO!W61))))</f>
        <v>0</v>
      </c>
      <c r="O220" s="38">
        <f>IF($C$4="National Currency",IF(Non_technical_Account_DATA!N205=0,0,Non_technical_Account_DATA!N205),IF($C$4="Current Exchange rate",IF(Non_technical_Account_DATA!N205=0,0,Non_technical_Account_DATA!N205/ECO!X26),IF($C$4="Constant Exchange rate",IF(Non_technical_Account_DATA!N205=0,0,Non_technical_Account_DATA!N205/ECO!X61))))</f>
        <v>0</v>
      </c>
      <c r="P220" s="78">
        <f>IF($C$4="National Currency",IF(Non_technical_Account_DATA!O205=0,0,Non_technical_Account_DATA!O205),IF($C$4="Current Exchange rate",IF(Non_technical_Account_DATA!O205=0,0,Non_technical_Account_DATA!O205/ECO!Y26),IF($C$4="Constant Exchange rate",IF(Non_technical_Account_DATA!O205=0,0,Non_technical_Account_DATA!O205/ECO!Y61))))</f>
        <v>0</v>
      </c>
      <c r="Q220" s="37">
        <f t="shared" si="43"/>
        <v>0</v>
      </c>
      <c r="R220" s="37" t="str">
        <f t="shared" si="44"/>
        <v>-</v>
      </c>
      <c r="S220" s="37" t="str">
        <f t="shared" si="45"/>
        <v>-</v>
      </c>
    </row>
    <row r="221" spans="3:19" ht="15" x14ac:dyDescent="0.25">
      <c r="C221" s="83"/>
      <c r="D221" s="84"/>
      <c r="E221" s="35" t="s">
        <v>19</v>
      </c>
      <c r="F221" s="38">
        <f>IF($C$4="National Currency",IF(Non_technical_Account_DATA!E206=0,0,Non_technical_Account_DATA!E206),IF($C$4="Current Exchange rate",IF(Non_technical_Account_DATA!E206=0,0,Non_technical_Account_DATA!E206/ECO!O27),IF($C$4="Constant Exchange rate",IF(Non_technical_Account_DATA!E206=0,0,Non_technical_Account_DATA!E206/ECO!O62))))</f>
        <v>1732</v>
      </c>
      <c r="G221" s="38">
        <f>IF($C$4="National Currency",IF(Non_technical_Account_DATA!F206=0,0,Non_technical_Account_DATA!F206),IF($C$4="Current Exchange rate",IF(Non_technical_Account_DATA!F206=0,0,Non_technical_Account_DATA!F206/ECO!P27),IF($C$4="Constant Exchange rate",IF(Non_technical_Account_DATA!F206=0,0,Non_technical_Account_DATA!F206/ECO!P62))))</f>
        <v>1837</v>
      </c>
      <c r="H221" s="38">
        <f>IF($C$4="National Currency",IF(Non_technical_Account_DATA!G206=0,0,Non_technical_Account_DATA!G206),IF($C$4="Current Exchange rate",IF(Non_technical_Account_DATA!G206=0,0,Non_technical_Account_DATA!G206/ECO!Q27),IF($C$4="Constant Exchange rate",IF(Non_technical_Account_DATA!G206=0,0,Non_technical_Account_DATA!G206/ECO!Q62))))</f>
        <v>1537</v>
      </c>
      <c r="I221" s="38">
        <f>IF($C$4="National Currency",IF(Non_technical_Account_DATA!H206=0,0,Non_technical_Account_DATA!H206),IF($C$4="Current Exchange rate",IF(Non_technical_Account_DATA!H206=0,0,Non_technical_Account_DATA!H206/ECO!R27),IF($C$4="Constant Exchange rate",IF(Non_technical_Account_DATA!H206=0,0,Non_technical_Account_DATA!H206/ECO!R62))))</f>
        <v>1558</v>
      </c>
      <c r="J221" s="38">
        <f>IF($C$4="National Currency",IF(Non_technical_Account_DATA!I206=0,0,Non_technical_Account_DATA!I206),IF($C$4="Current Exchange rate",IF(Non_technical_Account_DATA!I206=0,0,Non_technical_Account_DATA!I206/ECO!S27),IF($C$4="Constant Exchange rate",IF(Non_technical_Account_DATA!I206=0,0,Non_technical_Account_DATA!I206/ECO!S62))))</f>
        <v>-1408</v>
      </c>
      <c r="K221" s="38">
        <f>IF($C$4="National Currency",IF(Non_technical_Account_DATA!J206=0,0,Non_technical_Account_DATA!J206),IF($C$4="Current Exchange rate",IF(Non_technical_Account_DATA!J206=0,0,Non_technical_Account_DATA!J206/ECO!T27),IF($C$4="Constant Exchange rate",IF(Non_technical_Account_DATA!J206=0,0,Non_technical_Account_DATA!J206/ECO!T62))))</f>
        <v>1312</v>
      </c>
      <c r="L221" s="38">
        <f>IF($C$4="National Currency",IF(Non_technical_Account_DATA!K206=0,0,Non_technical_Account_DATA!K206),IF($C$4="Current Exchange rate",IF(Non_technical_Account_DATA!K206=0,0,Non_technical_Account_DATA!K206/ECO!U27),IF($C$4="Constant Exchange rate",IF(Non_technical_Account_DATA!K206=0,0,Non_technical_Account_DATA!K206/ECO!U62))))</f>
        <v>-47</v>
      </c>
      <c r="M221" s="38">
        <f>IF($C$4="National Currency",IF(Non_technical_Account_DATA!L206=0,0,Non_technical_Account_DATA!L206),IF($C$4="Current Exchange rate",IF(Non_technical_Account_DATA!L206=0,0,Non_technical_Account_DATA!L206/ECO!V27),IF($C$4="Constant Exchange rate",IF(Non_technical_Account_DATA!L206=0,0,Non_technical_Account_DATA!L206/ECO!V62))))</f>
        <v>-1098</v>
      </c>
      <c r="N221" s="38">
        <f>IF($C$4="National Currency",IF(Non_technical_Account_DATA!M206=0,0,Non_technical_Account_DATA!M206),IF($C$4="Current Exchange rate",IF(Non_technical_Account_DATA!M206=0,0,Non_technical_Account_DATA!M206/ECO!W27),IF($C$4="Constant Exchange rate",IF(Non_technical_Account_DATA!M206=0,0,Non_technical_Account_DATA!M206/ECO!W62))))</f>
        <v>3696</v>
      </c>
      <c r="O221" s="38">
        <f>IF($C$4="National Currency",IF(Non_technical_Account_DATA!N206=0,0,Non_technical_Account_DATA!N206),IF($C$4="Current Exchange rate",IF(Non_technical_Account_DATA!N206=0,0,Non_technical_Account_DATA!N206/ECO!X27),IF($C$4="Constant Exchange rate",IF(Non_technical_Account_DATA!N206=0,0,Non_technical_Account_DATA!N206/ECO!X62))))</f>
        <v>3062</v>
      </c>
      <c r="P221" s="78">
        <f>IF($C$4="National Currency",IF(Non_technical_Account_DATA!O206=0,0,Non_technical_Account_DATA!O206),IF($C$4="Current Exchange rate",IF(Non_technical_Account_DATA!O206=0,0,Non_technical_Account_DATA!O206/ECO!Y27),IF($C$4="Constant Exchange rate",IF(Non_technical_Account_DATA!O206=0,0,Non_technical_Account_DATA!O206/ECO!Y62))))</f>
        <v>2405</v>
      </c>
      <c r="Q221" s="37">
        <f t="shared" si="43"/>
        <v>0.18494538289738813</v>
      </c>
      <c r="R221" s="37">
        <f t="shared" si="44"/>
        <v>-0.17153679653679654</v>
      </c>
      <c r="S221" s="37">
        <f t="shared" si="45"/>
        <v>0.76789838337182448</v>
      </c>
    </row>
    <row r="222" spans="3:19" ht="15" x14ac:dyDescent="0.25">
      <c r="C222" s="83"/>
      <c r="D222" s="84"/>
      <c r="E222" s="35" t="s">
        <v>20</v>
      </c>
      <c r="F222" s="38">
        <f>IF($C$4="National Currency",IF(Non_technical_Account_DATA!E207=0,0,Non_technical_Account_DATA!E207),IF($C$4="Current Exchange rate",IF(Non_technical_Account_DATA!E207=0,0,Non_technical_Account_DATA!E207/ECO!O28),IF($C$4="Constant Exchange rate",IF(Non_technical_Account_DATA!E207=0,0,Non_technical_Account_DATA!E207/ECO!O63))))</f>
        <v>0</v>
      </c>
      <c r="G222" s="38">
        <f>IF($C$4="National Currency",IF(Non_technical_Account_DATA!F207=0,0,Non_technical_Account_DATA!F207),IF($C$4="Current Exchange rate",IF(Non_technical_Account_DATA!F207=0,0,Non_technical_Account_DATA!F207/ECO!P28),IF($C$4="Constant Exchange rate",IF(Non_technical_Account_DATA!F207=0,0,Non_technical_Account_DATA!F207/ECO!P63))))</f>
        <v>0</v>
      </c>
      <c r="H222" s="38">
        <f>IF($C$4="National Currency",IF(Non_technical_Account_DATA!G207=0,0,Non_technical_Account_DATA!G207),IF($C$4="Current Exchange rate",IF(Non_technical_Account_DATA!G207=0,0,Non_technical_Account_DATA!G207/ECO!Q28),IF($C$4="Constant Exchange rate",IF(Non_technical_Account_DATA!G207=0,0,Non_technical_Account_DATA!G207/ECO!Q63))))</f>
        <v>0</v>
      </c>
      <c r="I222" s="38">
        <f>IF($C$4="National Currency",IF(Non_technical_Account_DATA!H207=0,0,Non_technical_Account_DATA!H207),IF($C$4="Current Exchange rate",IF(Non_technical_Account_DATA!H207=0,0,Non_technical_Account_DATA!H207/ECO!R28),IF($C$4="Constant Exchange rate",IF(Non_technical_Account_DATA!H207=0,0,Non_technical_Account_DATA!H207/ECO!R63))))</f>
        <v>0</v>
      </c>
      <c r="J222" s="38">
        <f>IF($C$4="National Currency",IF(Non_technical_Account_DATA!I207=0,0,Non_technical_Account_DATA!I207),IF($C$4="Current Exchange rate",IF(Non_technical_Account_DATA!I207=0,0,Non_technical_Account_DATA!I207/ECO!S28),IF($C$4="Constant Exchange rate",IF(Non_technical_Account_DATA!I207=0,0,Non_technical_Account_DATA!I207/ECO!S63))))</f>
        <v>0</v>
      </c>
      <c r="K222" s="38">
        <f>IF($C$4="National Currency",IF(Non_technical_Account_DATA!J207=0,0,Non_technical_Account_DATA!J207),IF($C$4="Current Exchange rate",IF(Non_technical_Account_DATA!J207=0,0,Non_technical_Account_DATA!J207/ECO!T28),IF($C$4="Constant Exchange rate",IF(Non_technical_Account_DATA!J207=0,0,Non_technical_Account_DATA!J207/ECO!T63))))</f>
        <v>0</v>
      </c>
      <c r="L222" s="38">
        <f>IF($C$4="National Currency",IF(Non_technical_Account_DATA!K207=0,0,Non_technical_Account_DATA!K207),IF($C$4="Current Exchange rate",IF(Non_technical_Account_DATA!K207=0,0,Non_technical_Account_DATA!K207/ECO!U28),IF($C$4="Constant Exchange rate",IF(Non_technical_Account_DATA!K207=0,0,Non_technical_Account_DATA!K207/ECO!U63))))</f>
        <v>0</v>
      </c>
      <c r="M222" s="38">
        <f>IF($C$4="National Currency",IF(Non_technical_Account_DATA!L207=0,0,Non_technical_Account_DATA!L207),IF($C$4="Current Exchange rate",IF(Non_technical_Account_DATA!L207=0,0,Non_technical_Account_DATA!L207/ECO!V28),IF($C$4="Constant Exchange rate",IF(Non_technical_Account_DATA!L207=0,0,Non_technical_Account_DATA!L207/ECO!V63))))</f>
        <v>0</v>
      </c>
      <c r="N222" s="38">
        <f>IF($C$4="National Currency",IF(Non_technical_Account_DATA!M207=0,0,Non_technical_Account_DATA!M207),IF($C$4="Current Exchange rate",IF(Non_technical_Account_DATA!M207=0,0,Non_technical_Account_DATA!M207/ECO!W28),IF($C$4="Constant Exchange rate",IF(Non_technical_Account_DATA!M207=0,0,Non_technical_Account_DATA!M207/ECO!W63))))</f>
        <v>0</v>
      </c>
      <c r="O222" s="38">
        <f>IF($C$4="National Currency",IF(Non_technical_Account_DATA!N207=0,0,Non_technical_Account_DATA!N207),IF($C$4="Current Exchange rate",IF(Non_technical_Account_DATA!N207=0,0,Non_technical_Account_DATA!N207/ECO!X28),IF($C$4="Constant Exchange rate",IF(Non_technical_Account_DATA!N207=0,0,Non_technical_Account_DATA!N207/ECO!X63))))</f>
        <v>0</v>
      </c>
      <c r="P222" s="78">
        <f>IF($C$4="National Currency",IF(Non_technical_Account_DATA!O207=0,0,Non_technical_Account_DATA!O207),IF($C$4="Current Exchange rate",IF(Non_technical_Account_DATA!O207=0,0,Non_technical_Account_DATA!O207/ECO!Y28),IF($C$4="Constant Exchange rate",IF(Non_technical_Account_DATA!O207=0,0,Non_technical_Account_DATA!O207/ECO!Y63))))</f>
        <v>0</v>
      </c>
      <c r="Q222" s="37">
        <f t="shared" si="43"/>
        <v>0</v>
      </c>
      <c r="R222" s="37" t="str">
        <f t="shared" si="44"/>
        <v>-</v>
      </c>
      <c r="S222" s="37" t="str">
        <f t="shared" si="45"/>
        <v>-</v>
      </c>
    </row>
    <row r="223" spans="3:19" ht="15" x14ac:dyDescent="0.25">
      <c r="C223" s="83"/>
      <c r="D223" s="84"/>
      <c r="E223" s="35" t="s">
        <v>21</v>
      </c>
      <c r="F223" s="38">
        <f>IF($C$4="National Currency",IF(Non_technical_Account_DATA!E208=0,0,Non_technical_Account_DATA!E208),IF($C$4="Current Exchange rate",IF(Non_technical_Account_DATA!E208=0,0,Non_technical_Account_DATA!E208/ECO!O29),IF($C$4="Constant Exchange rate",IF(Non_technical_Account_DATA!E208=0,0,Non_technical_Account_DATA!E208/ECO!O64))))</f>
        <v>0</v>
      </c>
      <c r="G223" s="38">
        <f>IF($C$4="National Currency",IF(Non_technical_Account_DATA!F208=0,0,Non_technical_Account_DATA!F208),IF($C$4="Current Exchange rate",IF(Non_technical_Account_DATA!F208=0,0,Non_technical_Account_DATA!F208/ECO!P29),IF($C$4="Constant Exchange rate",IF(Non_technical_Account_DATA!F208=0,0,Non_technical_Account_DATA!F208/ECO!P64))))</f>
        <v>0</v>
      </c>
      <c r="H223" s="38">
        <f>IF($C$4="National Currency",IF(Non_technical_Account_DATA!G208=0,0,Non_technical_Account_DATA!G208),IF($C$4="Current Exchange rate",IF(Non_technical_Account_DATA!G208=0,0,Non_technical_Account_DATA!G208/ECO!Q29),IF($C$4="Constant Exchange rate",IF(Non_technical_Account_DATA!G208=0,0,Non_technical_Account_DATA!G208/ECO!Q64))))</f>
        <v>0</v>
      </c>
      <c r="I223" s="38">
        <f>IF($C$4="National Currency",IF(Non_technical_Account_DATA!H208=0,0,Non_technical_Account_DATA!H208),IF($C$4="Current Exchange rate",IF(Non_technical_Account_DATA!H208=0,0,Non_technical_Account_DATA!H208/ECO!R29),IF($C$4="Constant Exchange rate",IF(Non_technical_Account_DATA!H208=0,0,Non_technical_Account_DATA!H208/ECO!R64))))</f>
        <v>0</v>
      </c>
      <c r="J223" s="38">
        <f>IF($C$4="National Currency",IF(Non_technical_Account_DATA!I208=0,0,Non_technical_Account_DATA!I208),IF($C$4="Current Exchange rate",IF(Non_technical_Account_DATA!I208=0,0,Non_technical_Account_DATA!I208/ECO!S29),IF($C$4="Constant Exchange rate",IF(Non_technical_Account_DATA!I208=0,0,Non_technical_Account_DATA!I208/ECO!S64))))</f>
        <v>0</v>
      </c>
      <c r="K223" s="38">
        <f>IF($C$4="National Currency",IF(Non_technical_Account_DATA!J208=0,0,Non_technical_Account_DATA!J208),IF($C$4="Current Exchange rate",IF(Non_technical_Account_DATA!J208=0,0,Non_technical_Account_DATA!J208/ECO!T29),IF($C$4="Constant Exchange rate",IF(Non_technical_Account_DATA!J208=0,0,Non_technical_Account_DATA!J208/ECO!T64))))</f>
        <v>0</v>
      </c>
      <c r="L223" s="38">
        <f>IF($C$4="National Currency",IF(Non_technical_Account_DATA!K208=0,0,Non_technical_Account_DATA!K208),IF($C$4="Current Exchange rate",IF(Non_technical_Account_DATA!K208=0,0,Non_technical_Account_DATA!K208/ECO!U29),IF($C$4="Constant Exchange rate",IF(Non_technical_Account_DATA!K208=0,0,Non_technical_Account_DATA!K208/ECO!U64))))</f>
        <v>0</v>
      </c>
      <c r="M223" s="38">
        <f>IF($C$4="National Currency",IF(Non_technical_Account_DATA!L208=0,0,Non_technical_Account_DATA!L208),IF($C$4="Current Exchange rate",IF(Non_technical_Account_DATA!L208=0,0,Non_technical_Account_DATA!L208/ECO!V29),IF($C$4="Constant Exchange rate",IF(Non_technical_Account_DATA!L208=0,0,Non_technical_Account_DATA!L208/ECO!V64))))</f>
        <v>0</v>
      </c>
      <c r="N223" s="38">
        <f>IF($C$4="National Currency",IF(Non_technical_Account_DATA!M208=0,0,Non_technical_Account_DATA!M208),IF($C$4="Current Exchange rate",IF(Non_technical_Account_DATA!M208=0,0,Non_technical_Account_DATA!M208/ECO!W29),IF($C$4="Constant Exchange rate",IF(Non_technical_Account_DATA!M208=0,0,Non_technical_Account_DATA!M208/ECO!W64))))</f>
        <v>0</v>
      </c>
      <c r="O223" s="38">
        <f>IF($C$4="National Currency",IF(Non_technical_Account_DATA!N208=0,0,Non_technical_Account_DATA!N208),IF($C$4="Current Exchange rate",IF(Non_technical_Account_DATA!N208=0,0,Non_technical_Account_DATA!N208/ECO!X29),IF($C$4="Constant Exchange rate",IF(Non_technical_Account_DATA!N208=0,0,Non_technical_Account_DATA!N208/ECO!X64))))</f>
        <v>0</v>
      </c>
      <c r="P223" s="78">
        <f>IF($C$4="National Currency",IF(Non_technical_Account_DATA!O208=0,0,Non_technical_Account_DATA!O208),IF($C$4="Current Exchange rate",IF(Non_technical_Account_DATA!O208=0,0,Non_technical_Account_DATA!O208/ECO!Y29),IF($C$4="Constant Exchange rate",IF(Non_technical_Account_DATA!O208=0,0,Non_technical_Account_DATA!O208/ECO!Y64))))</f>
        <v>0</v>
      </c>
      <c r="Q223" s="37">
        <f t="shared" si="43"/>
        <v>0</v>
      </c>
      <c r="R223" s="37" t="str">
        <f t="shared" si="44"/>
        <v>-</v>
      </c>
      <c r="S223" s="37" t="str">
        <f t="shared" si="45"/>
        <v>-</v>
      </c>
    </row>
    <row r="224" spans="3:19" ht="15" x14ac:dyDescent="0.25">
      <c r="C224" s="83"/>
      <c r="D224" s="84"/>
      <c r="E224" s="35" t="s">
        <v>22</v>
      </c>
      <c r="F224" s="38">
        <f>IF($C$4="National Currency",IF(Non_technical_Account_DATA!E209=0,0,Non_technical_Account_DATA!E209),IF($C$4="Current Exchange rate",IF(Non_technical_Account_DATA!E209=0,0,Non_technical_Account_DATA!E209/ECO!O30),IF($C$4="Constant Exchange rate",IF(Non_technical_Account_DATA!E209=0,0,Non_technical_Account_DATA!E209/ECO!O65))))</f>
        <v>0.81104154809334084</v>
      </c>
      <c r="G224" s="38">
        <f>IF($C$4="National Currency",IF(Non_technical_Account_DATA!F209=0,0,Non_technical_Account_DATA!F209),IF($C$4="Current Exchange rate",IF(Non_technical_Account_DATA!F209=0,0,Non_technical_Account_DATA!F209/ECO!P30),IF($C$4="Constant Exchange rate",IF(Non_technical_Account_DATA!F209=0,0,Non_technical_Account_DATA!F209/ECO!P65))))</f>
        <v>1.1240751280591919</v>
      </c>
      <c r="H224" s="38">
        <f>IF($C$4="National Currency",IF(Non_technical_Account_DATA!G209=0,0,Non_technical_Account_DATA!G209),IF($C$4="Current Exchange rate",IF(Non_technical_Account_DATA!G209=0,0,Non_technical_Account_DATA!G209/ECO!Q30),IF($C$4="Constant Exchange rate",IF(Non_technical_Account_DATA!G209=0,0,Non_technical_Account_DATA!G209/ECO!Q65))))</f>
        <v>8.5372794536141147E-2</v>
      </c>
      <c r="I224" s="38">
        <f>IF($C$4="National Currency",IF(Non_technical_Account_DATA!H209=0,0,Non_technical_Account_DATA!H209),IF($C$4="Current Exchange rate",IF(Non_technical_Account_DATA!H209=0,0,Non_technical_Account_DATA!H209/ECO!R30),IF($C$4="Constant Exchange rate",IF(Non_technical_Account_DATA!H209=0,0,Non_technical_Account_DATA!H209/ECO!R65))))</f>
        <v>1.9208878770631761</v>
      </c>
      <c r="J224" s="38">
        <f>IF($C$4="National Currency",IF(Non_technical_Account_DATA!I209=0,0,Non_technical_Account_DATA!I209),IF($C$4="Current Exchange rate",IF(Non_technical_Account_DATA!I209=0,0,Non_technical_Account_DATA!I209/ECO!S30),IF($C$4="Constant Exchange rate",IF(Non_technical_Account_DATA!I209=0,0,Non_technical_Account_DATA!I209/ECO!S65))))</f>
        <v>3.4718269778030733</v>
      </c>
      <c r="K224" s="38">
        <f>IF($C$4="National Currency",IF(Non_technical_Account_DATA!J209=0,0,Non_technical_Account_DATA!J209),IF($C$4="Current Exchange rate",IF(Non_technical_Account_DATA!J209=0,0,Non_technical_Account_DATA!J209/ECO!T30),IF($C$4="Constant Exchange rate",IF(Non_technical_Account_DATA!J209=0,0,Non_technical_Account_DATA!J209/ECO!T65))))</f>
        <v>3.2583949914627208</v>
      </c>
      <c r="L224" s="38">
        <f>IF($C$4="National Currency",IF(Non_technical_Account_DATA!K209=0,0,Non_technical_Account_DATA!K209),IF($C$4="Current Exchange rate",IF(Non_technical_Account_DATA!K209=0,0,Non_technical_Account_DATA!K209/ECO!U30),IF($C$4="Constant Exchange rate",IF(Non_technical_Account_DATA!K209=0,0,Non_technical_Account_DATA!K209/ECO!U65))))</f>
        <v>2.0774046670461015</v>
      </c>
      <c r="M224" s="38">
        <f>IF($C$4="National Currency",IF(Non_technical_Account_DATA!L209=0,0,Non_technical_Account_DATA!L209),IF($C$4="Current Exchange rate",IF(Non_technical_Account_DATA!L209=0,0,Non_technical_Account_DATA!L209/ECO!V30),IF($C$4="Constant Exchange rate",IF(Non_technical_Account_DATA!L209=0,0,Non_technical_Account_DATA!L209/ECO!V65))))</f>
        <v>0.31303357996585091</v>
      </c>
      <c r="N224" s="38">
        <f>IF($C$4="National Currency",IF(Non_technical_Account_DATA!M209=0,0,Non_technical_Account_DATA!M209),IF($C$4="Current Exchange rate",IF(Non_technical_Account_DATA!M209=0,0,Non_technical_Account_DATA!M209/ECO!W30),IF($C$4="Constant Exchange rate",IF(Non_technical_Account_DATA!M209=0,0,Non_technical_Account_DATA!M209/ECO!W65))))</f>
        <v>0.34149117814456459</v>
      </c>
      <c r="O224" s="38">
        <f>IF($C$4="National Currency",IF(Non_technical_Account_DATA!N209=0,0,Non_technical_Account_DATA!N209),IF($C$4="Current Exchange rate",IF(Non_technical_Account_DATA!N209=0,0,Non_technical_Account_DATA!N209/ECO!X30),IF($C$4="Constant Exchange rate",IF(Non_technical_Account_DATA!N209=0,0,Non_technical_Account_DATA!N209/ECO!X65))))</f>
        <v>0.54069436539556059</v>
      </c>
      <c r="P224" s="78">
        <f>IF($C$4="National Currency",IF(Non_technical_Account_DATA!O209=0,0,Non_technical_Account_DATA!O209),IF($C$4="Current Exchange rate",IF(Non_technical_Account_DATA!O209=0,0,Non_technical_Account_DATA!O209/ECO!Y30),IF($C$4="Constant Exchange rate",IF(Non_technical_Account_DATA!O209=0,0,Non_technical_Account_DATA!O209/ECO!Y65))))</f>
        <v>0</v>
      </c>
      <c r="Q224" s="37">
        <f t="shared" si="43"/>
        <v>3.2658042599132017E-5</v>
      </c>
      <c r="R224" s="37">
        <f t="shared" si="44"/>
        <v>0.58333333333333326</v>
      </c>
      <c r="S224" s="37">
        <f t="shared" si="45"/>
        <v>-0.33333333333333326</v>
      </c>
    </row>
    <row r="225" spans="3:19" ht="15" x14ac:dyDescent="0.25">
      <c r="C225" s="83"/>
      <c r="D225" s="84"/>
      <c r="E225" s="35" t="s">
        <v>23</v>
      </c>
      <c r="F225" s="38">
        <f>IF($C$4="National Currency",IF(Non_technical_Account_DATA!E210=0,0,Non_technical_Account_DATA!E210),IF($C$4="Current Exchange rate",IF(Non_technical_Account_DATA!E210=0,0,Non_technical_Account_DATA!E210/ECO!O31),IF($C$4="Constant Exchange rate",IF(Non_technical_Account_DATA!E210=0,0,Non_technical_Account_DATA!E210/ECO!O66))))</f>
        <v>0</v>
      </c>
      <c r="G225" s="38">
        <f>IF($C$4="National Currency",IF(Non_technical_Account_DATA!F210=0,0,Non_technical_Account_DATA!F210),IF($C$4="Current Exchange rate",IF(Non_technical_Account_DATA!F210=0,0,Non_technical_Account_DATA!F210/ECO!P31),IF($C$4="Constant Exchange rate",IF(Non_technical_Account_DATA!F210=0,0,Non_technical_Account_DATA!F210/ECO!P66))))</f>
        <v>0</v>
      </c>
      <c r="H225" s="38">
        <f>IF($C$4="National Currency",IF(Non_technical_Account_DATA!G210=0,0,Non_technical_Account_DATA!G210),IF($C$4="Current Exchange rate",IF(Non_technical_Account_DATA!G210=0,0,Non_technical_Account_DATA!G210/ECO!Q31),IF($C$4="Constant Exchange rate",IF(Non_technical_Account_DATA!G210=0,0,Non_technical_Account_DATA!G210/ECO!Q66))))</f>
        <v>0</v>
      </c>
      <c r="I225" s="38">
        <f>IF($C$4="National Currency",IF(Non_technical_Account_DATA!H210=0,0,Non_technical_Account_DATA!H210),IF($C$4="Current Exchange rate",IF(Non_technical_Account_DATA!H210=0,0,Non_technical_Account_DATA!H210/ECO!R31),IF($C$4="Constant Exchange rate",IF(Non_technical_Account_DATA!H210=0,0,Non_technical_Account_DATA!H210/ECO!R66))))</f>
        <v>0</v>
      </c>
      <c r="J225" s="38">
        <f>IF($C$4="National Currency",IF(Non_technical_Account_DATA!I210=0,0,Non_technical_Account_DATA!I210),IF($C$4="Current Exchange rate",IF(Non_technical_Account_DATA!I210=0,0,Non_technical_Account_DATA!I210/ECO!S31),IF($C$4="Constant Exchange rate",IF(Non_technical_Account_DATA!I210=0,0,Non_technical_Account_DATA!I210/ECO!S66))))</f>
        <v>39</v>
      </c>
      <c r="K225" s="38">
        <f>IF($C$4="National Currency",IF(Non_technical_Account_DATA!J210=0,0,Non_technical_Account_DATA!J210),IF($C$4="Current Exchange rate",IF(Non_technical_Account_DATA!J210=0,0,Non_technical_Account_DATA!J210/ECO!T31),IF($C$4="Constant Exchange rate",IF(Non_technical_Account_DATA!J210=0,0,Non_technical_Account_DATA!J210/ECO!T66))))</f>
        <v>16.7</v>
      </c>
      <c r="L225" s="38">
        <f>IF($C$4="National Currency",IF(Non_technical_Account_DATA!K210=0,0,Non_technical_Account_DATA!K210),IF($C$4="Current Exchange rate",IF(Non_technical_Account_DATA!K210=0,0,Non_technical_Account_DATA!K210/ECO!U31),IF($C$4="Constant Exchange rate",IF(Non_technical_Account_DATA!K210=0,0,Non_technical_Account_DATA!K210/ECO!U66))))</f>
        <v>57.2</v>
      </c>
      <c r="M225" s="38">
        <f>IF($C$4="National Currency",IF(Non_technical_Account_DATA!L210=0,0,Non_technical_Account_DATA!L210),IF($C$4="Current Exchange rate",IF(Non_technical_Account_DATA!L210=0,0,Non_technical_Account_DATA!L210/ECO!V31),IF($C$4="Constant Exchange rate",IF(Non_technical_Account_DATA!L210=0,0,Non_technical_Account_DATA!L210/ECO!V66))))</f>
        <v>77.900000000000006</v>
      </c>
      <c r="N225" s="38">
        <f>IF($C$4="National Currency",IF(Non_technical_Account_DATA!M210=0,0,Non_technical_Account_DATA!M210),IF($C$4="Current Exchange rate",IF(Non_technical_Account_DATA!M210=0,0,Non_technical_Account_DATA!M210/ECO!W31),IF($C$4="Constant Exchange rate",IF(Non_technical_Account_DATA!M210=0,0,Non_technical_Account_DATA!M210/ECO!W66))))</f>
        <v>80.208223005365539</v>
      </c>
      <c r="O225" s="38">
        <f>IF($C$4="National Currency",IF(Non_technical_Account_DATA!N210=0,0,Non_technical_Account_DATA!N210),IF($C$4="Current Exchange rate",IF(Non_technical_Account_DATA!N210=0,0,Non_technical_Account_DATA!N210/ECO!X31),IF($C$4="Constant Exchange rate",IF(Non_technical_Account_DATA!N210=0,0,Non_technical_Account_DATA!N210/ECO!X66))))</f>
        <v>13.161982</v>
      </c>
      <c r="P225" s="78">
        <f>IF($C$4="National Currency",IF(Non_technical_Account_DATA!O210=0,0,Non_technical_Account_DATA!O210),IF($C$4="Current Exchange rate",IF(Non_technical_Account_DATA!O210=0,0,Non_technical_Account_DATA!O210/ECO!Y31),IF($C$4="Constant Exchange rate",IF(Non_technical_Account_DATA!O210=0,0,Non_technical_Account_DATA!O210/ECO!Y66))))</f>
        <v>0</v>
      </c>
      <c r="Q225" s="37">
        <f t="shared" si="43"/>
        <v>7.9498621837966366E-4</v>
      </c>
      <c r="R225" s="37">
        <f t="shared" si="44"/>
        <v>-0.8359023363587107</v>
      </c>
      <c r="S225" s="37" t="str">
        <f t="shared" si="45"/>
        <v>-</v>
      </c>
    </row>
    <row r="226" spans="3:19" ht="15" x14ac:dyDescent="0.25">
      <c r="C226" s="83"/>
      <c r="D226" s="84"/>
      <c r="E226" s="35" t="s">
        <v>24</v>
      </c>
      <c r="F226" s="38">
        <f>IF($C$4="National Currency",IF(Non_technical_Account_DATA!E211=0,0,Non_technical_Account_DATA!E211),IF($C$4="Current Exchange rate",IF(Non_technical_Account_DATA!E211=0,0,Non_technical_Account_DATA!E211/ECO!O32),IF($C$4="Constant Exchange rate",IF(Non_technical_Account_DATA!E211=0,0,Non_technical_Account_DATA!E211/ECO!O67))))</f>
        <v>1435</v>
      </c>
      <c r="G226" s="38">
        <f>IF($C$4="National Currency",IF(Non_technical_Account_DATA!F211=0,0,Non_technical_Account_DATA!F211),IF($C$4="Current Exchange rate",IF(Non_technical_Account_DATA!F211=0,0,Non_technical_Account_DATA!F211/ECO!P32),IF($C$4="Constant Exchange rate",IF(Non_technical_Account_DATA!F211=0,0,Non_technical_Account_DATA!F211/ECO!P67))))</f>
        <v>1670</v>
      </c>
      <c r="H226" s="38">
        <f>IF($C$4="National Currency",IF(Non_technical_Account_DATA!G211=0,0,Non_technical_Account_DATA!G211),IF($C$4="Current Exchange rate",IF(Non_technical_Account_DATA!G211=0,0,Non_technical_Account_DATA!G211/ECO!Q32),IF($C$4="Constant Exchange rate",IF(Non_technical_Account_DATA!G211=0,0,Non_technical_Account_DATA!G211/ECO!Q67))))</f>
        <v>1321</v>
      </c>
      <c r="I226" s="38">
        <f>IF($C$4="National Currency",IF(Non_technical_Account_DATA!H211=0,0,Non_technical_Account_DATA!H211),IF($C$4="Current Exchange rate",IF(Non_technical_Account_DATA!H211=0,0,Non_technical_Account_DATA!H211/ECO!R32),IF($C$4="Constant Exchange rate",IF(Non_technical_Account_DATA!H211=0,0,Non_technical_Account_DATA!H211/ECO!R67))))</f>
        <v>568</v>
      </c>
      <c r="J226" s="38">
        <f>IF($C$4="National Currency",IF(Non_technical_Account_DATA!I211=0,0,Non_technical_Account_DATA!I211),IF($C$4="Current Exchange rate",IF(Non_technical_Account_DATA!I211=0,0,Non_technical_Account_DATA!I211/ECO!S32),IF($C$4="Constant Exchange rate",IF(Non_technical_Account_DATA!I211=0,0,Non_technical_Account_DATA!I211/ECO!S67))))</f>
        <v>-1090</v>
      </c>
      <c r="K226" s="38">
        <f>IF($C$4="National Currency",IF(Non_technical_Account_DATA!J211=0,0,Non_technical_Account_DATA!J211),IF($C$4="Current Exchange rate",IF(Non_technical_Account_DATA!J211=0,0,Non_technical_Account_DATA!J211/ECO!T32),IF($C$4="Constant Exchange rate",IF(Non_technical_Account_DATA!J211=0,0,Non_technical_Account_DATA!J211/ECO!T67))))</f>
        <v>857</v>
      </c>
      <c r="L226" s="38">
        <f>IF($C$4="National Currency",IF(Non_technical_Account_DATA!K211=0,0,Non_technical_Account_DATA!K211),IF($C$4="Current Exchange rate",IF(Non_technical_Account_DATA!K211=0,0,Non_technical_Account_DATA!K211/ECO!U32),IF($C$4="Constant Exchange rate",IF(Non_technical_Account_DATA!K211=0,0,Non_technical_Account_DATA!K211/ECO!U67))))</f>
        <v>289</v>
      </c>
      <c r="M226" s="38">
        <f>IF($C$4="National Currency",IF(Non_technical_Account_DATA!L211=0,0,Non_technical_Account_DATA!L211),IF($C$4="Current Exchange rate",IF(Non_technical_Account_DATA!L211=0,0,Non_technical_Account_DATA!L211/ECO!V32),IF($C$4="Constant Exchange rate",IF(Non_technical_Account_DATA!L211=0,0,Non_technical_Account_DATA!L211/ECO!V67))))</f>
        <v>-482</v>
      </c>
      <c r="N226" s="38">
        <f>IF($C$4="National Currency",IF(Non_technical_Account_DATA!M211=0,0,Non_technical_Account_DATA!M211),IF($C$4="Current Exchange rate",IF(Non_technical_Account_DATA!M211=0,0,Non_technical_Account_DATA!M211/ECO!W32),IF($C$4="Constant Exchange rate",IF(Non_technical_Account_DATA!M211=0,0,Non_technical_Account_DATA!M211/ECO!W67))))</f>
        <v>-172</v>
      </c>
      <c r="O226" s="38">
        <f>IF($C$4="National Currency",IF(Non_technical_Account_DATA!N211=0,0,Non_technical_Account_DATA!N211),IF($C$4="Current Exchange rate",IF(Non_technical_Account_DATA!N211=0,0,Non_technical_Account_DATA!N211/ECO!X32),IF($C$4="Constant Exchange rate",IF(Non_technical_Account_DATA!N211=0,0,Non_technical_Account_DATA!N211/ECO!X67))))</f>
        <v>854</v>
      </c>
      <c r="P226" s="78">
        <f>IF($C$4="National Currency",IF(Non_technical_Account_DATA!O211=0,0,Non_technical_Account_DATA!O211),IF($C$4="Current Exchange rate",IF(Non_technical_Account_DATA!O211=0,0,Non_technical_Account_DATA!O211/ECO!Y32),IF($C$4="Constant Exchange rate",IF(Non_technical_Account_DATA!O211=0,0,Non_technical_Account_DATA!O211/ECO!Y67))))</f>
        <v>-1205</v>
      </c>
      <c r="Q226" s="37">
        <f t="shared" si="43"/>
        <v>5.1581762571642535E-2</v>
      </c>
      <c r="R226" s="37">
        <f t="shared" si="44"/>
        <v>-5.9651162790697674</v>
      </c>
      <c r="S226" s="37">
        <f t="shared" si="45"/>
        <v>-0.40487804878048783</v>
      </c>
    </row>
    <row r="227" spans="3:19" ht="15" x14ac:dyDescent="0.25">
      <c r="C227" s="83"/>
      <c r="D227" s="84"/>
      <c r="E227" s="35" t="s">
        <v>25</v>
      </c>
      <c r="F227" s="38">
        <f>IF($C$4="National Currency",IF(Non_technical_Account_DATA!E212=0,0,Non_technical_Account_DATA!E212),IF($C$4="Current Exchange rate",IF(Non_technical_Account_DATA!E212=0,0,Non_technical_Account_DATA!E212/ECO!O33),IF($C$4="Constant Exchange rate",IF(Non_technical_Account_DATA!E212=0,0,Non_technical_Account_DATA!E212/ECO!O68))))</f>
        <v>0</v>
      </c>
      <c r="G227" s="38">
        <f>IF($C$4="National Currency",IF(Non_technical_Account_DATA!F212=0,0,Non_technical_Account_DATA!F212),IF($C$4="Current Exchange rate",IF(Non_technical_Account_DATA!F212=0,0,Non_technical_Account_DATA!F212/ECO!P33),IF($C$4="Constant Exchange rate",IF(Non_technical_Account_DATA!F212=0,0,Non_technical_Account_DATA!F212/ECO!P68))))</f>
        <v>0</v>
      </c>
      <c r="H227" s="38">
        <f>IF($C$4="National Currency",IF(Non_technical_Account_DATA!G212=0,0,Non_technical_Account_DATA!G212),IF($C$4="Current Exchange rate",IF(Non_technical_Account_DATA!G212=0,0,Non_technical_Account_DATA!G212/ECO!Q33),IF($C$4="Constant Exchange rate",IF(Non_technical_Account_DATA!G212=0,0,Non_technical_Account_DATA!G212/ECO!Q68))))</f>
        <v>0</v>
      </c>
      <c r="I227" s="38">
        <f>IF($C$4="National Currency",IF(Non_technical_Account_DATA!H212=0,0,Non_technical_Account_DATA!H212),IF($C$4="Current Exchange rate",IF(Non_technical_Account_DATA!H212=0,0,Non_technical_Account_DATA!H212/ECO!R33),IF($C$4="Constant Exchange rate",IF(Non_technical_Account_DATA!H212=0,0,Non_technical_Account_DATA!H212/ECO!R68))))</f>
        <v>0</v>
      </c>
      <c r="J227" s="38">
        <f>IF($C$4="National Currency",IF(Non_technical_Account_DATA!I212=0,0,Non_technical_Account_DATA!I212),IF($C$4="Current Exchange rate",IF(Non_technical_Account_DATA!I212=0,0,Non_technical_Account_DATA!I212/ECO!S33),IF($C$4="Constant Exchange rate",IF(Non_technical_Account_DATA!I212=0,0,Non_technical_Account_DATA!I212/ECO!S68))))</f>
        <v>0</v>
      </c>
      <c r="K227" s="38">
        <f>IF($C$4="National Currency",IF(Non_technical_Account_DATA!J212=0,0,Non_technical_Account_DATA!J212),IF($C$4="Current Exchange rate",IF(Non_technical_Account_DATA!J212=0,0,Non_technical_Account_DATA!J212/ECO!T33),IF($C$4="Constant Exchange rate",IF(Non_technical_Account_DATA!J212=0,0,Non_technical_Account_DATA!J212/ECO!T68))))</f>
        <v>0.66357000663570009</v>
      </c>
      <c r="L227" s="38">
        <f>IF($C$4="National Currency",IF(Non_technical_Account_DATA!K212=0,0,Non_technical_Account_DATA!K212),IF($C$4="Current Exchange rate",IF(Non_technical_Account_DATA!K212=0,0,Non_technical_Account_DATA!K212/ECO!U33),IF($C$4="Constant Exchange rate",IF(Non_technical_Account_DATA!K212=0,0,Non_technical_Account_DATA!K212/ECO!U68))))</f>
        <v>-89.139570891395707</v>
      </c>
      <c r="M227" s="38">
        <f>IF($C$4="National Currency",IF(Non_technical_Account_DATA!L212=0,0,Non_technical_Account_DATA!L212),IF($C$4="Current Exchange rate",IF(Non_technical_Account_DATA!L212=0,0,Non_technical_Account_DATA!L212/ECO!V33),IF($C$4="Constant Exchange rate",IF(Non_technical_Account_DATA!L212=0,0,Non_technical_Account_DATA!L212/ECO!V68))))</f>
        <v>88.476000884760012</v>
      </c>
      <c r="N227" s="38">
        <f>IF($C$4="National Currency",IF(Non_technical_Account_DATA!M212=0,0,Non_technical_Account_DATA!M212),IF($C$4="Current Exchange rate",IF(Non_technical_Account_DATA!M212=0,0,Non_technical_Account_DATA!M212/ECO!W33),IF($C$4="Constant Exchange rate",IF(Non_technical_Account_DATA!M212=0,0,Non_technical_Account_DATA!M212/ECO!W68))))</f>
        <v>59.942490599424907</v>
      </c>
      <c r="O227" s="38">
        <f>IF($C$4="National Currency",IF(Non_technical_Account_DATA!N212=0,0,Non_technical_Account_DATA!N212),IF($C$4="Current Exchange rate",IF(Non_technical_Account_DATA!N212=0,0,Non_technical_Account_DATA!N212/ECO!X33),IF($C$4="Constant Exchange rate",IF(Non_technical_Account_DATA!N212=0,0,Non_technical_Account_DATA!N212/ECO!X68))))</f>
        <v>61.048440610484406</v>
      </c>
      <c r="P227" s="78">
        <f>IF($C$4="National Currency",IF(Non_technical_Account_DATA!O212=0,0,Non_technical_Account_DATA!O212),IF($C$4="Current Exchange rate",IF(Non_technical_Account_DATA!O212=0,0,Non_technical_Account_DATA!O212/ECO!Y33),IF($C$4="Constant Exchange rate",IF(Non_technical_Account_DATA!O212=0,0,Non_technical_Account_DATA!O212/ECO!Y68))))</f>
        <v>39.371820393718203</v>
      </c>
      <c r="Q227" s="37">
        <f t="shared" si="43"/>
        <v>3.6873374343548322E-3</v>
      </c>
      <c r="R227" s="37">
        <f t="shared" si="44"/>
        <v>1.8450184501844991E-2</v>
      </c>
      <c r="S227" s="37" t="str">
        <f t="shared" si="45"/>
        <v>-</v>
      </c>
    </row>
    <row r="228" spans="3:19" ht="15" x14ac:dyDescent="0.25">
      <c r="C228" s="83"/>
      <c r="D228" s="84"/>
      <c r="E228" s="35" t="s">
        <v>26</v>
      </c>
      <c r="F228" s="38">
        <f>IF($C$4="National Currency",IF(Non_technical_Account_DATA!E213=0,0,Non_technical_Account_DATA!E213),IF($C$4="Current Exchange rate",IF(Non_technical_Account_DATA!E213=0,0,Non_technical_Account_DATA!E213/ECO!O34),IF($C$4="Constant Exchange rate",IF(Non_technical_Account_DATA!E213=0,0,Non_technical_Account_DATA!E213/ECO!O69))))</f>
        <v>157.4932135168024</v>
      </c>
      <c r="G228" s="38">
        <f>IF($C$4="National Currency",IF(Non_technical_Account_DATA!F213=0,0,Non_technical_Account_DATA!F213),IF($C$4="Current Exchange rate",IF(Non_technical_Account_DATA!F213=0,0,Non_technical_Account_DATA!F213/ECO!P34),IF($C$4="Constant Exchange rate",IF(Non_technical_Account_DATA!F213=0,0,Non_technical_Account_DATA!F213/ECO!P69))))</f>
        <v>239.3990452120191</v>
      </c>
      <c r="H228" s="38">
        <f>IF($C$4="National Currency",IF(Non_technical_Account_DATA!G213=0,0,Non_technical_Account_DATA!G213),IF($C$4="Current Exchange rate",IF(Non_technical_Account_DATA!G213=0,0,Non_technical_Account_DATA!G213/ECO!Q34),IF($C$4="Constant Exchange rate",IF(Non_technical_Account_DATA!G213=0,0,Non_technical_Account_DATA!G213/ECO!Q69))))</f>
        <v>288.77656089113543</v>
      </c>
      <c r="I228" s="38">
        <f>IF($C$4="National Currency",IF(Non_technical_Account_DATA!H213=0,0,Non_technical_Account_DATA!H213),IF($C$4="Current Exchange rate",IF(Non_technical_Account_DATA!H213=0,0,Non_technical_Account_DATA!H213/ECO!R34),IF($C$4="Constant Exchange rate",IF(Non_technical_Account_DATA!H213=0,0,Non_technical_Account_DATA!H213/ECO!R69))))</f>
        <v>267.24702798839274</v>
      </c>
      <c r="J228" s="38">
        <f>IF($C$4="National Currency",IF(Non_technical_Account_DATA!I213=0,0,Non_technical_Account_DATA!I213),IF($C$4="Current Exchange rate",IF(Non_technical_Account_DATA!I213=0,0,Non_technical_Account_DATA!I213/ECO!S34),IF($C$4="Constant Exchange rate",IF(Non_technical_Account_DATA!I213=0,0,Non_technical_Account_DATA!I213/ECO!S69))))</f>
        <v>215.52934568941308</v>
      </c>
      <c r="K228" s="38">
        <f>IF($C$4="National Currency",IF(Non_technical_Account_DATA!J213=0,0,Non_technical_Account_DATA!J213),IF($C$4="Current Exchange rate",IF(Non_technical_Account_DATA!J213=0,0,Non_technical_Account_DATA!J213/ECO!T34),IF($C$4="Constant Exchange rate",IF(Non_technical_Account_DATA!J213=0,0,Non_technical_Account_DATA!J213/ECO!T69))))</f>
        <v>294.15894411682109</v>
      </c>
      <c r="L228" s="38">
        <f>IF($C$4="National Currency",IF(Non_technical_Account_DATA!K213=0,0,Non_technical_Account_DATA!K213),IF($C$4="Current Exchange rate",IF(Non_technical_Account_DATA!K213=0,0,Non_technical_Account_DATA!K213/ECO!U34),IF($C$4="Constant Exchange rate",IF(Non_technical_Account_DATA!K213=0,0,Non_technical_Account_DATA!K213/ECO!U69))))</f>
        <v>187.44734625105306</v>
      </c>
      <c r="M228" s="38">
        <f>IF($C$4="National Currency",IF(Non_technical_Account_DATA!L213=0,0,Non_technical_Account_DATA!L213),IF($C$4="Current Exchange rate",IF(Non_technical_Account_DATA!L213=0,0,Non_technical_Account_DATA!L213/ECO!V34),IF($C$4="Constant Exchange rate",IF(Non_technical_Account_DATA!L213=0,0,Non_technical_Account_DATA!L213/ECO!V69))))</f>
        <v>235.18674529626509</v>
      </c>
      <c r="N228" s="38">
        <f>IF($C$4="National Currency",IF(Non_technical_Account_DATA!M213=0,0,Non_technical_Account_DATA!M213),IF($C$4="Current Exchange rate",IF(Non_technical_Account_DATA!M213=0,0,Non_technical_Account_DATA!M213/ECO!W34),IF($C$4="Constant Exchange rate",IF(Non_technical_Account_DATA!M213=0,0,Non_technical_Account_DATA!M213/ECO!W69))))</f>
        <v>306.09379387812413</v>
      </c>
      <c r="O228" s="75">
        <f>IF($C$4="National Currency",IF(Non_technical_Account_DATA!N213=0,0,Non_technical_Account_DATA!N213),IF($C$4="Current Exchange rate",IF(Non_technical_Account_DATA!N213=0,0,Non_technical_Account_DATA!N213/ECO!X34),IF($C$4="Constant Exchange rate",IF(Non_technical_Account_DATA!N213=0,0,Non_technical_Account_DATA!N213/ECO!X69))))</f>
        <v>306.09379387812413</v>
      </c>
      <c r="P228" s="78">
        <f>IF($C$4="National Currency",IF(Non_technical_Account_DATA!O213=0,0,Non_technical_Account_DATA!O213),IF($C$4="Current Exchange rate",IF(Non_technical_Account_DATA!O213=0,0,Non_technical_Account_DATA!O213/ECO!Y34),IF($C$4="Constant Exchange rate",IF(Non_technical_Account_DATA!O213=0,0,Non_technical_Account_DATA!O213/ECO!Y69))))</f>
        <v>0</v>
      </c>
      <c r="Q228" s="37">
        <f t="shared" si="43"/>
        <v>1.848812341975959E-2</v>
      </c>
      <c r="R228" s="37">
        <f t="shared" si="44"/>
        <v>0</v>
      </c>
      <c r="S228" s="37">
        <f t="shared" si="45"/>
        <v>0.94353640416047546</v>
      </c>
    </row>
    <row r="229" spans="3:19" ht="15" x14ac:dyDescent="0.25">
      <c r="C229" s="83"/>
      <c r="D229" s="84"/>
      <c r="E229" s="35" t="s">
        <v>27</v>
      </c>
      <c r="F229" s="38">
        <f>IF($C$4="National Currency",IF(Non_technical_Account_DATA!E214=0,0,Non_technical_Account_DATA!E214),IF($C$4="Current Exchange rate",IF(Non_technical_Account_DATA!E214=0,0,Non_technical_Account_DATA!E214/ECO!O35),IF($C$4="Constant Exchange rate",IF(Non_technical_Account_DATA!E214=0,0,Non_technical_Account_DATA!E214/ECO!O70))))</f>
        <v>73.840999999999994</v>
      </c>
      <c r="G229" s="38">
        <f>IF($C$4="National Currency",IF(Non_technical_Account_DATA!F214=0,0,Non_technical_Account_DATA!F214),IF($C$4="Current Exchange rate",IF(Non_technical_Account_DATA!F214=0,0,Non_technical_Account_DATA!F214/ECO!P35),IF($C$4="Constant Exchange rate",IF(Non_technical_Account_DATA!F214=0,0,Non_technical_Account_DATA!F214/ECO!P70))))</f>
        <v>135.19399999999999</v>
      </c>
      <c r="H229" s="38">
        <f>IF($C$4="National Currency",IF(Non_technical_Account_DATA!G214=0,0,Non_technical_Account_DATA!G214),IF($C$4="Current Exchange rate",IF(Non_technical_Account_DATA!G214=0,0,Non_technical_Account_DATA!G214/ECO!Q35),IF($C$4="Constant Exchange rate",IF(Non_technical_Account_DATA!G214=0,0,Non_technical_Account_DATA!G214/ECO!Q70))))</f>
        <v>244.541</v>
      </c>
      <c r="I229" s="38">
        <f>IF($C$4="National Currency",IF(Non_technical_Account_DATA!H214=0,0,Non_technical_Account_DATA!H214),IF($C$4="Current Exchange rate",IF(Non_technical_Account_DATA!H214=0,0,Non_technical_Account_DATA!H214/ECO!R35),IF($C$4="Constant Exchange rate",IF(Non_technical_Account_DATA!H214=0,0,Non_technical_Account_DATA!H214/ECO!R70))))</f>
        <v>191.98400000000001</v>
      </c>
      <c r="J229" s="38">
        <f>IF($C$4="National Currency",IF(Non_technical_Account_DATA!I214=0,0,Non_technical_Account_DATA!I214),IF($C$4="Current Exchange rate",IF(Non_technical_Account_DATA!I214=0,0,Non_technical_Account_DATA!I214/ECO!S35),IF($C$4="Constant Exchange rate",IF(Non_technical_Account_DATA!I214=0,0,Non_technical_Account_DATA!I214/ECO!S70))))</f>
        <v>60.692999999999998</v>
      </c>
      <c r="K229" s="38">
        <f>IF($C$4="National Currency",IF(Non_technical_Account_DATA!J214=0,0,Non_technical_Account_DATA!J214),IF($C$4="Current Exchange rate",IF(Non_technical_Account_DATA!J214=0,0,Non_technical_Account_DATA!J214/ECO!T35),IF($C$4="Constant Exchange rate",IF(Non_technical_Account_DATA!J214=0,0,Non_technical_Account_DATA!J214/ECO!T70))))</f>
        <v>105.23699999999999</v>
      </c>
      <c r="L229" s="38">
        <f>IF($C$4="National Currency",IF(Non_technical_Account_DATA!K214=0,0,Non_technical_Account_DATA!K214),IF($C$4="Current Exchange rate",IF(Non_technical_Account_DATA!K214=0,0,Non_technical_Account_DATA!K214/ECO!U35),IF($C$4="Constant Exchange rate",IF(Non_technical_Account_DATA!K214=0,0,Non_technical_Account_DATA!K214/ECO!U70))))</f>
        <v>124.098</v>
      </c>
      <c r="M229" s="38">
        <f>IF($C$4="National Currency",IF(Non_technical_Account_DATA!L214=0,0,Non_technical_Account_DATA!L214),IF($C$4="Current Exchange rate",IF(Non_technical_Account_DATA!L214=0,0,Non_technical_Account_DATA!L214/ECO!V35),IF($C$4="Constant Exchange rate",IF(Non_technical_Account_DATA!L214=0,0,Non_technical_Account_DATA!L214/ECO!V70))))</f>
        <v>22.042000000000002</v>
      </c>
      <c r="N229" s="38">
        <f>IF($C$4="National Currency",IF(Non_technical_Account_DATA!M214=0,0,Non_technical_Account_DATA!M214),IF($C$4="Current Exchange rate",IF(Non_technical_Account_DATA!M214=0,0,Non_technical_Account_DATA!M214/ECO!W35),IF($C$4="Constant Exchange rate",IF(Non_technical_Account_DATA!M214=0,0,Non_technical_Account_DATA!M214/ECO!W70))))</f>
        <v>331.21499999999997</v>
      </c>
      <c r="O229" s="38">
        <f>IF($C$4="National Currency",IF(Non_technical_Account_DATA!N214=0,0,Non_technical_Account_DATA!N214),IF($C$4="Current Exchange rate",IF(Non_technical_Account_DATA!N214=0,0,Non_technical_Account_DATA!N214/ECO!X35),IF($C$4="Constant Exchange rate",IF(Non_technical_Account_DATA!N214=0,0,Non_technical_Account_DATA!N214/ECO!X70))))</f>
        <v>267.345380457781</v>
      </c>
      <c r="P229" s="78">
        <f>IF($C$4="National Currency",IF(Non_technical_Account_DATA!O214=0,0,Non_technical_Account_DATA!O214),IF($C$4="Current Exchange rate",IF(Non_technical_Account_DATA!O214=0,0,Non_technical_Account_DATA!O214/ECO!Y35),IF($C$4="Constant Exchange rate",IF(Non_technical_Account_DATA!O214=0,0,Non_technical_Account_DATA!O214/ECO!Y70))))</f>
        <v>210.10004344304565</v>
      </c>
      <c r="Q229" s="37">
        <f t="shared" si="43"/>
        <v>1.6147711872832204E-2</v>
      </c>
      <c r="R229" s="37">
        <f t="shared" si="44"/>
        <v>-0.19283432073492734</v>
      </c>
      <c r="S229" s="37">
        <f>IF(OR(O229=0, F229=0),"-",O229/F229-1)</f>
        <v>2.6205547115800303</v>
      </c>
    </row>
    <row r="230" spans="3:19" ht="15" x14ac:dyDescent="0.25">
      <c r="C230" s="83"/>
      <c r="D230" s="84"/>
      <c r="E230" s="35" t="s">
        <v>28</v>
      </c>
      <c r="F230" s="38">
        <f>IF($C$4="National Currency",IF(Non_technical_Account_DATA!E215=0,0,Non_technical_Account_DATA!E215),IF($C$4="Current Exchange rate",IF(Non_technical_Account_DATA!E215=0,0,Non_technical_Account_DATA!E215/ECO!O36),IF($C$4="Constant Exchange rate",IF(Non_technical_Account_DATA!E215=0,0,Non_technical_Account_DATA!E215/ECO!O71))))</f>
        <v>6.6742379762648341</v>
      </c>
      <c r="G230" s="75">
        <f>IF($C$4="National Currency",IF(Non_technical_Account_DATA!F215=0,0,Non_technical_Account_DATA!F215),IF($C$4="Current Exchange rate",IF(Non_technical_Account_DATA!F215=0,0,Non_technical_Account_DATA!F215/ECO!P36),IF($C$4="Constant Exchange rate",IF(Non_technical_Account_DATA!F215=0,0,Non_technical_Account_DATA!F215/ECO!P71))))</f>
        <v>6.3209197822789323</v>
      </c>
      <c r="H230" s="75">
        <f>IF($C$4="National Currency",IF(Non_technical_Account_DATA!G215=0,0,Non_technical_Account_DATA!G215),IF($C$4="Current Exchange rate",IF(Non_technical_Account_DATA!G215=0,0,Non_technical_Account_DATA!G215/ECO!Q36),IF($C$4="Constant Exchange rate",IF(Non_technical_Account_DATA!G215=0,0,Non_technical_Account_DATA!G215/ECO!Q71))))</f>
        <v>5.9676015882930304</v>
      </c>
      <c r="I230" s="75">
        <f>IF($C$4="National Currency",IF(Non_technical_Account_DATA!H215=0,0,Non_technical_Account_DATA!H215),IF($C$4="Current Exchange rate",IF(Non_technical_Account_DATA!H215=0,0,Non_technical_Account_DATA!H215/ECO!R36),IF($C$4="Constant Exchange rate",IF(Non_technical_Account_DATA!H215=0,0,Non_technical_Account_DATA!H215/ECO!R71))))</f>
        <v>5.6142833943071278</v>
      </c>
      <c r="J230" s="75">
        <f>IF($C$4="National Currency",IF(Non_technical_Account_DATA!I215=0,0,Non_technical_Account_DATA!I215),IF($C$4="Current Exchange rate",IF(Non_technical_Account_DATA!I215=0,0,Non_technical_Account_DATA!I215/ECO!S36),IF($C$4="Constant Exchange rate",IF(Non_technical_Account_DATA!I215=0,0,Non_technical_Account_DATA!I215/ECO!S71))))</f>
        <v>5.2609652003212259</v>
      </c>
      <c r="K230" s="38">
        <f>IF($C$4="National Currency",IF(Non_technical_Account_DATA!J215=0,0,Non_technical_Account_DATA!J215),IF($C$4="Current Exchange rate",IF(Non_technical_Account_DATA!J215=0,0,Non_technical_Account_DATA!J215/ECO!T36),IF($C$4="Constant Exchange rate",IF(Non_technical_Account_DATA!J215=0,0,Non_technical_Account_DATA!J215/ECO!T71))))</f>
        <v>4.9076470063353259</v>
      </c>
      <c r="L230" s="38">
        <f>IF($C$4="National Currency",IF(Non_technical_Account_DATA!K215=0,0,Non_technical_Account_DATA!K215),IF($C$4="Current Exchange rate",IF(Non_technical_Account_DATA!K215=0,0,Non_technical_Account_DATA!K215/ECO!U36),IF($C$4="Constant Exchange rate",IF(Non_technical_Account_DATA!K215=0,0,Non_technical_Account_DATA!K215/ECO!U71))))</f>
        <v>0</v>
      </c>
      <c r="M230" s="38">
        <f>IF($C$4="National Currency",IF(Non_technical_Account_DATA!L215=0,0,Non_technical_Account_DATA!L215),IF($C$4="Current Exchange rate",IF(Non_technical_Account_DATA!L215=0,0,Non_technical_Account_DATA!L215/ECO!V36),IF($C$4="Constant Exchange rate",IF(Non_technical_Account_DATA!L215=0,0,Non_technical_Account_DATA!L215/ECO!V71))))</f>
        <v>0</v>
      </c>
      <c r="N230" s="38">
        <f>IF($C$4="National Currency",IF(Non_technical_Account_DATA!M215=0,0,Non_technical_Account_DATA!M215),IF($C$4="Current Exchange rate",IF(Non_technical_Account_DATA!M215=0,0,Non_technical_Account_DATA!M215/ECO!W36),IF($C$4="Constant Exchange rate",IF(Non_technical_Account_DATA!M215=0,0,Non_technical_Account_DATA!M215/ECO!W71))))</f>
        <v>0</v>
      </c>
      <c r="O230" s="38">
        <f>IF($C$4="National Currency",IF(Non_technical_Account_DATA!N215=0,0,Non_technical_Account_DATA!N215),IF($C$4="Current Exchange rate",IF(Non_technical_Account_DATA!N215=0,0,Non_technical_Account_DATA!N215/ECO!X36),IF($C$4="Constant Exchange rate",IF(Non_technical_Account_DATA!N215=0,0,Non_technical_Account_DATA!N215/ECO!X71))))</f>
        <v>0</v>
      </c>
      <c r="P230" s="78">
        <f>IF($C$4="National Currency",IF(Non_technical_Account_DATA!O215=0,0,Non_technical_Account_DATA!O215),IF($C$4="Current Exchange rate",IF(Non_technical_Account_DATA!O215=0,0,Non_technical_Account_DATA!O215/ECO!Y36),IF($C$4="Constant Exchange rate",IF(Non_technical_Account_DATA!O215=0,0,Non_technical_Account_DATA!O215/ECO!Y71))))</f>
        <v>0</v>
      </c>
      <c r="Q230" s="37">
        <f t="shared" si="43"/>
        <v>0</v>
      </c>
      <c r="R230" s="37" t="str">
        <f t="shared" si="44"/>
        <v>-</v>
      </c>
      <c r="S230" s="37" t="str">
        <f t="shared" si="45"/>
        <v>-</v>
      </c>
    </row>
    <row r="231" spans="3:19" ht="15" x14ac:dyDescent="0.25">
      <c r="C231" s="83"/>
      <c r="D231" s="84"/>
      <c r="E231" s="35" t="s">
        <v>29</v>
      </c>
      <c r="F231" s="38">
        <f>IF($C$4="National Currency",IF(Non_technical_Account_DATA!E216=0,0,Non_technical_Account_DATA!E216),IF($C$4="Current Exchange rate",IF(Non_technical_Account_DATA!E216=0,0,Non_technical_Account_DATA!E216/ECO!O37),IF($C$4="Constant Exchange rate",IF(Non_technical_Account_DATA!E216=0,0,Non_technical_Account_DATA!E216/ECO!O72))))</f>
        <v>1566.2727563078888</v>
      </c>
      <c r="G231" s="38">
        <f>IF($C$4="National Currency",IF(Non_technical_Account_DATA!F216=0,0,Non_technical_Account_DATA!F216),IF($C$4="Current Exchange rate",IF(Non_technical_Account_DATA!F216=0,0,Non_technical_Account_DATA!F216/ECO!P37),IF($C$4="Constant Exchange rate",IF(Non_technical_Account_DATA!F216=0,0,Non_technical_Account_DATA!F216/ECO!P72))))</f>
        <v>834.45118705418918</v>
      </c>
      <c r="H231" s="38">
        <f>IF($C$4="National Currency",IF(Non_technical_Account_DATA!G216=0,0,Non_technical_Account_DATA!G216),IF($C$4="Current Exchange rate",IF(Non_technical_Account_DATA!G216=0,0,Non_technical_Account_DATA!G216/ECO!Q37),IF($C$4="Constant Exchange rate",IF(Non_technical_Account_DATA!G216=0,0,Non_technical_Account_DATA!G216/ECO!Q72))))</f>
        <v>1629.1919514532096</v>
      </c>
      <c r="I231" s="38">
        <f>IF($C$4="National Currency",IF(Non_technical_Account_DATA!H216=0,0,Non_technical_Account_DATA!H216),IF($C$4="Current Exchange rate",IF(Non_technical_Account_DATA!H216=0,0,Non_technical_Account_DATA!H216/ECO!R37),IF($C$4="Constant Exchange rate",IF(Non_technical_Account_DATA!H216=0,0,Non_technical_Account_DATA!H216/ECO!R72))))</f>
        <v>1121.8992867028637</v>
      </c>
      <c r="J231" s="38">
        <f>IF($C$4="National Currency",IF(Non_technical_Account_DATA!I216=0,0,Non_technical_Account_DATA!I216),IF($C$4="Current Exchange rate",IF(Non_technical_Account_DATA!I216=0,0,Non_technical_Account_DATA!I216/ECO!S37),IF($C$4="Constant Exchange rate",IF(Non_technical_Account_DATA!I216=0,0,Non_technical_Account_DATA!I216/ECO!S72))))</f>
        <v>767.48642606196097</v>
      </c>
      <c r="K231" s="38">
        <f>IF($C$4="National Currency",IF(Non_technical_Account_DATA!J216=0,0,Non_technical_Account_DATA!J216),IF($C$4="Current Exchange rate",IF(Non_technical_Account_DATA!J216=0,0,Non_technical_Account_DATA!J216/ECO!T37),IF($C$4="Constant Exchange rate",IF(Non_technical_Account_DATA!J216=0,0,Non_technical_Account_DATA!J216/ECO!T72))))</f>
        <v>1737.6769935058021</v>
      </c>
      <c r="L231" s="38">
        <f>IF($C$4="National Currency",IF(Non_technical_Account_DATA!K216=0,0,Non_technical_Account_DATA!K216),IF($C$4="Current Exchange rate",IF(Non_technical_Account_DATA!K216=0,0,Non_technical_Account_DATA!K216/ECO!U37),IF($C$4="Constant Exchange rate",IF(Non_technical_Account_DATA!K216=0,0,Non_technical_Account_DATA!K216/ECO!U72))))</f>
        <v>1941.3392952198444</v>
      </c>
      <c r="M231" s="38">
        <f>IF($C$4="National Currency",IF(Non_technical_Account_DATA!L216=0,0,Non_technical_Account_DATA!L216),IF($C$4="Current Exchange rate",IF(Non_technical_Account_DATA!L216=0,0,Non_technical_Account_DATA!L216/ECO!V37),IF($C$4="Constant Exchange rate",IF(Non_technical_Account_DATA!L216=0,0,Non_technical_Account_DATA!L216/ECO!V72))))</f>
        <v>1069.4133929521984</v>
      </c>
      <c r="N231" s="38">
        <f>IF($C$4="National Currency",IF(Non_technical_Account_DATA!M216=0,0,Non_technical_Account_DATA!M216),IF($C$4="Current Exchange rate",IF(Non_technical_Account_DATA!M216=0,0,Non_technical_Account_DATA!M216/ECO!W37),IF($C$4="Constant Exchange rate",IF(Non_technical_Account_DATA!M216=0,0,Non_technical_Account_DATA!M216/ECO!W72))))</f>
        <v>1709.7838816139677</v>
      </c>
      <c r="O231" s="38">
        <f>IF($C$4="National Currency",IF(Non_technical_Account_DATA!N216=0,0,Non_technical_Account_DATA!N216),IF($C$4="Current Exchange rate",IF(Non_technical_Account_DATA!N216=0,0,Non_technical_Account_DATA!N216/ECO!X37),IF($C$4="Constant Exchange rate",IF(Non_technical_Account_DATA!N216=0,0,Non_technical_Account_DATA!N216/ECO!X72))))</f>
        <v>962.31236026828481</v>
      </c>
      <c r="P231" s="78">
        <f>IF($C$4="National Currency",IF(Non_technical_Account_DATA!O216=0,0,Non_technical_Account_DATA!O216),IF($C$4="Current Exchange rate",IF(Non_technical_Account_DATA!O216=0,0,Non_technical_Account_DATA!O216/ECO!Y37),IF($C$4="Constant Exchange rate",IF(Non_technical_Account_DATA!O216=0,0,Non_technical_Account_DATA!O216/ECO!Y72))))</f>
        <v>0</v>
      </c>
      <c r="Q231" s="37">
        <f t="shared" si="43"/>
        <v>5.8123849750720845E-2</v>
      </c>
      <c r="R231" s="37">
        <f t="shared" si="44"/>
        <v>-0.437173100871731</v>
      </c>
      <c r="S231" s="37">
        <f t="shared" si="45"/>
        <v>-0.38560358890701474</v>
      </c>
    </row>
    <row r="232" spans="3:19" ht="15" x14ac:dyDescent="0.25">
      <c r="C232" s="83"/>
      <c r="D232" s="84"/>
      <c r="E232" s="35" t="s">
        <v>30</v>
      </c>
      <c r="F232" s="38">
        <f>IF($C$4="National Currency",IF(Non_technical_Account_DATA!E217=0,0,Non_technical_Account_DATA!E217),IF($C$4="Current Exchange rate",IF(Non_technical_Account_DATA!E217=0,0,Non_technical_Account_DATA!E217/ECO!O38),IF($C$4="Constant Exchange rate",IF(Non_technical_Account_DATA!E217=0,0,Non_technical_Account_DATA!E217/ECO!O73))))</f>
        <v>111.9888165581706</v>
      </c>
      <c r="G232" s="38">
        <f>IF($C$4="National Currency",IF(Non_technical_Account_DATA!F217=0,0,Non_technical_Account_DATA!F217),IF($C$4="Current Exchange rate",IF(Non_technical_Account_DATA!F217=0,0,Non_technical_Account_DATA!F217/ECO!P38),IF($C$4="Constant Exchange rate",IF(Non_technical_Account_DATA!F217=0,0,Non_technical_Account_DATA!F217/ECO!P73))))</f>
        <v>103.27991987981973</v>
      </c>
      <c r="H232" s="38">
        <f>IF($C$4="National Currency",IF(Non_technical_Account_DATA!G217=0,0,Non_technical_Account_DATA!G217),IF($C$4="Current Exchange rate",IF(Non_technical_Account_DATA!G217=0,0,Non_technical_Account_DATA!G217/ECO!Q38),IF($C$4="Constant Exchange rate",IF(Non_technical_Account_DATA!G217=0,0,Non_technical_Account_DATA!G217/ECO!Q73))))</f>
        <v>78.868302453680528</v>
      </c>
      <c r="I232" s="38">
        <f>IF($C$4="National Currency",IF(Non_technical_Account_DATA!H217=0,0,Non_technical_Account_DATA!H217),IF($C$4="Current Exchange rate",IF(Non_technical_Account_DATA!H217=0,0,Non_technical_Account_DATA!H217/ECO!R38),IF($C$4="Constant Exchange rate",IF(Non_technical_Account_DATA!H217=0,0,Non_technical_Account_DATA!H217/ECO!R73))))</f>
        <v>38</v>
      </c>
      <c r="J232" s="38">
        <f>IF($C$4="National Currency",IF(Non_technical_Account_DATA!I217=0,0,Non_technical_Account_DATA!I217),IF($C$4="Current Exchange rate",IF(Non_technical_Account_DATA!I217=0,0,Non_technical_Account_DATA!I217/ECO!S38),IF($C$4="Constant Exchange rate",IF(Non_technical_Account_DATA!I217=0,0,Non_technical_Account_DATA!I217/ECO!S73))))</f>
        <v>17</v>
      </c>
      <c r="K232" s="38">
        <f>IF($C$4="National Currency",IF(Non_technical_Account_DATA!J217=0,0,Non_technical_Account_DATA!J217),IF($C$4="Current Exchange rate",IF(Non_technical_Account_DATA!J217=0,0,Non_technical_Account_DATA!J217/ECO!T38),IF($C$4="Constant Exchange rate",IF(Non_technical_Account_DATA!J217=0,0,Non_technical_Account_DATA!J217/ECO!T73))))</f>
        <v>18</v>
      </c>
      <c r="L232" s="38">
        <f>IF($C$4="National Currency",IF(Non_technical_Account_DATA!K217=0,0,Non_technical_Account_DATA!K217),IF($C$4="Current Exchange rate",IF(Non_technical_Account_DATA!K217=0,0,Non_technical_Account_DATA!K217/ECO!U38),IF($C$4="Constant Exchange rate",IF(Non_technical_Account_DATA!K217=0,0,Non_technical_Account_DATA!K217/ECO!U73))))</f>
        <v>36</v>
      </c>
      <c r="M232" s="38">
        <f>IF($C$4="National Currency",IF(Non_technical_Account_DATA!L217=0,0,Non_technical_Account_DATA!L217),IF($C$4="Current Exchange rate",IF(Non_technical_Account_DATA!L217=0,0,Non_technical_Account_DATA!L217/ECO!V38),IF($C$4="Constant Exchange rate",IF(Non_technical_Account_DATA!L217=0,0,Non_technical_Account_DATA!L217/ECO!V73))))</f>
        <v>34</v>
      </c>
      <c r="N232" s="38">
        <f>IF($C$4="National Currency",IF(Non_technical_Account_DATA!M217=0,0,Non_technical_Account_DATA!M217),IF($C$4="Current Exchange rate",IF(Non_technical_Account_DATA!M217=0,0,Non_technical_Account_DATA!M217/ECO!W38),IF($C$4="Constant Exchange rate",IF(Non_technical_Account_DATA!M217=0,0,Non_technical_Account_DATA!M217/ECO!W73))))</f>
        <v>21</v>
      </c>
      <c r="O232" s="38">
        <f>IF($C$4="National Currency",IF(Non_technical_Account_DATA!N217=0,0,Non_technical_Account_DATA!N217),IF($C$4="Current Exchange rate",IF(Non_technical_Account_DATA!N217=0,0,Non_technical_Account_DATA!N217/ECO!X38),IF($C$4="Constant Exchange rate",IF(Non_technical_Account_DATA!N217=0,0,Non_technical_Account_DATA!N217/ECO!X73))))</f>
        <v>10</v>
      </c>
      <c r="P232" s="78">
        <f>IF($C$4="National Currency",IF(Non_technical_Account_DATA!O217=0,0,Non_technical_Account_DATA!O217),IF($C$4="Current Exchange rate",IF(Non_technical_Account_DATA!O217=0,0,Non_technical_Account_DATA!O217/ECO!Y38),IF($C$4="Constant Exchange rate",IF(Non_technical_Account_DATA!O217=0,0,Non_technical_Account_DATA!O217/ECO!Y73))))</f>
        <v>0</v>
      </c>
      <c r="Q232" s="37">
        <f t="shared" si="43"/>
        <v>6.040019036492101E-4</v>
      </c>
      <c r="R232" s="37">
        <f t="shared" si="44"/>
        <v>-0.52380952380952384</v>
      </c>
      <c r="S232" s="37">
        <f t="shared" si="45"/>
        <v>-0.91070536945262137</v>
      </c>
    </row>
    <row r="233" spans="3:19" ht="15" x14ac:dyDescent="0.25">
      <c r="C233" s="83"/>
      <c r="D233" s="84"/>
      <c r="E233" s="35" t="s">
        <v>31</v>
      </c>
      <c r="F233" s="38">
        <f>IF($C$4="National Currency",IF(Non_technical_Account_DATA!E218=0,0,Non_technical_Account_DATA!E218),IF($C$4="Current Exchange rate",IF(Non_technical_Account_DATA!E218=0,0,Non_technical_Account_DATA!E218/ECO!O39),IF($C$4="Constant Exchange rate",IF(Non_technical_Account_DATA!E218=0,0,Non_technical_Account_DATA!E218/ECO!O74))))</f>
        <v>0</v>
      </c>
      <c r="G233" s="38">
        <f>IF($C$4="National Currency",IF(Non_technical_Account_DATA!F218=0,0,Non_technical_Account_DATA!F218),IF($C$4="Current Exchange rate",IF(Non_technical_Account_DATA!F218=0,0,Non_technical_Account_DATA!F218/ECO!P39),IF($C$4="Constant Exchange rate",IF(Non_technical_Account_DATA!F218=0,0,Non_technical_Account_DATA!F218/ECO!P74))))</f>
        <v>0</v>
      </c>
      <c r="H233" s="38">
        <f>IF($C$4="National Currency",IF(Non_technical_Account_DATA!G218=0,0,Non_technical_Account_DATA!G218),IF($C$4="Current Exchange rate",IF(Non_technical_Account_DATA!G218=0,0,Non_technical_Account_DATA!G218/ECO!Q39),IF($C$4="Constant Exchange rate",IF(Non_technical_Account_DATA!G218=0,0,Non_technical_Account_DATA!G218/ECO!Q74))))</f>
        <v>0</v>
      </c>
      <c r="I233" s="38">
        <f>IF($C$4="National Currency",IF(Non_technical_Account_DATA!H218=0,0,Non_technical_Account_DATA!H218),IF($C$4="Current Exchange rate",IF(Non_technical_Account_DATA!H218=0,0,Non_technical_Account_DATA!H218/ECO!R39),IF($C$4="Constant Exchange rate",IF(Non_technical_Account_DATA!H218=0,0,Non_technical_Account_DATA!H218/ECO!R74))))</f>
        <v>0</v>
      </c>
      <c r="J233" s="38">
        <f>IF($C$4="National Currency",IF(Non_technical_Account_DATA!I218=0,0,Non_technical_Account_DATA!I218),IF($C$4="Current Exchange rate",IF(Non_technical_Account_DATA!I218=0,0,Non_technical_Account_DATA!I218/ECO!S39),IF($C$4="Constant Exchange rate",IF(Non_technical_Account_DATA!I218=0,0,Non_technical_Account_DATA!I218/ECO!S74))))</f>
        <v>0</v>
      </c>
      <c r="K233" s="38">
        <f>IF($C$4="National Currency",IF(Non_technical_Account_DATA!J218=0,0,Non_technical_Account_DATA!J218),IF($C$4="Current Exchange rate",IF(Non_technical_Account_DATA!J218=0,0,Non_technical_Account_DATA!J218/ECO!T39),IF($C$4="Constant Exchange rate",IF(Non_technical_Account_DATA!J218=0,0,Non_technical_Account_DATA!J218/ECO!T74))))</f>
        <v>0</v>
      </c>
      <c r="L233" s="38">
        <f>IF($C$4="National Currency",IF(Non_technical_Account_DATA!K218=0,0,Non_technical_Account_DATA!K218),IF($C$4="Current Exchange rate",IF(Non_technical_Account_DATA!K218=0,0,Non_technical_Account_DATA!K218/ECO!U39),IF($C$4="Constant Exchange rate",IF(Non_technical_Account_DATA!K218=0,0,Non_technical_Account_DATA!K218/ECO!U74))))</f>
        <v>0</v>
      </c>
      <c r="M233" s="38">
        <f>IF($C$4="National Currency",IF(Non_technical_Account_DATA!L218=0,0,Non_technical_Account_DATA!L218),IF($C$4="Current Exchange rate",IF(Non_technical_Account_DATA!L218=0,0,Non_technical_Account_DATA!L218/ECO!V39),IF($C$4="Constant Exchange rate",IF(Non_technical_Account_DATA!L218=0,0,Non_technical_Account_DATA!L218/ECO!V74))))</f>
        <v>0</v>
      </c>
      <c r="N233" s="38">
        <f>IF($C$4="National Currency",IF(Non_technical_Account_DATA!M218=0,0,Non_technical_Account_DATA!M218),IF($C$4="Current Exchange rate",IF(Non_technical_Account_DATA!M218=0,0,Non_technical_Account_DATA!M218/ECO!W39),IF($C$4="Constant Exchange rate",IF(Non_technical_Account_DATA!M218=0,0,Non_technical_Account_DATA!M218/ECO!W74))))</f>
        <v>0</v>
      </c>
      <c r="O233" s="38">
        <f>IF($C$4="National Currency",IF(Non_technical_Account_DATA!N218=0,0,Non_technical_Account_DATA!N218),IF($C$4="Current Exchange rate",IF(Non_technical_Account_DATA!N218=0,0,Non_technical_Account_DATA!N218/ECO!X39),IF($C$4="Constant Exchange rate",IF(Non_technical_Account_DATA!N218=0,0,Non_technical_Account_DATA!N218/ECO!X74))))</f>
        <v>0</v>
      </c>
      <c r="P233" s="78">
        <f>IF($C$4="National Currency",IF(Non_technical_Account_DATA!O218=0,0,Non_technical_Account_DATA!O218),IF($C$4="Current Exchange rate",IF(Non_technical_Account_DATA!O218=0,0,Non_technical_Account_DATA!O218/ECO!Y39),IF($C$4="Constant Exchange rate",IF(Non_technical_Account_DATA!O218=0,0,Non_technical_Account_DATA!O218/ECO!Y74))))</f>
        <v>0</v>
      </c>
      <c r="Q233" s="37">
        <f t="shared" si="43"/>
        <v>0</v>
      </c>
      <c r="R233" s="37" t="str">
        <f t="shared" si="44"/>
        <v>-</v>
      </c>
      <c r="S233" s="37" t="str">
        <f t="shared" si="45"/>
        <v>-</v>
      </c>
    </row>
    <row r="234" spans="3:19" ht="15" x14ac:dyDescent="0.25">
      <c r="C234" s="83"/>
      <c r="D234" s="84"/>
      <c r="E234" s="35" t="s">
        <v>32</v>
      </c>
      <c r="F234" s="38">
        <f>IF($C$4="National Currency",IF(Non_technical_Account_DATA!E219=0,0,Non_technical_Account_DATA!E219),IF($C$4="Current Exchange rate",IF(Non_technical_Account_DATA!E219=0,0,Non_technical_Account_DATA!E219/ECO!O40),IF($C$4="Constant Exchange rate",IF(Non_technical_Account_DATA!E219=0,0,Non_technical_Account_DATA!E219/ECO!O75))))</f>
        <v>0</v>
      </c>
      <c r="G234" s="38">
        <f>IF($C$4="National Currency",IF(Non_technical_Account_DATA!F219=0,0,Non_technical_Account_DATA!F219),IF($C$4="Current Exchange rate",IF(Non_technical_Account_DATA!F219=0,0,Non_technical_Account_DATA!F219/ECO!P40),IF($C$4="Constant Exchange rate",IF(Non_technical_Account_DATA!F219=0,0,Non_technical_Account_DATA!F219/ECO!P75))))</f>
        <v>0</v>
      </c>
      <c r="H234" s="38">
        <f>IF($C$4="National Currency",IF(Non_technical_Account_DATA!G219=0,0,Non_technical_Account_DATA!G219),IF($C$4="Current Exchange rate",IF(Non_technical_Account_DATA!G219=0,0,Non_technical_Account_DATA!G219/ECO!Q40),IF($C$4="Constant Exchange rate",IF(Non_technical_Account_DATA!G219=0,0,Non_technical_Account_DATA!G219/ECO!Q75))))</f>
        <v>28.248587570621471</v>
      </c>
      <c r="I234" s="38">
        <f>IF($C$4="National Currency",IF(Non_technical_Account_DATA!H219=0,0,Non_technical_Account_DATA!H219),IF($C$4="Current Exchange rate",IF(Non_technical_Account_DATA!H219=0,0,Non_technical_Account_DATA!H219/ECO!R40),IF($C$4="Constant Exchange rate",IF(Non_technical_Account_DATA!H219=0,0,Non_technical_Account_DATA!H219/ECO!R75))))</f>
        <v>69.209039548022602</v>
      </c>
      <c r="J234" s="38">
        <f>IF($C$4="National Currency",IF(Non_technical_Account_DATA!I219=0,0,Non_technical_Account_DATA!I219),IF($C$4="Current Exchange rate",IF(Non_technical_Account_DATA!I219=0,0,Non_technical_Account_DATA!I219/ECO!S40),IF($C$4="Constant Exchange rate",IF(Non_technical_Account_DATA!I219=0,0,Non_technical_Account_DATA!I219/ECO!S75))))</f>
        <v>85.805084745762713</v>
      </c>
      <c r="K234" s="38">
        <f>IF($C$4="National Currency",IF(Non_technical_Account_DATA!J219=0,0,Non_technical_Account_DATA!J219),IF($C$4="Current Exchange rate",IF(Non_technical_Account_DATA!J219=0,0,Non_technical_Account_DATA!J219/ECO!T40),IF($C$4="Constant Exchange rate",IF(Non_technical_Account_DATA!J219=0,0,Non_technical_Account_DATA!J219/ECO!T75))))</f>
        <v>54.378531073446332</v>
      </c>
      <c r="L234" s="38">
        <f>IF($C$4="National Currency",IF(Non_technical_Account_DATA!K219=0,0,Non_technical_Account_DATA!K219),IF($C$4="Current Exchange rate",IF(Non_technical_Account_DATA!K219=0,0,Non_technical_Account_DATA!K219/ECO!U40),IF($C$4="Constant Exchange rate",IF(Non_technical_Account_DATA!K219=0,0,Non_technical_Account_DATA!K219/ECO!U75))))</f>
        <v>60.734463276836159</v>
      </c>
      <c r="M234" s="38">
        <f>IF($C$4="National Currency",IF(Non_technical_Account_DATA!L219=0,0,Non_technical_Account_DATA!L219),IF($C$4="Current Exchange rate",IF(Non_technical_Account_DATA!L219=0,0,Non_technical_Account_DATA!L219/ECO!V40),IF($C$4="Constant Exchange rate",IF(Non_technical_Account_DATA!L219=0,0,Non_technical_Account_DATA!L219/ECO!V75))))</f>
        <v>64.971751412429384</v>
      </c>
      <c r="N234" s="38">
        <f>IF($C$4="National Currency",IF(Non_technical_Account_DATA!M219=0,0,Non_technical_Account_DATA!M219),IF($C$4="Current Exchange rate",IF(Non_technical_Account_DATA!M219=0,0,Non_technical_Account_DATA!M219/ECO!W40),IF($C$4="Constant Exchange rate",IF(Non_technical_Account_DATA!M219=0,0,Non_technical_Account_DATA!M219/ECO!W75))))</f>
        <v>81.214689265536734</v>
      </c>
      <c r="O234" s="38">
        <f>IF($C$4="National Currency",IF(Non_technical_Account_DATA!N219=0,0,Non_technical_Account_DATA!N219),IF($C$4="Current Exchange rate",IF(Non_technical_Account_DATA!N219=0,0,Non_technical_Account_DATA!N219/ECO!X40),IF($C$4="Constant Exchange rate",IF(Non_technical_Account_DATA!N219=0,0,Non_technical_Account_DATA!N219/ECO!X75))))</f>
        <v>105.93220338983052</v>
      </c>
      <c r="P234" s="78">
        <f>IF($C$4="National Currency",IF(Non_technical_Account_DATA!O219=0,0,Non_technical_Account_DATA!O219),IF($C$4="Current Exchange rate",IF(Non_technical_Account_DATA!O219=0,0,Non_technical_Account_DATA!O219/ECO!Y40),IF($C$4="Constant Exchange rate",IF(Non_technical_Account_DATA!O219=0,0,Non_technical_Account_DATA!O219/ECO!Y75))))</f>
        <v>0</v>
      </c>
      <c r="Q234" s="37">
        <f t="shared" si="43"/>
        <v>6.3983252505212937E-3</v>
      </c>
      <c r="R234" s="37">
        <f t="shared" si="44"/>
        <v>0.30434782608695654</v>
      </c>
      <c r="S234" s="37" t="str">
        <f t="shared" si="45"/>
        <v>-</v>
      </c>
    </row>
    <row r="235" spans="3:19" ht="15" x14ac:dyDescent="0.25">
      <c r="C235" s="83"/>
      <c r="D235" s="84"/>
      <c r="E235" s="35" t="s">
        <v>42</v>
      </c>
      <c r="F235" s="39">
        <f>IF($C$4="National Currency",IF(Non_technical_Account_DATA!E220=0,0,Non_technical_Account_DATA!E220),IF($C$4="Current Exchange rate",IF(Non_technical_Account_DATA!E220=0,0,Non_technical_Account_DATA!E220/ECO!O41),IF($C$4="Constant Exchange rate",IF(Non_technical_Account_DATA!E220=0,0,Non_technical_Account_DATA!E220/ECO!O76))))</f>
        <v>0</v>
      </c>
      <c r="G235" s="39">
        <f>IF($C$4="National Currency",IF(Non_technical_Account_DATA!F220=0,0,Non_technical_Account_DATA!F220),IF($C$4="Current Exchange rate",IF(Non_technical_Account_DATA!F220=0,0,Non_technical_Account_DATA!F220/ECO!P41),IF($C$4="Constant Exchange rate",IF(Non_technical_Account_DATA!F220=0,0,Non_technical_Account_DATA!F220/ECO!P76))))</f>
        <v>0</v>
      </c>
      <c r="H235" s="39">
        <f>IF($C$4="National Currency",IF(Non_technical_Account_DATA!G220=0,0,Non_technical_Account_DATA!G220),IF($C$4="Current Exchange rate",IF(Non_technical_Account_DATA!G220=0,0,Non_technical_Account_DATA!G220/ECO!Q41),IF($C$4="Constant Exchange rate",IF(Non_technical_Account_DATA!G220=0,0,Non_technical_Account_DATA!G220/ECO!Q76))))</f>
        <v>0</v>
      </c>
      <c r="I235" s="39">
        <f>IF($C$4="National Currency",IF(Non_technical_Account_DATA!H220=0,0,Non_technical_Account_DATA!H220),IF($C$4="Current Exchange rate",IF(Non_technical_Account_DATA!H220=0,0,Non_technical_Account_DATA!H220/ECO!R41),IF($C$4="Constant Exchange rate",IF(Non_technical_Account_DATA!H220=0,0,Non_technical_Account_DATA!H220/ECO!R76))))</f>
        <v>0</v>
      </c>
      <c r="J235" s="39">
        <f>IF($C$4="National Currency",IF(Non_technical_Account_DATA!I220=0,0,Non_technical_Account_DATA!I220),IF($C$4="Current Exchange rate",IF(Non_technical_Account_DATA!I220=0,0,Non_technical_Account_DATA!I220/ECO!S41),IF($C$4="Constant Exchange rate",IF(Non_technical_Account_DATA!I220=0,0,Non_technical_Account_DATA!I220/ECO!S76))))</f>
        <v>0</v>
      </c>
      <c r="K235" s="39">
        <f>IF($C$4="National Currency",IF(Non_technical_Account_DATA!J220=0,0,Non_technical_Account_DATA!J220),IF($C$4="Current Exchange rate",IF(Non_technical_Account_DATA!J220=0,0,Non_technical_Account_DATA!J220/ECO!T41),IF($C$4="Constant Exchange rate",IF(Non_technical_Account_DATA!J220=0,0,Non_technical_Account_DATA!J220/ECO!T76))))</f>
        <v>0</v>
      </c>
      <c r="L235" s="39">
        <f>IF($C$4="National Currency",IF(Non_technical_Account_DATA!K220=0,0,Non_technical_Account_DATA!K220),IF($C$4="Current Exchange rate",IF(Non_technical_Account_DATA!K220=0,0,Non_technical_Account_DATA!K220/ECO!U41),IF($C$4="Constant Exchange rate",IF(Non_technical_Account_DATA!K220=0,0,Non_technical_Account_DATA!K220/ECO!U76))))</f>
        <v>0</v>
      </c>
      <c r="M235" s="39">
        <f>IF($C$4="National Currency",IF(Non_technical_Account_DATA!L220=0,0,Non_technical_Account_DATA!L220),IF($C$4="Current Exchange rate",IF(Non_technical_Account_DATA!L220=0,0,Non_technical_Account_DATA!L220/ECO!V41),IF($C$4="Constant Exchange rate",IF(Non_technical_Account_DATA!L220=0,0,Non_technical_Account_DATA!L220/ECO!V76))))</f>
        <v>0</v>
      </c>
      <c r="N235" s="39">
        <f>IF($C$4="National Currency",IF(Non_technical_Account_DATA!M220=0,0,Non_technical_Account_DATA!M220),IF($C$4="Current Exchange rate",IF(Non_technical_Account_DATA!M220=0,0,Non_technical_Account_DATA!M220/ECO!W41),IF($C$4="Constant Exchange rate",IF(Non_technical_Account_DATA!M220=0,0,Non_technical_Account_DATA!M220/ECO!W76))))</f>
        <v>0</v>
      </c>
      <c r="O235" s="39">
        <f>IF($C$4="National Currency",IF(Non_technical_Account_DATA!N220=0,0,Non_technical_Account_DATA!N220),IF($C$4="Current Exchange rate",IF(Non_technical_Account_DATA!N220=0,0,Non_technical_Account_DATA!N220/ECO!X41),IF($C$4="Constant Exchange rate",IF(Non_technical_Account_DATA!N220=0,0,Non_technical_Account_DATA!N220/ECO!X76))))</f>
        <v>0</v>
      </c>
      <c r="P235" s="79">
        <f>IF($C$4="National Currency",IF(Non_technical_Account_DATA!O220=0,0,Non_technical_Account_DATA!O220),IF($C$4="Current Exchange rate",IF(Non_technical_Account_DATA!O220=0,0,Non_technical_Account_DATA!O220/ECO!Y41),IF($C$4="Constant Exchange rate",IF(Non_technical_Account_DATA!O220=0,0,Non_technical_Account_DATA!O220/ECO!Y76))))</f>
        <v>0</v>
      </c>
      <c r="Q235" s="37">
        <f t="shared" si="43"/>
        <v>0</v>
      </c>
      <c r="R235" s="37" t="str">
        <f t="shared" si="44"/>
        <v>-</v>
      </c>
      <c r="S235" s="37" t="str">
        <f t="shared" si="45"/>
        <v>-</v>
      </c>
    </row>
    <row r="236" spans="3:19" ht="15.75" thickBot="1" x14ac:dyDescent="0.3">
      <c r="C236" s="87"/>
      <c r="D236" s="88"/>
      <c r="E236" s="40" t="s">
        <v>81</v>
      </c>
      <c r="F236" s="44">
        <f t="shared" ref="F236:O236" si="46">SUM(F204:F235)</f>
        <v>12268.769011334551</v>
      </c>
      <c r="G236" s="44">
        <f t="shared" si="46"/>
        <v>14432.677510420715</v>
      </c>
      <c r="H236" s="44">
        <f t="shared" si="46"/>
        <v>14407.334763075081</v>
      </c>
      <c r="I236" s="44">
        <f t="shared" si="46"/>
        <v>14239.61112029705</v>
      </c>
      <c r="J236" s="44">
        <f t="shared" si="46"/>
        <v>6735.1451687067038</v>
      </c>
      <c r="K236" s="44">
        <f t="shared" si="46"/>
        <v>12426.275878678456</v>
      </c>
      <c r="L236" s="44">
        <f t="shared" si="46"/>
        <v>10875.578618460071</v>
      </c>
      <c r="M236" s="44">
        <f t="shared" si="46"/>
        <v>8359.6450244458265</v>
      </c>
      <c r="N236" s="44">
        <f t="shared" si="46"/>
        <v>16615.568333384817</v>
      </c>
      <c r="O236" s="44">
        <f t="shared" si="46"/>
        <v>16556.239209815078</v>
      </c>
      <c r="P236" s="44" t="s">
        <v>113</v>
      </c>
      <c r="Q236" s="37">
        <f t="shared" si="43"/>
        <v>1</v>
      </c>
    </row>
    <row r="237" spans="3:19" ht="15.75" thickTop="1" x14ac:dyDescent="0.25">
      <c r="C237" s="89"/>
      <c r="D237" s="90"/>
      <c r="E237" s="45" t="s">
        <v>82</v>
      </c>
      <c r="F237" s="46">
        <v>11896.4072265625</v>
      </c>
      <c r="G237" s="46">
        <v>13833.046875</v>
      </c>
      <c r="H237" s="46">
        <v>13809.1220703125</v>
      </c>
      <c r="I237" s="46">
        <v>13896.7255859375</v>
      </c>
      <c r="J237" s="46">
        <v>6405.474609375</v>
      </c>
      <c r="K237" s="46">
        <v>11683.5009765625</v>
      </c>
      <c r="L237" s="46">
        <v>10192.359375</v>
      </c>
      <c r="M237" s="46">
        <v>7387.275390625</v>
      </c>
      <c r="N237" s="46">
        <v>15553.82421875</v>
      </c>
      <c r="O237" s="46">
        <v>15508.3427734375</v>
      </c>
      <c r="P237" s="46" t="s">
        <v>113</v>
      </c>
      <c r="Q237" s="37">
        <f t="shared" si="43"/>
        <v>0.93670685576007195</v>
      </c>
      <c r="R237" s="37">
        <f t="shared" ref="R237" si="47">IF(OR(O237=0, N237=0),"-",O237/N237-1)</f>
        <v>-2.9241326552779112E-3</v>
      </c>
      <c r="S237" s="37">
        <f t="shared" ref="S237" si="48">IF(OR(O237=0, F237=0),"-",O237/F237-1)</f>
        <v>0.30361566127378437</v>
      </c>
    </row>
    <row r="238" spans="3:19" ht="15" x14ac:dyDescent="0.25">
      <c r="E238" s="55" t="s">
        <v>83</v>
      </c>
      <c r="F238" s="56"/>
      <c r="G238" s="56">
        <f t="shared" ref="G238:O238" si="49">G237/F237-1</f>
        <v>0.1627919767333903</v>
      </c>
      <c r="H238" s="56">
        <f t="shared" si="49"/>
        <v>-1.7295397683310121E-3</v>
      </c>
      <c r="I238" s="56">
        <f t="shared" si="49"/>
        <v>6.3438874085510744E-3</v>
      </c>
      <c r="J238" s="56">
        <f t="shared" si="49"/>
        <v>-0.53906590658616116</v>
      </c>
      <c r="K238" s="56">
        <f t="shared" si="49"/>
        <v>0.82398677522858721</v>
      </c>
      <c r="L238" s="56">
        <f t="shared" si="49"/>
        <v>-0.12762797765445311</v>
      </c>
      <c r="M238" s="56">
        <f t="shared" si="49"/>
        <v>-0.27521439160155203</v>
      </c>
      <c r="N238" s="56">
        <f t="shared" si="49"/>
        <v>1.1054886133646726</v>
      </c>
      <c r="O238" s="57">
        <f t="shared" si="49"/>
        <v>-2.9241326552779112E-3</v>
      </c>
      <c r="P238" s="57"/>
    </row>
    <row r="241" spans="3:19" ht="18.75" x14ac:dyDescent="0.15">
      <c r="C241" s="97" t="s">
        <v>109</v>
      </c>
      <c r="D241" s="99"/>
      <c r="E241" s="91" t="s">
        <v>85</v>
      </c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3"/>
    </row>
    <row r="242" spans="3:19" ht="15" x14ac:dyDescent="0.15">
      <c r="C242" s="85" t="s">
        <v>92</v>
      </c>
      <c r="D242" s="86"/>
      <c r="E242" s="31">
        <v>7</v>
      </c>
      <c r="F242" s="32">
        <v>2004</v>
      </c>
      <c r="G242" s="32">
        <f t="shared" ref="G242:P242" si="50">F242+1</f>
        <v>2005</v>
      </c>
      <c r="H242" s="32">
        <f t="shared" si="50"/>
        <v>2006</v>
      </c>
      <c r="I242" s="32">
        <f t="shared" si="50"/>
        <v>2007</v>
      </c>
      <c r="J242" s="32">
        <f t="shared" si="50"/>
        <v>2008</v>
      </c>
      <c r="K242" s="32">
        <f t="shared" si="50"/>
        <v>2009</v>
      </c>
      <c r="L242" s="32">
        <f t="shared" si="50"/>
        <v>2010</v>
      </c>
      <c r="M242" s="32">
        <f t="shared" si="50"/>
        <v>2011</v>
      </c>
      <c r="N242" s="32">
        <f t="shared" si="50"/>
        <v>2012</v>
      </c>
      <c r="O242" s="32">
        <f t="shared" si="50"/>
        <v>2013</v>
      </c>
      <c r="P242" s="33">
        <f t="shared" si="50"/>
        <v>2014</v>
      </c>
      <c r="Q242" s="34" t="s">
        <v>84</v>
      </c>
      <c r="R242" s="34" t="s">
        <v>93</v>
      </c>
      <c r="S242" s="33" t="s">
        <v>94</v>
      </c>
    </row>
    <row r="243" spans="3:19" ht="15" x14ac:dyDescent="0.25">
      <c r="C243" s="83"/>
      <c r="D243" s="84"/>
      <c r="E243" s="35" t="s">
        <v>2</v>
      </c>
      <c r="F243" s="36">
        <f>IF($C$4="National Currency",IF(Non_technical_Account_DATA!E225=0,0,Non_technical_Account_DATA!E225),IF($C$4="Current Exchange rate",IF(Non_technical_Account_DATA!E225=0,0,Non_technical_Account_DATA!E225/ECO!O10),IF($C$4="Constant Exchange rate",IF(Non_technical_Account_DATA!E225=0,0,Non_technical_Account_DATA!E225/ECO!O45))))</f>
        <v>479</v>
      </c>
      <c r="G243" s="36">
        <f>IF($C$4="National Currency",IF(Non_technical_Account_DATA!F225=0,0,Non_technical_Account_DATA!F225),IF($C$4="Current Exchange rate",IF(Non_technical_Account_DATA!F225=0,0,Non_technical_Account_DATA!F225/ECO!P10),IF($C$4="Constant Exchange rate",IF(Non_technical_Account_DATA!F225=0,0,Non_technical_Account_DATA!F225/ECO!P45))))</f>
        <v>723</v>
      </c>
      <c r="H243" s="36">
        <f>IF($C$4="National Currency",IF(Non_technical_Account_DATA!G225=0,0,Non_technical_Account_DATA!G225),IF($C$4="Current Exchange rate",IF(Non_technical_Account_DATA!G225=0,0,Non_technical_Account_DATA!G225/ECO!Q10),IF($C$4="Constant Exchange rate",IF(Non_technical_Account_DATA!G225=0,0,Non_technical_Account_DATA!G225/ECO!Q45))))</f>
        <v>798</v>
      </c>
      <c r="I243" s="36">
        <f>IF($C$4="National Currency",IF(Non_technical_Account_DATA!H225=0,0,Non_technical_Account_DATA!H225),IF($C$4="Current Exchange rate",IF(Non_technical_Account_DATA!H225=0,0,Non_technical_Account_DATA!H225/ECO!R10),IF($C$4="Constant Exchange rate",IF(Non_technical_Account_DATA!H225=0,0,Non_technical_Account_DATA!H225/ECO!R45))))</f>
        <v>1570</v>
      </c>
      <c r="J243" s="36">
        <f>IF($C$4="National Currency",IF(Non_technical_Account_DATA!I225=0,0,Non_technical_Account_DATA!I225),IF($C$4="Current Exchange rate",IF(Non_technical_Account_DATA!I225=0,0,Non_technical_Account_DATA!I225/ECO!S10),IF($C$4="Constant Exchange rate",IF(Non_technical_Account_DATA!I225=0,0,Non_technical_Account_DATA!I225/ECO!S45))))</f>
        <v>463</v>
      </c>
      <c r="K243" s="36">
        <f>IF($C$4="National Currency",IF(Non_technical_Account_DATA!J225=0,0,Non_technical_Account_DATA!J225),IF($C$4="Current Exchange rate",IF(Non_technical_Account_DATA!J225=0,0,Non_technical_Account_DATA!J225/ECO!T10),IF($C$4="Constant Exchange rate",IF(Non_technical_Account_DATA!J225=0,0,Non_technical_Account_DATA!J225/ECO!T45))))</f>
        <v>644</v>
      </c>
      <c r="L243" s="36">
        <f>IF($C$4="National Currency",IF(Non_technical_Account_DATA!K225=0,0,Non_technical_Account_DATA!K225),IF($C$4="Current Exchange rate",IF(Non_technical_Account_DATA!K225=0,0,Non_technical_Account_DATA!K225/ECO!U10),IF($C$4="Constant Exchange rate",IF(Non_technical_Account_DATA!K225=0,0,Non_technical_Account_DATA!K225/ECO!U45))))</f>
        <v>944</v>
      </c>
      <c r="M243" s="36">
        <f>IF($C$4="National Currency",IF(Non_technical_Account_DATA!L225=0,0,Non_technical_Account_DATA!L225),IF($C$4="Current Exchange rate",IF(Non_technical_Account_DATA!L225=0,0,Non_technical_Account_DATA!L225/ECO!V10),IF($C$4="Constant Exchange rate",IF(Non_technical_Account_DATA!L225=0,0,Non_technical_Account_DATA!L225/ECO!V45))))</f>
        <v>874</v>
      </c>
      <c r="N243" s="36">
        <f>IF($C$4="National Currency",IF(Non_technical_Account_DATA!M225=0,0,Non_technical_Account_DATA!M225),IF($C$4="Current Exchange rate",IF(Non_technical_Account_DATA!M225=0,0,Non_technical_Account_DATA!M225/ECO!W10),IF($C$4="Constant Exchange rate",IF(Non_technical_Account_DATA!M225=0,0,Non_technical_Account_DATA!M225/ECO!W45))))</f>
        <v>1202</v>
      </c>
      <c r="O243" s="36">
        <f>IF($C$4="National Currency",IF(Non_technical_Account_DATA!N225=0,0,Non_technical_Account_DATA!N225),IF($C$4="Current Exchange rate",IF(Non_technical_Account_DATA!N225=0,0,Non_technical_Account_DATA!N225/ECO!X10),IF($C$4="Constant Exchange rate",IF(Non_technical_Account_DATA!N225=0,0,Non_technical_Account_DATA!N225/ECO!X45))))</f>
        <v>1307</v>
      </c>
      <c r="P243" s="77">
        <f>IF($C$4="National Currency",IF(Non_technical_Account_DATA!O225=0,0,Non_technical_Account_DATA!O225),IF($C$4="Current Exchange rate",IF(Non_technical_Account_DATA!O225=0,0,Non_technical_Account_DATA!O225/ECO!Y10),IF($C$4="Constant Exchange rate",IF(Non_technical_Account_DATA!O225=0,0,Non_technical_Account_DATA!O225/ECO!Y45))))</f>
        <v>0</v>
      </c>
      <c r="Q243" s="37">
        <f>O243/$O$275</f>
        <v>2.0600233541635198E-2</v>
      </c>
      <c r="R243" s="37">
        <f>IF(OR(O243=0, N243=0),"-",O243/N243-1)</f>
        <v>8.7354409317803583E-2</v>
      </c>
      <c r="S243" s="37">
        <f>IF(OR(O243=0, F243=0),"-",O243/F243-1)</f>
        <v>1.7286012526096033</v>
      </c>
    </row>
    <row r="244" spans="3:19" ht="15" x14ac:dyDescent="0.25">
      <c r="C244" s="83"/>
      <c r="D244" s="84"/>
      <c r="E244" s="35" t="s">
        <v>3</v>
      </c>
      <c r="F244" s="38">
        <f>IF($C$4="National Currency",IF(Non_technical_Account_DATA!E226=0,0,Non_technical_Account_DATA!E226),IF($C$4="Current Exchange rate",IF(Non_technical_Account_DATA!E226=0,0,Non_technical_Account_DATA!E226/ECO!O11),IF($C$4="Constant Exchange rate",IF(Non_technical_Account_DATA!E226=0,0,Non_technical_Account_DATA!E226/ECO!O46))))</f>
        <v>1721.903577</v>
      </c>
      <c r="G244" s="38">
        <f>IF($C$4="National Currency",IF(Non_technical_Account_DATA!F226=0,0,Non_technical_Account_DATA!F226),IF($C$4="Current Exchange rate",IF(Non_technical_Account_DATA!F226=0,0,Non_technical_Account_DATA!F226/ECO!P11),IF($C$4="Constant Exchange rate",IF(Non_technical_Account_DATA!F226=0,0,Non_technical_Account_DATA!F226/ECO!P46))))</f>
        <v>2381.5394240000001</v>
      </c>
      <c r="H244" s="38">
        <f>IF($C$4="National Currency",IF(Non_technical_Account_DATA!G226=0,0,Non_technical_Account_DATA!G226),IF($C$4="Current Exchange rate",IF(Non_technical_Account_DATA!G226=0,0,Non_technical_Account_DATA!G226/ECO!Q11),IF($C$4="Constant Exchange rate",IF(Non_technical_Account_DATA!G226=0,0,Non_technical_Account_DATA!G226/ECO!Q46))))</f>
        <v>2230.1693839999998</v>
      </c>
      <c r="I244" s="38">
        <f>IF($C$4="National Currency",IF(Non_technical_Account_DATA!H226=0,0,Non_technical_Account_DATA!H226),IF($C$4="Current Exchange rate",IF(Non_technical_Account_DATA!H226=0,0,Non_technical_Account_DATA!H226/ECO!R11),IF($C$4="Constant Exchange rate",IF(Non_technical_Account_DATA!H226=0,0,Non_technical_Account_DATA!H226/ECO!R46))))</f>
        <v>3734.0763179999999</v>
      </c>
      <c r="J244" s="38">
        <f>IF($C$4="National Currency",IF(Non_technical_Account_DATA!I226=0,0,Non_technical_Account_DATA!I226),IF($C$4="Current Exchange rate",IF(Non_technical_Account_DATA!I226=0,0,Non_technical_Account_DATA!I226/ECO!S11),IF($C$4="Constant Exchange rate",IF(Non_technical_Account_DATA!I226=0,0,Non_technical_Account_DATA!I226/ECO!S46))))</f>
        <v>-3887.6999559999999</v>
      </c>
      <c r="K244" s="38">
        <f>IF($C$4="National Currency",IF(Non_technical_Account_DATA!J226=0,0,Non_technical_Account_DATA!J226),IF($C$4="Current Exchange rate",IF(Non_technical_Account_DATA!J226=0,0,Non_technical_Account_DATA!J226/ECO!T11),IF($C$4="Constant Exchange rate",IF(Non_technical_Account_DATA!J226=0,0,Non_technical_Account_DATA!J226/ECO!T46))))</f>
        <v>845.46349399999997</v>
      </c>
      <c r="L244" s="38">
        <f>IF($C$4="National Currency",IF(Non_technical_Account_DATA!K226=0,0,Non_technical_Account_DATA!K226),IF($C$4="Current Exchange rate",IF(Non_technical_Account_DATA!K226=0,0,Non_technical_Account_DATA!K226/ECO!U11),IF($C$4="Constant Exchange rate",IF(Non_technical_Account_DATA!K226=0,0,Non_technical_Account_DATA!K226/ECO!U46))))</f>
        <v>1397.219572</v>
      </c>
      <c r="M244" s="48">
        <f>IF($C$4="National Currency",IF(Non_technical_Account_DATA!L226=0,0,Non_technical_Account_DATA!L226),IF($C$4="Current Exchange rate",IF(Non_technical_Account_DATA!L226=0,0,Non_technical_Account_DATA!L226/ECO!V11),IF($C$4="Constant Exchange rate",IF(Non_technical_Account_DATA!L226=0,0,Non_technical_Account_DATA!L226/ECO!V46))))</f>
        <v>-910.63013599999999</v>
      </c>
      <c r="N244" s="38">
        <f>IF($C$4="National Currency",IF(Non_technical_Account_DATA!M226=0,0,Non_technical_Account_DATA!M226),IF($C$4="Current Exchange rate",IF(Non_technical_Account_DATA!M226=0,0,Non_technical_Account_DATA!M226/ECO!W11),IF($C$4="Constant Exchange rate",IF(Non_technical_Account_DATA!M226=0,0,Non_technical_Account_DATA!M226/ECO!W46))))</f>
        <v>2418.9224559999998</v>
      </c>
      <c r="O244" s="38">
        <f>IF($C$4="National Currency",IF(Non_technical_Account_DATA!N226=0,0,Non_technical_Account_DATA!N226),IF($C$4="Current Exchange rate",IF(Non_technical_Account_DATA!N226=0,0,Non_technical_Account_DATA!N226/ECO!X11),IF($C$4="Constant Exchange rate",IF(Non_technical_Account_DATA!N226=0,0,Non_technical_Account_DATA!N226/ECO!X46))))</f>
        <v>1419.389805</v>
      </c>
      <c r="P244" s="78">
        <f>IF($C$4="National Currency",IF(Non_technical_Account_DATA!O226=0,0,Non_technical_Account_DATA!O226),IF($C$4="Current Exchange rate",IF(Non_technical_Account_DATA!O226=0,0,Non_technical_Account_DATA!O226/ECO!Y11),IF($C$4="Constant Exchange rate",IF(Non_technical_Account_DATA!O226=0,0,Non_technical_Account_DATA!O226/ECO!Y46))))</f>
        <v>1302.6777070000001</v>
      </c>
      <c r="Q244" s="37">
        <f t="shared" ref="Q244:Q276" si="51">O244/$O$275</f>
        <v>2.2371661415161472E-2</v>
      </c>
      <c r="R244" s="37">
        <f t="shared" ref="R244:R274" si="52">IF(OR(O244=0, N244=0),"-",O244/N244-1)</f>
        <v>-0.41321401127213309</v>
      </c>
      <c r="S244" s="37">
        <f t="shared" ref="S244:S274" si="53">IF(OR(O244=0, F244=0),"-",O244/F244-1)</f>
        <v>-0.17568566326289714</v>
      </c>
    </row>
    <row r="245" spans="3:19" ht="15" x14ac:dyDescent="0.25">
      <c r="C245" s="83"/>
      <c r="D245" s="84"/>
      <c r="E245" s="35" t="s">
        <v>4</v>
      </c>
      <c r="F245" s="38">
        <f>IF($C$4="National Currency",IF(Non_technical_Account_DATA!E227=0,0,Non_technical_Account_DATA!E227),IF($C$4="Current Exchange rate",IF(Non_technical_Account_DATA!E227=0,0,Non_technical_Account_DATA!E227/ECO!O12),IF($C$4="Constant Exchange rate",IF(Non_technical_Account_DATA!E227=0,0,Non_technical_Account_DATA!E227/ECO!O47))))</f>
        <v>0</v>
      </c>
      <c r="G245" s="38">
        <f>IF($C$4="National Currency",IF(Non_technical_Account_DATA!F227=0,0,Non_technical_Account_DATA!F227),IF($C$4="Current Exchange rate",IF(Non_technical_Account_DATA!F227=0,0,Non_technical_Account_DATA!F227/ECO!P12),IF($C$4="Constant Exchange rate",IF(Non_technical_Account_DATA!F227=0,0,Non_technical_Account_DATA!F227/ECO!P47))))</f>
        <v>0</v>
      </c>
      <c r="H245" s="38">
        <f>IF($C$4="National Currency",IF(Non_technical_Account_DATA!G227=0,0,Non_technical_Account_DATA!G227),IF($C$4="Current Exchange rate",IF(Non_technical_Account_DATA!G227=0,0,Non_technical_Account_DATA!G227/ECO!Q12),IF($C$4="Constant Exchange rate",IF(Non_technical_Account_DATA!G227=0,0,Non_technical_Account_DATA!G227/ECO!Q47))))</f>
        <v>0</v>
      </c>
      <c r="I245" s="38">
        <f>IF($C$4="National Currency",IF(Non_technical_Account_DATA!H227=0,0,Non_technical_Account_DATA!H227),IF($C$4="Current Exchange rate",IF(Non_technical_Account_DATA!H227=0,0,Non_technical_Account_DATA!H227/ECO!R12),IF($C$4="Constant Exchange rate",IF(Non_technical_Account_DATA!H227=0,0,Non_technical_Account_DATA!H227/ECO!R47))))</f>
        <v>59.513869229982618</v>
      </c>
      <c r="J245" s="38">
        <f>IF($C$4="National Currency",IF(Non_technical_Account_DATA!I227=0,0,Non_technical_Account_DATA!I227),IF($C$4="Current Exchange rate",IF(Non_technical_Account_DATA!I227=0,0,Non_technical_Account_DATA!I227/ECO!S12),IF($C$4="Constant Exchange rate",IF(Non_technical_Account_DATA!I227=0,0,Non_technical_Account_DATA!I227/ECO!S47))))</f>
        <v>2.1597195703088232</v>
      </c>
      <c r="K245" s="38">
        <f>IF($C$4="National Currency",IF(Non_technical_Account_DATA!J227=0,0,Non_technical_Account_DATA!J227),IF($C$4="Current Exchange rate",IF(Non_technical_Account_DATA!J227=0,0,Non_technical_Account_DATA!J227/ECO!T12),IF($C$4="Constant Exchange rate",IF(Non_technical_Account_DATA!J227=0,0,Non_technical_Account_DATA!J227/ECO!T47))))</f>
        <v>25.887808666530269</v>
      </c>
      <c r="L245" s="38">
        <f>IF($C$4="National Currency",IF(Non_technical_Account_DATA!K227=0,0,Non_technical_Account_DATA!K227),IF($C$4="Current Exchange rate",IF(Non_technical_Account_DATA!K227=0,0,Non_technical_Account_DATA!K227/ECO!U12),IF($C$4="Constant Exchange rate",IF(Non_technical_Account_DATA!K227=0,0,Non_technical_Account_DATA!K227/ECO!U47))))</f>
        <v>3.2298803558646081</v>
      </c>
      <c r="M245" s="38">
        <f>IF($C$4="National Currency",IF(Non_technical_Account_DATA!L227=0,0,Non_technical_Account_DATA!L227),IF($C$4="Current Exchange rate",IF(Non_technical_Account_DATA!L227=0,0,Non_technical_Account_DATA!L227/ECO!V12),IF($C$4="Constant Exchange rate",IF(Non_technical_Account_DATA!L227=0,0,Non_technical_Account_DATA!L227/ECO!V47))))</f>
        <v>34.427716990238117</v>
      </c>
      <c r="N245" s="38">
        <f>IF($C$4="National Currency",IF(Non_technical_Account_DATA!M227=0,0,Non_technical_Account_DATA!M227),IF($C$4="Current Exchange rate",IF(Non_technical_Account_DATA!M227=0,0,Non_technical_Account_DATA!M227/ECO!W12),IF($C$4="Constant Exchange rate",IF(Non_technical_Account_DATA!M227=0,0,Non_technical_Account_DATA!M227/ECO!W47))))</f>
        <v>42.437877083546375</v>
      </c>
      <c r="O245" s="75">
        <f>IF($C$4="National Currency",IF(Non_technical_Account_DATA!N227=0,0,Non_technical_Account_DATA!N227),IF($C$4="Current Exchange rate",IF(Non_technical_Account_DATA!N227=0,0,Non_technical_Account_DATA!N227/ECO!X12),IF($C$4="Constant Exchange rate",IF(Non_technical_Account_DATA!N227=0,0,Non_technical_Account_DATA!N227/ECO!X47))))</f>
        <v>42.437877083546375</v>
      </c>
      <c r="P245" s="78">
        <f>IF($C$4="National Currency",IF(Non_technical_Account_DATA!O227=0,0,Non_technical_Account_DATA!O227),IF($C$4="Current Exchange rate",IF(Non_technical_Account_DATA!O227=0,0,Non_technical_Account_DATA!O227/ECO!Y12),IF($C$4="Constant Exchange rate",IF(Non_technical_Account_DATA!O227=0,0,Non_technical_Account_DATA!O227/ECO!Y47))))</f>
        <v>0</v>
      </c>
      <c r="Q245" s="37">
        <f t="shared" si="51"/>
        <v>6.6888307492904647E-4</v>
      </c>
      <c r="R245" s="37">
        <f t="shared" si="52"/>
        <v>0</v>
      </c>
      <c r="S245" s="37" t="str">
        <f t="shared" si="53"/>
        <v>-</v>
      </c>
    </row>
    <row r="246" spans="3:19" ht="15" x14ac:dyDescent="0.25">
      <c r="C246" s="83"/>
      <c r="D246" s="84"/>
      <c r="E246" s="35" t="s">
        <v>5</v>
      </c>
      <c r="F246" s="38">
        <f>IF($C$4="National Currency",IF(Non_technical_Account_DATA!E228=0,0,Non_technical_Account_DATA!E228),IF($C$4="Current Exchange rate",IF(Non_technical_Account_DATA!E228=0,0,Non_technical_Account_DATA!E228/ECO!O13),IF($C$4="Constant Exchange rate",IF(Non_technical_Account_DATA!E228=0,0,Non_technical_Account_DATA!E228/ECO!O48))))</f>
        <v>0</v>
      </c>
      <c r="G246" s="38">
        <f>IF($C$4="National Currency",IF(Non_technical_Account_DATA!F228=0,0,Non_technical_Account_DATA!F228),IF($C$4="Current Exchange rate",IF(Non_technical_Account_DATA!F228=0,0,Non_technical_Account_DATA!F228/ECO!P13),IF($C$4="Constant Exchange rate",IF(Non_technical_Account_DATA!F228=0,0,Non_technical_Account_DATA!F228/ECO!P48))))</f>
        <v>0</v>
      </c>
      <c r="H246" s="38">
        <f>IF($C$4="National Currency",IF(Non_technical_Account_DATA!G228=0,0,Non_technical_Account_DATA!G228),IF($C$4="Current Exchange rate",IF(Non_technical_Account_DATA!G228=0,0,Non_technical_Account_DATA!G228/ECO!Q13),IF($C$4="Constant Exchange rate",IF(Non_technical_Account_DATA!G228=0,0,Non_technical_Account_DATA!G228/ECO!Q48))))</f>
        <v>0</v>
      </c>
      <c r="I246" s="38">
        <f>IF($C$4="National Currency",IF(Non_technical_Account_DATA!H228=0,0,Non_technical_Account_DATA!H228),IF($C$4="Current Exchange rate",IF(Non_technical_Account_DATA!H228=0,0,Non_technical_Account_DATA!H228/ECO!R13),IF($C$4="Constant Exchange rate",IF(Non_technical_Account_DATA!H228=0,0,Non_technical_Account_DATA!H228/ECO!R48))))</f>
        <v>0</v>
      </c>
      <c r="J246" s="38">
        <f>IF($C$4="National Currency",IF(Non_technical_Account_DATA!I228=0,0,Non_technical_Account_DATA!I228),IF($C$4="Current Exchange rate",IF(Non_technical_Account_DATA!I228=0,0,Non_technical_Account_DATA!I228/ECO!S13),IF($C$4="Constant Exchange rate",IF(Non_technical_Account_DATA!I228=0,0,Non_technical_Account_DATA!I228/ECO!S48))))</f>
        <v>2060.9613913838989</v>
      </c>
      <c r="K246" s="38">
        <f>IF($C$4="National Currency",IF(Non_technical_Account_DATA!J228=0,0,Non_technical_Account_DATA!J228),IF($C$4="Current Exchange rate",IF(Non_technical_Account_DATA!J228=0,0,Non_technical_Account_DATA!J228/ECO!T13),IF($C$4="Constant Exchange rate",IF(Non_technical_Account_DATA!J228=0,0,Non_technical_Account_DATA!J228/ECO!T48))))</f>
        <v>4635.1502736194279</v>
      </c>
      <c r="L246" s="38">
        <f>IF($C$4="National Currency",IF(Non_technical_Account_DATA!K228=0,0,Non_technical_Account_DATA!K228),IF($C$4="Current Exchange rate",IF(Non_technical_Account_DATA!K228=0,0,Non_technical_Account_DATA!K228/ECO!U13),IF($C$4="Constant Exchange rate",IF(Non_technical_Account_DATA!K228=0,0,Non_technical_Account_DATA!K228/ECO!U48))))</f>
        <v>6904.1437167332006</v>
      </c>
      <c r="M246" s="38">
        <f>IF($C$4="National Currency",IF(Non_technical_Account_DATA!L228=0,0,Non_technical_Account_DATA!L228),IF($C$4="Current Exchange rate",IF(Non_technical_Account_DATA!L228=0,0,Non_technical_Account_DATA!L228/ECO!V13),IF($C$4="Constant Exchange rate",IF(Non_technical_Account_DATA!L228=0,0,Non_technical_Account_DATA!L228/ECO!V48))))</f>
        <v>6417.1323020625423</v>
      </c>
      <c r="N246" s="38">
        <f>IF($C$4="National Currency",IF(Non_technical_Account_DATA!M228=0,0,Non_technical_Account_DATA!M228),IF($C$4="Current Exchange rate",IF(Non_technical_Account_DATA!M228=0,0,Non_technical_Account_DATA!M228/ECO!W13),IF($C$4="Constant Exchange rate",IF(Non_technical_Account_DATA!M228=0,0,Non_technical_Account_DATA!M228/ECO!W48))))</f>
        <v>5193.894575016634</v>
      </c>
      <c r="O246" s="38">
        <f>IF($C$4="National Currency",IF(Non_technical_Account_DATA!N228=0,0,Non_technical_Account_DATA!N228),IF($C$4="Current Exchange rate",IF(Non_technical_Account_DATA!N228=0,0,Non_technical_Account_DATA!N228/ECO!X13),IF($C$4="Constant Exchange rate",IF(Non_technical_Account_DATA!N228=0,0,Non_technical_Account_DATA!N228/ECO!X48))))</f>
        <v>6900.4972646373926</v>
      </c>
      <c r="P246" s="78">
        <f>IF($C$4="National Currency",IF(Non_technical_Account_DATA!O228=0,0,Non_technical_Account_DATA!O228),IF($C$4="Current Exchange rate",IF(Non_technical_Account_DATA!O228=0,0,Non_technical_Account_DATA!O228/ECO!Y13),IF($C$4="Constant Exchange rate",IF(Non_technical_Account_DATA!O228=0,0,Non_technical_Account_DATA!O228/ECO!Y48))))</f>
        <v>6842.7540668662677</v>
      </c>
      <c r="Q246" s="37">
        <f t="shared" si="51"/>
        <v>0.10876193971304143</v>
      </c>
      <c r="R246" s="37">
        <f t="shared" si="52"/>
        <v>0.32857861571348757</v>
      </c>
      <c r="S246" s="37" t="str">
        <f t="shared" si="53"/>
        <v>-</v>
      </c>
    </row>
    <row r="247" spans="3:19" ht="15" x14ac:dyDescent="0.25">
      <c r="C247" s="83"/>
      <c r="D247" s="84"/>
      <c r="E247" s="35" t="s">
        <v>6</v>
      </c>
      <c r="F247" s="38">
        <f>IF($C$4="National Currency",IF(Non_technical_Account_DATA!E229=0,0,Non_technical_Account_DATA!E229),IF($C$4="Current Exchange rate",IF(Non_technical_Account_DATA!E229=0,0,Non_technical_Account_DATA!E229/ECO!O14),IF($C$4="Constant Exchange rate",IF(Non_technical_Account_DATA!E229=0,0,Non_technical_Account_DATA!E229/ECO!O49))))</f>
        <v>0</v>
      </c>
      <c r="G247" s="38">
        <f>IF($C$4="National Currency",IF(Non_technical_Account_DATA!F229=0,0,Non_technical_Account_DATA!F229),IF($C$4="Current Exchange rate",IF(Non_technical_Account_DATA!F229=0,0,Non_technical_Account_DATA!F229/ECO!P14),IF($C$4="Constant Exchange rate",IF(Non_technical_Account_DATA!F229=0,0,Non_technical_Account_DATA!F229/ECO!P49))))</f>
        <v>0</v>
      </c>
      <c r="H247" s="38">
        <f>IF($C$4="National Currency",IF(Non_technical_Account_DATA!G229=0,0,Non_technical_Account_DATA!G229),IF($C$4="Current Exchange rate",IF(Non_technical_Account_DATA!G229=0,0,Non_technical_Account_DATA!G229/ECO!Q14),IF($C$4="Constant Exchange rate",IF(Non_technical_Account_DATA!G229=0,0,Non_technical_Account_DATA!G229/ECO!Q49))))</f>
        <v>72.274334922343527</v>
      </c>
      <c r="I247" s="38">
        <f>IF($C$4="National Currency",IF(Non_technical_Account_DATA!H229=0,0,Non_technical_Account_DATA!H229),IF($C$4="Current Exchange rate",IF(Non_technical_Account_DATA!H229=0,0,Non_technical_Account_DATA!H229/ECO!R14),IF($C$4="Constant Exchange rate",IF(Non_technical_Account_DATA!H229=0,0,Non_technical_Account_DATA!H229/ECO!R49))))</f>
        <v>0</v>
      </c>
      <c r="J247" s="38">
        <f>IF($C$4="National Currency",IF(Non_technical_Account_DATA!I229=0,0,Non_technical_Account_DATA!I229),IF($C$4="Current Exchange rate",IF(Non_technical_Account_DATA!I229=0,0,Non_technical_Account_DATA!I229/ECO!S14),IF($C$4="Constant Exchange rate",IF(Non_technical_Account_DATA!I229=0,0,Non_technical_Account_DATA!I229/ECO!S49))))</f>
        <v>0</v>
      </c>
      <c r="K247" s="38">
        <f>IF($C$4="National Currency",IF(Non_technical_Account_DATA!J229=0,0,Non_technical_Account_DATA!J229),IF($C$4="Current Exchange rate",IF(Non_technical_Account_DATA!J229=0,0,Non_technical_Account_DATA!J229/ECO!T14),IF($C$4="Constant Exchange rate",IF(Non_technical_Account_DATA!J229=0,0,Non_technical_Account_DATA!J229/ECO!T49))))</f>
        <v>0</v>
      </c>
      <c r="L247" s="38">
        <f>IF($C$4="National Currency",IF(Non_technical_Account_DATA!K229=0,0,Non_technical_Account_DATA!K229),IF($C$4="Current Exchange rate",IF(Non_technical_Account_DATA!K229=0,0,Non_technical_Account_DATA!K229/ECO!U14),IF($C$4="Constant Exchange rate",IF(Non_technical_Account_DATA!K229=0,0,Non_technical_Account_DATA!K229/ECO!U49))))</f>
        <v>0</v>
      </c>
      <c r="M247" s="38">
        <f>IF($C$4="National Currency",IF(Non_technical_Account_DATA!L229=0,0,Non_technical_Account_DATA!L229),IF($C$4="Current Exchange rate",IF(Non_technical_Account_DATA!L229=0,0,Non_technical_Account_DATA!L229/ECO!V14),IF($C$4="Constant Exchange rate",IF(Non_technical_Account_DATA!L229=0,0,Non_technical_Account_DATA!L229/ECO!V49))))</f>
        <v>0</v>
      </c>
      <c r="N247" s="38">
        <f>IF($C$4="National Currency",IF(Non_technical_Account_DATA!M229=0,0,Non_technical_Account_DATA!M229),IF($C$4="Current Exchange rate",IF(Non_technical_Account_DATA!M229=0,0,Non_technical_Account_DATA!M229/ECO!W14),IF($C$4="Constant Exchange rate",IF(Non_technical_Account_DATA!M229=0,0,Non_technical_Account_DATA!M229/ECO!W49))))</f>
        <v>0</v>
      </c>
      <c r="O247" s="38">
        <f>IF($C$4="National Currency",IF(Non_technical_Account_DATA!N229=0,0,Non_technical_Account_DATA!N229),IF($C$4="Current Exchange rate",IF(Non_technical_Account_DATA!N229=0,0,Non_technical_Account_DATA!N229/ECO!X14),IF($C$4="Constant Exchange rate",IF(Non_technical_Account_DATA!N229=0,0,Non_technical_Account_DATA!N229/ECO!X49))))</f>
        <v>0</v>
      </c>
      <c r="P247" s="78">
        <f>IF($C$4="National Currency",IF(Non_technical_Account_DATA!O229=0,0,Non_technical_Account_DATA!O229),IF($C$4="Current Exchange rate",IF(Non_technical_Account_DATA!O229=0,0,Non_technical_Account_DATA!O229/ECO!Y14),IF($C$4="Constant Exchange rate",IF(Non_technical_Account_DATA!O229=0,0,Non_technical_Account_DATA!O229/ECO!Y49))))</f>
        <v>0</v>
      </c>
      <c r="Q247" s="37">
        <f t="shared" si="51"/>
        <v>0</v>
      </c>
      <c r="R247" s="37" t="str">
        <f t="shared" si="52"/>
        <v>-</v>
      </c>
      <c r="S247" s="37" t="str">
        <f t="shared" si="53"/>
        <v>-</v>
      </c>
    </row>
    <row r="248" spans="3:19" ht="15" x14ac:dyDescent="0.25">
      <c r="C248" s="83"/>
      <c r="D248" s="84"/>
      <c r="E248" s="35" t="s">
        <v>7</v>
      </c>
      <c r="F248" s="38">
        <f>IF($C$4="National Currency",IF(Non_technical_Account_DATA!E230=0,0,Non_technical_Account_DATA!E230),IF($C$4="Current Exchange rate",IF(Non_technical_Account_DATA!E230=0,0,Non_technical_Account_DATA!E230/ECO!O15),IF($C$4="Constant Exchange rate",IF(Non_technical_Account_DATA!E230=0,0,Non_technical_Account_DATA!E230/ECO!O50))))</f>
        <v>391.77934018388316</v>
      </c>
      <c r="G248" s="38">
        <f>IF($C$4="National Currency",IF(Non_technical_Account_DATA!F230=0,0,Non_technical_Account_DATA!F230),IF($C$4="Current Exchange rate",IF(Non_technical_Account_DATA!F230=0,0,Non_technical_Account_DATA!F230/ECO!P15),IF($C$4="Constant Exchange rate",IF(Non_technical_Account_DATA!F230=0,0,Non_technical_Account_DATA!F230/ECO!P50))))</f>
        <v>294.93419866594559</v>
      </c>
      <c r="H248" s="38">
        <f>IF($C$4="National Currency",IF(Non_technical_Account_DATA!G230=0,0,Non_technical_Account_DATA!G230),IF($C$4="Current Exchange rate",IF(Non_technical_Account_DATA!G230=0,0,Non_technical_Account_DATA!G230/ECO!Q15),IF($C$4="Constant Exchange rate",IF(Non_technical_Account_DATA!G230=0,0,Non_technical_Account_DATA!G230/ECO!Q50))))</f>
        <v>519.05534523165682</v>
      </c>
      <c r="I248" s="38">
        <f>IF($C$4="National Currency",IF(Non_technical_Account_DATA!H230=0,0,Non_technical_Account_DATA!H230),IF($C$4="Current Exchange rate",IF(Non_technical_Account_DATA!H230=0,0,Non_technical_Account_DATA!H230/ECO!R15),IF($C$4="Constant Exchange rate",IF(Non_technical_Account_DATA!H230=0,0,Non_technical_Account_DATA!H230/ECO!R50))))</f>
        <v>459.31133946277271</v>
      </c>
      <c r="J248" s="38">
        <f>IF($C$4="National Currency",IF(Non_technical_Account_DATA!I230=0,0,Non_technical_Account_DATA!I230),IF($C$4="Current Exchange rate",IF(Non_technical_Account_DATA!I230=0,0,Non_technical_Account_DATA!I230/ECO!S15),IF($C$4="Constant Exchange rate",IF(Non_technical_Account_DATA!I230=0,0,Non_technical_Account_DATA!I230/ECO!S50))))</f>
        <v>340.54443843519022</v>
      </c>
      <c r="K248" s="38">
        <f>IF($C$4="National Currency",IF(Non_technical_Account_DATA!J230=0,0,Non_technical_Account_DATA!J230),IF($C$4="Current Exchange rate",IF(Non_technical_Account_DATA!J230=0,0,Non_technical_Account_DATA!J230/ECO!T15),IF($C$4="Constant Exchange rate",IF(Non_technical_Account_DATA!J230=0,0,Non_technical_Account_DATA!J230/ECO!T50))))</f>
        <v>558.1395348837209</v>
      </c>
      <c r="L248" s="38">
        <f>IF($C$4="National Currency",IF(Non_technical_Account_DATA!K230=0,0,Non_technical_Account_DATA!K230),IF($C$4="Current Exchange rate",IF(Non_technical_Account_DATA!K230=0,0,Non_technical_Account_DATA!K230/ECO!U15),IF($C$4="Constant Exchange rate",IF(Non_technical_Account_DATA!K230=0,0,Non_technical_Account_DATA!K230/ECO!U50))))</f>
        <v>768.55958175590411</v>
      </c>
      <c r="M248" s="38">
        <f>IF($C$4="National Currency",IF(Non_technical_Account_DATA!L230=0,0,Non_technical_Account_DATA!L230),IF($C$4="Current Exchange rate",IF(Non_technical_Account_DATA!L230=0,0,Non_technical_Account_DATA!L230/ECO!V15),IF($C$4="Constant Exchange rate",IF(Non_technical_Account_DATA!L230=0,0,Non_technical_Account_DATA!L230/ECO!V50))))</f>
        <v>331.09789075175769</v>
      </c>
      <c r="N248" s="38">
        <f>IF($C$4="National Currency",IF(Non_technical_Account_DATA!M230=0,0,Non_technical_Account_DATA!M230),IF($C$4="Current Exchange rate",IF(Non_technical_Account_DATA!M230=0,0,Non_technical_Account_DATA!M230/ECO!W15),IF($C$4="Constant Exchange rate",IF(Non_technical_Account_DATA!M230=0,0,Non_technical_Account_DATA!M230/ECO!W50))))</f>
        <v>439.3005228051199</v>
      </c>
      <c r="O248" s="38">
        <f>IF($C$4="National Currency",IF(Non_technical_Account_DATA!N230=0,0,Non_technical_Account_DATA!N230),IF($C$4="Current Exchange rate",IF(Non_technical_Account_DATA!N230=0,0,Non_technical_Account_DATA!N230/ECO!X15),IF($C$4="Constant Exchange rate",IF(Non_technical_Account_DATA!N230=0,0,Non_technical_Account_DATA!N230/ECO!X50))))</f>
        <v>388.64250946457548</v>
      </c>
      <c r="P248" s="78">
        <f>IF($C$4="National Currency",IF(Non_technical_Account_DATA!O230=0,0,Non_technical_Account_DATA!O230),IF($C$4="Current Exchange rate",IF(Non_technical_Account_DATA!O230=0,0,Non_technical_Account_DATA!O230/ECO!Y15),IF($C$4="Constant Exchange rate",IF(Non_technical_Account_DATA!O230=0,0,Non_technical_Account_DATA!O230/ECO!Y50))))</f>
        <v>221.3448711014963</v>
      </c>
      <c r="Q248" s="37">
        <f t="shared" si="51"/>
        <v>6.125574949638426E-3</v>
      </c>
      <c r="R248" s="37">
        <f t="shared" si="52"/>
        <v>-0.11531516743269854</v>
      </c>
      <c r="S248" s="37">
        <f t="shared" si="53"/>
        <v>-8.0066261733847677E-3</v>
      </c>
    </row>
    <row r="249" spans="3:19" ht="15" x14ac:dyDescent="0.25">
      <c r="C249" s="83"/>
      <c r="D249" s="84"/>
      <c r="E249" s="35" t="s">
        <v>8</v>
      </c>
      <c r="F249" s="38">
        <f>IF($C$4="National Currency",IF(Non_technical_Account_DATA!E231=0,0,Non_technical_Account_DATA!E231),IF($C$4="Current Exchange rate",IF(Non_technical_Account_DATA!E231=0,0,Non_technical_Account_DATA!E231/ECO!O16),IF($C$4="Constant Exchange rate",IF(Non_technical_Account_DATA!E231=0,0,Non_technical_Account_DATA!E231/ECO!O51))))</f>
        <v>0</v>
      </c>
      <c r="G249" s="38">
        <f>IF($C$4="National Currency",IF(Non_technical_Account_DATA!F231=0,0,Non_technical_Account_DATA!F231),IF($C$4="Current Exchange rate",IF(Non_technical_Account_DATA!F231=0,0,Non_technical_Account_DATA!F231/ECO!P16),IF($C$4="Constant Exchange rate",IF(Non_technical_Account_DATA!F231=0,0,Non_technical_Account_DATA!F231/ECO!P51))))</f>
        <v>0</v>
      </c>
      <c r="H249" s="38">
        <f>IF($C$4="National Currency",IF(Non_technical_Account_DATA!G231=0,0,Non_technical_Account_DATA!G231),IF($C$4="Current Exchange rate",IF(Non_technical_Account_DATA!G231=0,0,Non_technical_Account_DATA!G231/ECO!Q16),IF($C$4="Constant Exchange rate",IF(Non_technical_Account_DATA!G231=0,0,Non_technical_Account_DATA!G231/ECO!Q51))))</f>
        <v>0</v>
      </c>
      <c r="I249" s="38">
        <f>IF($C$4="National Currency",IF(Non_technical_Account_DATA!H231=0,0,Non_technical_Account_DATA!H231),IF($C$4="Current Exchange rate",IF(Non_technical_Account_DATA!H231=0,0,Non_technical_Account_DATA!H231/ECO!R16),IF($C$4="Constant Exchange rate",IF(Non_technical_Account_DATA!H231=0,0,Non_technical_Account_DATA!H231/ECO!R51))))</f>
        <v>0</v>
      </c>
      <c r="J249" s="38">
        <f>IF($C$4="National Currency",IF(Non_technical_Account_DATA!I231=0,0,Non_technical_Account_DATA!I231),IF($C$4="Current Exchange rate",IF(Non_technical_Account_DATA!I231=0,0,Non_technical_Account_DATA!I231/ECO!S16),IF($C$4="Constant Exchange rate",IF(Non_technical_Account_DATA!I231=0,0,Non_technical_Account_DATA!I231/ECO!S51))))</f>
        <v>0</v>
      </c>
      <c r="K249" s="38">
        <f>IF($C$4="National Currency",IF(Non_technical_Account_DATA!J231=0,0,Non_technical_Account_DATA!J231),IF($C$4="Current Exchange rate",IF(Non_technical_Account_DATA!J231=0,0,Non_technical_Account_DATA!J231/ECO!T16),IF($C$4="Constant Exchange rate",IF(Non_technical_Account_DATA!J231=0,0,Non_technical_Account_DATA!J231/ECO!T51))))</f>
        <v>0</v>
      </c>
      <c r="L249" s="38">
        <f>IF($C$4="National Currency",IF(Non_technical_Account_DATA!K231=0,0,Non_technical_Account_DATA!K231),IF($C$4="Current Exchange rate",IF(Non_technical_Account_DATA!K231=0,0,Non_technical_Account_DATA!K231/ECO!U16),IF($C$4="Constant Exchange rate",IF(Non_technical_Account_DATA!K231=0,0,Non_technical_Account_DATA!K231/ECO!U51))))</f>
        <v>0</v>
      </c>
      <c r="M249" s="38">
        <f>IF($C$4="National Currency",IF(Non_technical_Account_DATA!L231=0,0,Non_technical_Account_DATA!L231),IF($C$4="Current Exchange rate",IF(Non_technical_Account_DATA!L231=0,0,Non_technical_Account_DATA!L231/ECO!V16),IF($C$4="Constant Exchange rate",IF(Non_technical_Account_DATA!L231=0,0,Non_technical_Account_DATA!L231/ECO!V51))))</f>
        <v>0</v>
      </c>
      <c r="N249" s="38">
        <f>IF($C$4="National Currency",IF(Non_technical_Account_DATA!M231=0,0,Non_technical_Account_DATA!M231),IF($C$4="Current Exchange rate",IF(Non_technical_Account_DATA!M231=0,0,Non_technical_Account_DATA!M231/ECO!W16),IF($C$4="Constant Exchange rate",IF(Non_technical_Account_DATA!M231=0,0,Non_technical_Account_DATA!M231/ECO!W51))))</f>
        <v>0</v>
      </c>
      <c r="O249" s="38">
        <f>IF($C$4="National Currency",IF(Non_technical_Account_DATA!N231=0,0,Non_technical_Account_DATA!N231),IF($C$4="Current Exchange rate",IF(Non_technical_Account_DATA!N231=0,0,Non_technical_Account_DATA!N231/ECO!X16),IF($C$4="Constant Exchange rate",IF(Non_technical_Account_DATA!N231=0,0,Non_technical_Account_DATA!N231/ECO!X51))))</f>
        <v>0</v>
      </c>
      <c r="P249" s="78">
        <f>IF($C$4="National Currency",IF(Non_technical_Account_DATA!O231=0,0,Non_technical_Account_DATA!O231),IF($C$4="Current Exchange rate",IF(Non_technical_Account_DATA!O231=0,0,Non_technical_Account_DATA!O231/ECO!Y16),IF($C$4="Constant Exchange rate",IF(Non_technical_Account_DATA!O231=0,0,Non_technical_Account_DATA!O231/ECO!Y51))))</f>
        <v>0</v>
      </c>
      <c r="Q249" s="37">
        <f t="shared" si="51"/>
        <v>0</v>
      </c>
      <c r="R249" s="37" t="str">
        <f t="shared" si="52"/>
        <v>-</v>
      </c>
      <c r="S249" s="37" t="str">
        <f t="shared" si="53"/>
        <v>-</v>
      </c>
    </row>
    <row r="250" spans="3:19" ht="15" x14ac:dyDescent="0.25">
      <c r="C250" s="83"/>
      <c r="D250" s="84"/>
      <c r="E250" s="35" t="s">
        <v>9</v>
      </c>
      <c r="F250" s="38">
        <f>IF($C$4="National Currency",IF(Non_technical_Account_DATA!E232=0,0,Non_technical_Account_DATA!E232),IF($C$4="Current Exchange rate",IF(Non_technical_Account_DATA!E232=0,0,Non_technical_Account_DATA!E232/ECO!O17),IF($C$4="Constant Exchange rate",IF(Non_technical_Account_DATA!E232=0,0,Non_technical_Account_DATA!E232/ECO!O52))))</f>
        <v>3152.5929109639642</v>
      </c>
      <c r="G250" s="38">
        <f>IF($C$4="National Currency",IF(Non_technical_Account_DATA!F232=0,0,Non_technical_Account_DATA!F232),IF($C$4="Current Exchange rate",IF(Non_technical_Account_DATA!F232=0,0,Non_technical_Account_DATA!F232/ECO!P17),IF($C$4="Constant Exchange rate",IF(Non_technical_Account_DATA!F232=0,0,Non_technical_Account_DATA!F232/ECO!P52))))</f>
        <v>3297.6508669899131</v>
      </c>
      <c r="H250" s="38">
        <f>IF($C$4="National Currency",IF(Non_technical_Account_DATA!G232=0,0,Non_technical_Account_DATA!G232),IF($C$4="Current Exchange rate",IF(Non_technical_Account_DATA!G232=0,0,Non_technical_Account_DATA!G232/ECO!Q17),IF($C$4="Constant Exchange rate",IF(Non_technical_Account_DATA!G232=0,0,Non_technical_Account_DATA!G232/ECO!Q52))))</f>
        <v>3505.4329577048611</v>
      </c>
      <c r="I250" s="38">
        <f>IF($C$4="National Currency",IF(Non_technical_Account_DATA!H232=0,0,Non_technical_Account_DATA!H232),IF($C$4="Current Exchange rate",IF(Non_technical_Account_DATA!H232=0,0,Non_technical_Account_DATA!H232/ECO!R17),IF($C$4="Constant Exchange rate",IF(Non_technical_Account_DATA!H232=0,0,Non_technical_Account_DATA!H232/ECO!R52))))</f>
        <v>1253.2738774797524</v>
      </c>
      <c r="J250" s="38">
        <f>IF($C$4="National Currency",IF(Non_technical_Account_DATA!I232=0,0,Non_technical_Account_DATA!I232),IF($C$4="Current Exchange rate",IF(Non_technical_Account_DATA!I232=0,0,Non_technical_Account_DATA!I232/ECO!S17),IF($C$4="Constant Exchange rate",IF(Non_technical_Account_DATA!I232=0,0,Non_technical_Account_DATA!I232/ECO!S52))))</f>
        <v>-3288.2489624326759</v>
      </c>
      <c r="K250" s="38">
        <f>IF($C$4="National Currency",IF(Non_technical_Account_DATA!J232=0,0,Non_technical_Account_DATA!J232),IF($C$4="Current Exchange rate",IF(Non_technical_Account_DATA!J232=0,0,Non_technical_Account_DATA!J232/ECO!T17),IF($C$4="Constant Exchange rate",IF(Non_technical_Account_DATA!J232=0,0,Non_technical_Account_DATA!J232/ECO!T52))))</f>
        <v>0</v>
      </c>
      <c r="L250" s="38">
        <f>IF($C$4="National Currency",IF(Non_technical_Account_DATA!K232=0,0,Non_technical_Account_DATA!K232),IF($C$4="Current Exchange rate",IF(Non_technical_Account_DATA!K232=0,0,Non_technical_Account_DATA!K232/ECO!U17),IF($C$4="Constant Exchange rate",IF(Non_technical_Account_DATA!K232=0,0,Non_technical_Account_DATA!K232/ECO!U52))))</f>
        <v>0</v>
      </c>
      <c r="M250" s="38">
        <f>IF($C$4="National Currency",IF(Non_technical_Account_DATA!L232=0,0,Non_technical_Account_DATA!L232),IF($C$4="Current Exchange rate",IF(Non_technical_Account_DATA!L232=0,0,Non_technical_Account_DATA!L232/ECO!V17),IF($C$4="Constant Exchange rate",IF(Non_technical_Account_DATA!L232=0,0,Non_technical_Account_DATA!L232/ECO!V52))))</f>
        <v>0</v>
      </c>
      <c r="N250" s="38">
        <f>IF($C$4="National Currency",IF(Non_technical_Account_DATA!M232=0,0,Non_technical_Account_DATA!M232),IF($C$4="Current Exchange rate",IF(Non_technical_Account_DATA!M232=0,0,Non_technical_Account_DATA!M232/ECO!W17),IF($C$4="Constant Exchange rate",IF(Non_technical_Account_DATA!M232=0,0,Non_technical_Account_DATA!M232/ECO!W52))))</f>
        <v>0</v>
      </c>
      <c r="O250" s="38">
        <f>IF($C$4="National Currency",IF(Non_technical_Account_DATA!N232=0,0,Non_technical_Account_DATA!N232),IF($C$4="Current Exchange rate",IF(Non_technical_Account_DATA!N232=0,0,Non_technical_Account_DATA!N232/ECO!X17),IF($C$4="Constant Exchange rate",IF(Non_technical_Account_DATA!N232=0,0,Non_technical_Account_DATA!N232/ECO!X52))))</f>
        <v>0</v>
      </c>
      <c r="P250" s="78">
        <f>IF($C$4="National Currency",IF(Non_technical_Account_DATA!O232=0,0,Non_technical_Account_DATA!O232),IF($C$4="Current Exchange rate",IF(Non_technical_Account_DATA!O232=0,0,Non_technical_Account_DATA!O232/ECO!Y17),IF($C$4="Constant Exchange rate",IF(Non_technical_Account_DATA!O232=0,0,Non_technical_Account_DATA!O232/ECO!Y52))))</f>
        <v>0</v>
      </c>
      <c r="Q250" s="37">
        <f t="shared" si="51"/>
        <v>0</v>
      </c>
      <c r="R250" s="37" t="str">
        <f t="shared" si="52"/>
        <v>-</v>
      </c>
      <c r="S250" s="37" t="str">
        <f t="shared" si="53"/>
        <v>-</v>
      </c>
    </row>
    <row r="251" spans="3:19" ht="15" x14ac:dyDescent="0.25">
      <c r="C251" s="83"/>
      <c r="D251" s="84"/>
      <c r="E251" s="35" t="s">
        <v>10</v>
      </c>
      <c r="F251" s="38">
        <f>IF($C$4="National Currency",IF(Non_technical_Account_DATA!E233=0,0,Non_technical_Account_DATA!E233),IF($C$4="Current Exchange rate",IF(Non_technical_Account_DATA!E233=0,0,Non_technical_Account_DATA!E233/ECO!O18),IF($C$4="Constant Exchange rate",IF(Non_technical_Account_DATA!E233=0,0,Non_technical_Account_DATA!E233/ECO!O53))))</f>
        <v>28.204210499405622</v>
      </c>
      <c r="G251" s="38">
        <f>IF($C$4="National Currency",IF(Non_technical_Account_DATA!F233=0,0,Non_technical_Account_DATA!F233),IF($C$4="Current Exchange rate",IF(Non_technical_Account_DATA!F233=0,0,Non_technical_Account_DATA!F233/ECO!P18),IF($C$4="Constant Exchange rate",IF(Non_technical_Account_DATA!F233=0,0,Non_technical_Account_DATA!F233/ECO!P53))))</f>
        <v>38.295859803407772</v>
      </c>
      <c r="H251" s="38">
        <f>IF($C$4="National Currency",IF(Non_technical_Account_DATA!G233=0,0,Non_technical_Account_DATA!G233),IF($C$4="Current Exchange rate",IF(Non_technical_Account_DATA!G233=0,0,Non_technical_Account_DATA!G233/ECO!Q18),IF($C$4="Constant Exchange rate",IF(Non_technical_Account_DATA!G233=0,0,Non_technical_Account_DATA!G233/ECO!Q53))))</f>
        <v>38.308642133115178</v>
      </c>
      <c r="I251" s="38">
        <f>IF($C$4="National Currency",IF(Non_technical_Account_DATA!H233=0,0,Non_technical_Account_DATA!H233),IF($C$4="Current Exchange rate",IF(Non_technical_Account_DATA!H233=0,0,Non_technical_Account_DATA!H233/ECO!R18),IF($C$4="Constant Exchange rate",IF(Non_technical_Account_DATA!H233=0,0,Non_technical_Account_DATA!H233/ECO!R53))))</f>
        <v>34.704025155624862</v>
      </c>
      <c r="J251" s="38">
        <f>IF($C$4="National Currency",IF(Non_technical_Account_DATA!I233=0,0,Non_technical_Account_DATA!I233),IF($C$4="Current Exchange rate",IF(Non_technical_Account_DATA!I233=0,0,Non_technical_Account_DATA!I233/ECO!S18),IF($C$4="Constant Exchange rate",IF(Non_technical_Account_DATA!I233=0,0,Non_technical_Account_DATA!I233/ECO!S53))))</f>
        <v>16.009867958534123</v>
      </c>
      <c r="K251" s="38">
        <f>IF($C$4="National Currency",IF(Non_technical_Account_DATA!J233=0,0,Non_technical_Account_DATA!J233),IF($C$4="Current Exchange rate",IF(Non_technical_Account_DATA!J233=0,0,Non_technical_Account_DATA!J233/ECO!T18),IF($C$4="Constant Exchange rate",IF(Non_technical_Account_DATA!J233=0,0,Non_technical_Account_DATA!J233/ECO!T53))))</f>
        <v>72.748967826876125</v>
      </c>
      <c r="L251" s="38">
        <f>IF($C$4="National Currency",IF(Non_technical_Account_DATA!K233=0,0,Non_technical_Account_DATA!K233),IF($C$4="Current Exchange rate",IF(Non_technical_Account_DATA!K233=0,0,Non_technical_Account_DATA!K233/ECO!U18),IF($C$4="Constant Exchange rate",IF(Non_technical_Account_DATA!K233=0,0,Non_technical_Account_DATA!K233/ECO!U53))))</f>
        <v>51.744021065279355</v>
      </c>
      <c r="M251" s="38">
        <f>IF($C$4="National Currency",IF(Non_technical_Account_DATA!L233=0,0,Non_technical_Account_DATA!L233),IF($C$4="Current Exchange rate",IF(Non_technical_Account_DATA!L233=0,0,Non_technical_Account_DATA!L233/ECO!V18),IF($C$4="Constant Exchange rate",IF(Non_technical_Account_DATA!L233=0,0,Non_technical_Account_DATA!L233/ECO!V53))))</f>
        <v>41.64</v>
      </c>
      <c r="N251" s="38">
        <f>IF($C$4="National Currency",IF(Non_technical_Account_DATA!M233=0,0,Non_technical_Account_DATA!M233),IF($C$4="Current Exchange rate",IF(Non_technical_Account_DATA!M233=0,0,Non_technical_Account_DATA!M233/ECO!W18),IF($C$4="Constant Exchange rate",IF(Non_technical_Account_DATA!M233=0,0,Non_technical_Account_DATA!M233/ECO!W53))))</f>
        <v>73.2</v>
      </c>
      <c r="O251" s="38">
        <f>IF($C$4="National Currency",IF(Non_technical_Account_DATA!N233=0,0,Non_technical_Account_DATA!N233),IF($C$4="Current Exchange rate",IF(Non_technical_Account_DATA!N233=0,0,Non_technical_Account_DATA!N233/ECO!X18),IF($C$4="Constant Exchange rate",IF(Non_technical_Account_DATA!N233=0,0,Non_technical_Account_DATA!N233/ECO!X53))))</f>
        <v>29.707999999999998</v>
      </c>
      <c r="P251" s="78">
        <f>IF($C$4="National Currency",IF(Non_technical_Account_DATA!O233=0,0,Non_technical_Account_DATA!O233),IF($C$4="Current Exchange rate",IF(Non_technical_Account_DATA!O233=0,0,Non_technical_Account_DATA!O233/ECO!Y18),IF($C$4="Constant Exchange rate",IF(Non_technical_Account_DATA!O233=0,0,Non_technical_Account_DATA!O233/ECO!Y53))))</f>
        <v>0</v>
      </c>
      <c r="Q251" s="37">
        <f t="shared" si="51"/>
        <v>4.6824157464032013E-4</v>
      </c>
      <c r="R251" s="37">
        <f t="shared" si="52"/>
        <v>-0.59415300546448091</v>
      </c>
      <c r="S251" s="37">
        <f t="shared" si="53"/>
        <v>5.3317907999093528E-2</v>
      </c>
    </row>
    <row r="252" spans="3:19" ht="15" x14ac:dyDescent="0.25">
      <c r="C252" s="83"/>
      <c r="D252" s="84"/>
      <c r="E252" s="35" t="s">
        <v>11</v>
      </c>
      <c r="F252" s="38">
        <f>IF($C$4="National Currency",IF(Non_technical_Account_DATA!E234=0,0,Non_technical_Account_DATA!E234),IF($C$4="Current Exchange rate",IF(Non_technical_Account_DATA!E234=0,0,Non_technical_Account_DATA!E234/ECO!O19),IF($C$4="Constant Exchange rate",IF(Non_technical_Account_DATA!E234=0,0,Non_technical_Account_DATA!E234/ECO!O54))))</f>
        <v>2916.8117804300009</v>
      </c>
      <c r="G252" s="38">
        <f>IF($C$4="National Currency",IF(Non_technical_Account_DATA!F234=0,0,Non_technical_Account_DATA!F234),IF($C$4="Current Exchange rate",IF(Non_technical_Account_DATA!F234=0,0,Non_technical_Account_DATA!F234/ECO!P19),IF($C$4="Constant Exchange rate",IF(Non_technical_Account_DATA!F234=0,0,Non_technical_Account_DATA!F234/ECO!P54))))</f>
        <v>3544.7441618600001</v>
      </c>
      <c r="H252" s="38">
        <f>IF($C$4="National Currency",IF(Non_technical_Account_DATA!G234=0,0,Non_technical_Account_DATA!G234),IF($C$4="Current Exchange rate",IF(Non_technical_Account_DATA!G234=0,0,Non_technical_Account_DATA!G234/ECO!Q19),IF($C$4="Constant Exchange rate",IF(Non_technical_Account_DATA!G234=0,0,Non_technical_Account_DATA!G234/ECO!Q54))))</f>
        <v>4128.63964175</v>
      </c>
      <c r="I252" s="38">
        <f>IF($C$4="National Currency",IF(Non_technical_Account_DATA!H234=0,0,Non_technical_Account_DATA!H234),IF($C$4="Current Exchange rate",IF(Non_technical_Account_DATA!H234=0,0,Non_technical_Account_DATA!H234/ECO!R19),IF($C$4="Constant Exchange rate",IF(Non_technical_Account_DATA!H234=0,0,Non_technical_Account_DATA!H234/ECO!R54))))</f>
        <v>5530.7059063100005</v>
      </c>
      <c r="J252" s="38">
        <f>IF($C$4="National Currency",IF(Non_technical_Account_DATA!I234=0,0,Non_technical_Account_DATA!I234),IF($C$4="Current Exchange rate",IF(Non_technical_Account_DATA!I234=0,0,Non_technical_Account_DATA!I234/ECO!S19),IF($C$4="Constant Exchange rate",IF(Non_technical_Account_DATA!I234=0,0,Non_technical_Account_DATA!I234/ECO!S54))))</f>
        <v>3581.0880558899999</v>
      </c>
      <c r="K252" s="38">
        <f>IF($C$4="National Currency",IF(Non_technical_Account_DATA!J234=0,0,Non_technical_Account_DATA!J234),IF($C$4="Current Exchange rate",IF(Non_technical_Account_DATA!J234=0,0,Non_technical_Account_DATA!J234/ECO!T19),IF($C$4="Constant Exchange rate",IF(Non_technical_Account_DATA!J234=0,0,Non_technical_Account_DATA!J234/ECO!T54))))</f>
        <v>3689.7255778257004</v>
      </c>
      <c r="L252" s="38">
        <f>IF($C$4="National Currency",IF(Non_technical_Account_DATA!K234=0,0,Non_technical_Account_DATA!K234),IF($C$4="Current Exchange rate",IF(Non_technical_Account_DATA!K234=0,0,Non_technical_Account_DATA!K234/ECO!U19),IF($C$4="Constant Exchange rate",IF(Non_technical_Account_DATA!K234=0,0,Non_technical_Account_DATA!K234/ECO!U54))))</f>
        <v>4053.1175972583978</v>
      </c>
      <c r="M252" s="38">
        <f>IF($C$4="National Currency",IF(Non_technical_Account_DATA!L234=0,0,Non_technical_Account_DATA!L234),IF($C$4="Current Exchange rate",IF(Non_technical_Account_DATA!L234=0,0,Non_technical_Account_DATA!L234/ECO!V19),IF($C$4="Constant Exchange rate",IF(Non_technical_Account_DATA!L234=0,0,Non_technical_Account_DATA!L234/ECO!V54))))</f>
        <v>4387.1954263939006</v>
      </c>
      <c r="N252" s="38">
        <f>IF($C$4="National Currency",IF(Non_technical_Account_DATA!M234=0,0,Non_technical_Account_DATA!M234),IF($C$4="Current Exchange rate",IF(Non_technical_Account_DATA!M234=0,0,Non_technical_Account_DATA!M234/ECO!W19),IF($C$4="Constant Exchange rate",IF(Non_technical_Account_DATA!M234=0,0,Non_technical_Account_DATA!M234/ECO!W54))))</f>
        <v>4506.5212223556018</v>
      </c>
      <c r="O252" s="38">
        <f>IF($C$4="National Currency",IF(Non_technical_Account_DATA!N234=0,0,Non_technical_Account_DATA!N234),IF($C$4="Current Exchange rate",IF(Non_technical_Account_DATA!N234=0,0,Non_technical_Account_DATA!N234/ECO!X19),IF($C$4="Constant Exchange rate",IF(Non_technical_Account_DATA!N234=0,0,Non_technical_Account_DATA!N234/ECO!X54))))</f>
        <v>4593.2675036830997</v>
      </c>
      <c r="P252" s="78">
        <f>IF($C$4="National Currency",IF(Non_technical_Account_DATA!O234=0,0,Non_technical_Account_DATA!O234),IF($C$4="Current Exchange rate",IF(Non_technical_Account_DATA!O234=0,0,Non_technical_Account_DATA!O234/ECO!Y19),IF($C$4="Constant Exchange rate",IF(Non_technical_Account_DATA!O234=0,0,Non_technical_Account_DATA!O234/ECO!Y54))))</f>
        <v>4922.0975932504007</v>
      </c>
      <c r="Q252" s="37">
        <f t="shared" si="51"/>
        <v>7.239662073073877E-2</v>
      </c>
      <c r="R252" s="37">
        <f t="shared" si="52"/>
        <v>1.9249056433413347E-2</v>
      </c>
      <c r="S252" s="37">
        <f t="shared" si="53"/>
        <v>0.5747562233878365</v>
      </c>
    </row>
    <row r="253" spans="3:19" ht="15" x14ac:dyDescent="0.25">
      <c r="C253" s="83"/>
      <c r="D253" s="84"/>
      <c r="E253" s="35" t="s">
        <v>12</v>
      </c>
      <c r="F253" s="48">
        <f>IF($C$4="National Currency",IF(Non_technical_Account_DATA!E235=0,0,Non_technical_Account_DATA!E235),IF($C$4="Current Exchange rate",IF(Non_technical_Account_DATA!E235=0,0,Non_technical_Account_DATA!E235/ECO!O20),IF($C$4="Constant Exchange rate",IF(Non_technical_Account_DATA!E235=0,0,Non_technical_Account_DATA!E235/ECO!O55))))</f>
        <v>609</v>
      </c>
      <c r="G253" s="48">
        <f>IF($C$4="National Currency",IF(Non_technical_Account_DATA!F235=0,0,Non_technical_Account_DATA!F235),IF($C$4="Current Exchange rate",IF(Non_technical_Account_DATA!F235=0,0,Non_technical_Account_DATA!F235/ECO!P20),IF($C$4="Constant Exchange rate",IF(Non_technical_Account_DATA!F235=0,0,Non_technical_Account_DATA!F235/ECO!P55))))</f>
        <v>494</v>
      </c>
      <c r="H253" s="48">
        <f>IF($C$4="National Currency",IF(Non_technical_Account_DATA!G235=0,0,Non_technical_Account_DATA!G235),IF($C$4="Current Exchange rate",IF(Non_technical_Account_DATA!G235=0,0,Non_technical_Account_DATA!G235/ECO!Q20),IF($C$4="Constant Exchange rate",IF(Non_technical_Account_DATA!G235=0,0,Non_technical_Account_DATA!G235/ECO!Q55))))</f>
        <v>801</v>
      </c>
      <c r="I253" s="48">
        <f>IF($C$4="National Currency",IF(Non_technical_Account_DATA!H235=0,0,Non_technical_Account_DATA!H235),IF($C$4="Current Exchange rate",IF(Non_technical_Account_DATA!H235=0,0,Non_technical_Account_DATA!H235/ECO!R20),IF($C$4="Constant Exchange rate",IF(Non_technical_Account_DATA!H235=0,0,Non_technical_Account_DATA!H235/ECO!R55))))</f>
        <v>771</v>
      </c>
      <c r="J253" s="38">
        <f>IF($C$4="National Currency",IF(Non_technical_Account_DATA!I235=0,0,Non_technical_Account_DATA!I235),IF($C$4="Current Exchange rate",IF(Non_technical_Account_DATA!I235=0,0,Non_technical_Account_DATA!I235/ECO!S20),IF($C$4="Constant Exchange rate",IF(Non_technical_Account_DATA!I235=0,0,Non_technical_Account_DATA!I235/ECO!S55))))</f>
        <v>-1416</v>
      </c>
      <c r="K253" s="48">
        <f>IF($C$4="National Currency",IF(Non_technical_Account_DATA!J235=0,0,Non_technical_Account_DATA!J235),IF($C$4="Current Exchange rate",IF(Non_technical_Account_DATA!J235=0,0,Non_technical_Account_DATA!J235/ECO!T20),IF($C$4="Constant Exchange rate",IF(Non_technical_Account_DATA!J235=0,0,Non_technical_Account_DATA!J235/ECO!T55))))</f>
        <v>847</v>
      </c>
      <c r="L253" s="48">
        <f>IF($C$4="National Currency",IF(Non_technical_Account_DATA!K235=0,0,Non_technical_Account_DATA!K235),IF($C$4="Current Exchange rate",IF(Non_technical_Account_DATA!K235=0,0,Non_technical_Account_DATA!K235/ECO!U20),IF($C$4="Constant Exchange rate",IF(Non_technical_Account_DATA!K235=0,0,Non_technical_Account_DATA!K235/ECO!U55))))</f>
        <v>440</v>
      </c>
      <c r="M253" s="48">
        <f>IF($C$4="National Currency",IF(Non_technical_Account_DATA!L235=0,0,Non_technical_Account_DATA!L235),IF($C$4="Current Exchange rate",IF(Non_technical_Account_DATA!L235=0,0,Non_technical_Account_DATA!L235/ECO!V20),IF($C$4="Constant Exchange rate",IF(Non_technical_Account_DATA!L235=0,0,Non_technical_Account_DATA!L235/ECO!V55))))</f>
        <v>79</v>
      </c>
      <c r="N253" s="48">
        <f>IF($C$4="National Currency",IF(Non_technical_Account_DATA!M235=0,0,Non_technical_Account_DATA!M235),IF($C$4="Current Exchange rate",IF(Non_technical_Account_DATA!M235=0,0,Non_technical_Account_DATA!M235/ECO!W20),IF($C$4="Constant Exchange rate",IF(Non_technical_Account_DATA!M235=0,0,Non_technical_Account_DATA!M235/ECO!W55))))</f>
        <v>1030</v>
      </c>
      <c r="O253" s="48">
        <f>IF($C$4="National Currency",IF(Non_technical_Account_DATA!N235=0,0,Non_technical_Account_DATA!N235),IF($C$4="Current Exchange rate",IF(Non_technical_Account_DATA!N235=0,0,Non_technical_Account_DATA!N235/ECO!X20),IF($C$4="Constant Exchange rate",IF(Non_technical_Account_DATA!N235=0,0,Non_technical_Account_DATA!N235/ECO!X55))))</f>
        <v>1135</v>
      </c>
      <c r="P253" s="78">
        <f>IF($C$4="National Currency",IF(Non_technical_Account_DATA!O235=0,0,Non_technical_Account_DATA!O235),IF($C$4="Current Exchange rate",IF(Non_technical_Account_DATA!O235=0,0,Non_technical_Account_DATA!O235/ECO!Y20),IF($C$4="Constant Exchange rate",IF(Non_technical_Account_DATA!O235=0,0,Non_technical_Account_DATA!O235/ECO!Y55))))</f>
        <v>1155</v>
      </c>
      <c r="Q253" s="37">
        <f t="shared" si="51"/>
        <v>1.7889261721312891E-2</v>
      </c>
      <c r="R253" s="37">
        <f t="shared" si="52"/>
        <v>0.10194174757281549</v>
      </c>
      <c r="S253" s="37">
        <f t="shared" si="53"/>
        <v>0.86371100164203618</v>
      </c>
    </row>
    <row r="254" spans="3:19" ht="15" x14ac:dyDescent="0.25">
      <c r="C254" s="83"/>
      <c r="D254" s="84"/>
      <c r="E254" s="35" t="s">
        <v>13</v>
      </c>
      <c r="F254" s="38">
        <f>IF($C$4="National Currency",IF(Non_technical_Account_DATA!E236=0,0,Non_technical_Account_DATA!E236),IF($C$4="Current Exchange rate",IF(Non_technical_Account_DATA!E236=0,0,Non_technical_Account_DATA!E236/ECO!O21),IF($C$4="Constant Exchange rate",IF(Non_technical_Account_DATA!E236=0,0,Non_technical_Account_DATA!E236/ECO!O56))))</f>
        <v>6981</v>
      </c>
      <c r="G254" s="38">
        <f>IF($C$4="National Currency",IF(Non_technical_Account_DATA!F236=0,0,Non_technical_Account_DATA!F236),IF($C$4="Current Exchange rate",IF(Non_technical_Account_DATA!F236=0,0,Non_technical_Account_DATA!F236/ECO!P21),IF($C$4="Constant Exchange rate",IF(Non_technical_Account_DATA!F236=0,0,Non_technical_Account_DATA!F236/ECO!P56))))</f>
        <v>8082</v>
      </c>
      <c r="H254" s="38">
        <f>IF($C$4="National Currency",IF(Non_technical_Account_DATA!G236=0,0,Non_technical_Account_DATA!G236),IF($C$4="Current Exchange rate",IF(Non_technical_Account_DATA!G236=0,0,Non_technical_Account_DATA!G236/ECO!Q21),IF($C$4="Constant Exchange rate",IF(Non_technical_Account_DATA!G236=0,0,Non_technical_Account_DATA!G236/ECO!Q56))))</f>
        <v>10696</v>
      </c>
      <c r="I254" s="38">
        <f>IF($C$4="National Currency",IF(Non_technical_Account_DATA!H236=0,0,Non_technical_Account_DATA!H236),IF($C$4="Current Exchange rate",IF(Non_technical_Account_DATA!H236=0,0,Non_technical_Account_DATA!H236/ECO!R21),IF($C$4="Constant Exchange rate",IF(Non_technical_Account_DATA!H236=0,0,Non_technical_Account_DATA!H236/ECO!R56))))</f>
        <v>11192</v>
      </c>
      <c r="J254" s="38">
        <f>IF($C$4="National Currency",IF(Non_technical_Account_DATA!I236=0,0,Non_technical_Account_DATA!I236),IF($C$4="Current Exchange rate",IF(Non_technical_Account_DATA!I236=0,0,Non_technical_Account_DATA!I236/ECO!S21),IF($C$4="Constant Exchange rate",IF(Non_technical_Account_DATA!I236=0,0,Non_technical_Account_DATA!I236/ECO!S56))))</f>
        <v>9318</v>
      </c>
      <c r="K254" s="38">
        <f>IF($C$4="National Currency",IF(Non_technical_Account_DATA!J236=0,0,Non_technical_Account_DATA!J236),IF($C$4="Current Exchange rate",IF(Non_technical_Account_DATA!J236=0,0,Non_technical_Account_DATA!J236/ECO!T21),IF($C$4="Constant Exchange rate",IF(Non_technical_Account_DATA!J236=0,0,Non_technical_Account_DATA!J236/ECO!T56))))</f>
        <v>6093</v>
      </c>
      <c r="L254" s="38">
        <f>IF($C$4="National Currency",IF(Non_technical_Account_DATA!K236=0,0,Non_technical_Account_DATA!K236),IF($C$4="Current Exchange rate",IF(Non_technical_Account_DATA!K236=0,0,Non_technical_Account_DATA!K236/ECO!U21),IF($C$4="Constant Exchange rate",IF(Non_technical_Account_DATA!K236=0,0,Non_technical_Account_DATA!K236/ECO!U56))))</f>
        <v>7214</v>
      </c>
      <c r="M254" s="38">
        <f>IF($C$4="National Currency",IF(Non_technical_Account_DATA!L236=0,0,Non_technical_Account_DATA!L236),IF($C$4="Current Exchange rate",IF(Non_technical_Account_DATA!L236=0,0,Non_technical_Account_DATA!L236/ECO!V21),IF($C$4="Constant Exchange rate",IF(Non_technical_Account_DATA!L236=0,0,Non_technical_Account_DATA!L236/ECO!V56))))</f>
        <v>5960</v>
      </c>
      <c r="N254" s="38">
        <f>IF($C$4="National Currency",IF(Non_technical_Account_DATA!M236=0,0,Non_technical_Account_DATA!M236),IF($C$4="Current Exchange rate",IF(Non_technical_Account_DATA!M236=0,0,Non_technical_Account_DATA!M236/ECO!W21),IF($C$4="Constant Exchange rate",IF(Non_technical_Account_DATA!M236=0,0,Non_technical_Account_DATA!M236/ECO!W56))))</f>
        <v>6202</v>
      </c>
      <c r="O254" s="38">
        <f>IF($C$4="National Currency",IF(Non_technical_Account_DATA!N236=0,0,Non_technical_Account_DATA!N236),IF($C$4="Current Exchange rate",IF(Non_technical_Account_DATA!N236=0,0,Non_technical_Account_DATA!N236/ECO!X21),IF($C$4="Constant Exchange rate",IF(Non_technical_Account_DATA!N236=0,0,Non_technical_Account_DATA!N236/ECO!X56))))</f>
        <v>8486</v>
      </c>
      <c r="P254" s="78">
        <f>IF($C$4="National Currency",IF(Non_technical_Account_DATA!O236=0,0,Non_technical_Account_DATA!O236),IF($C$4="Current Exchange rate",IF(Non_technical_Account_DATA!O236=0,0,Non_technical_Account_DATA!O236/ECO!Y21),IF($C$4="Constant Exchange rate",IF(Non_technical_Account_DATA!O236=0,0,Non_technical_Account_DATA!O236/ECO!Y56))))</f>
        <v>0</v>
      </c>
      <c r="Q254" s="37">
        <f t="shared" si="51"/>
        <v>0.13375178411194819</v>
      </c>
      <c r="R254" s="37">
        <f t="shared" si="52"/>
        <v>0.36826830054821036</v>
      </c>
      <c r="S254" s="37">
        <f t="shared" si="53"/>
        <v>0.21558515971923797</v>
      </c>
    </row>
    <row r="255" spans="3:19" ht="15" x14ac:dyDescent="0.25">
      <c r="C255" s="83"/>
      <c r="D255" s="84"/>
      <c r="E255" s="35" t="s">
        <v>14</v>
      </c>
      <c r="F255" s="38">
        <f>IF($C$4="National Currency",IF(Non_technical_Account_DATA!E237=0,0,Non_technical_Account_DATA!E237),IF($C$4="Current Exchange rate",IF(Non_technical_Account_DATA!E237=0,0,Non_technical_Account_DATA!E237/ECO!O22),IF($C$4="Constant Exchange rate",IF(Non_technical_Account_DATA!E237=0,0,Non_technical_Account_DATA!E237/ECO!O57))))</f>
        <v>-116</v>
      </c>
      <c r="G255" s="38">
        <f>IF($C$4="National Currency",IF(Non_technical_Account_DATA!F237=0,0,Non_technical_Account_DATA!F237),IF($C$4="Current Exchange rate",IF(Non_technical_Account_DATA!F237=0,0,Non_technical_Account_DATA!F237/ECO!P22),IF($C$4="Constant Exchange rate",IF(Non_technical_Account_DATA!F237=0,0,Non_technical_Account_DATA!F237/ECO!P57))))</f>
        <v>65</v>
      </c>
      <c r="H255" s="38">
        <f>IF($C$4="National Currency",IF(Non_technical_Account_DATA!G237=0,0,Non_technical_Account_DATA!G237),IF($C$4="Current Exchange rate",IF(Non_technical_Account_DATA!G237=0,0,Non_technical_Account_DATA!G237/ECO!Q22),IF($C$4="Constant Exchange rate",IF(Non_technical_Account_DATA!G237=0,0,Non_technical_Account_DATA!G237/ECO!Q57))))</f>
        <v>96</v>
      </c>
      <c r="I255" s="38">
        <f>IF($C$4="National Currency",IF(Non_technical_Account_DATA!H237=0,0,Non_technical_Account_DATA!H237),IF($C$4="Current Exchange rate",IF(Non_technical_Account_DATA!H237=0,0,Non_technical_Account_DATA!H237/ECO!R22),IF($C$4="Constant Exchange rate",IF(Non_technical_Account_DATA!H237=0,0,Non_technical_Account_DATA!H237/ECO!R57))))</f>
        <v>37</v>
      </c>
      <c r="J255" s="38">
        <f>IF($C$4="National Currency",IF(Non_technical_Account_DATA!I237=0,0,Non_technical_Account_DATA!I237),IF($C$4="Current Exchange rate",IF(Non_technical_Account_DATA!I237=0,0,Non_technical_Account_DATA!I237/ECO!S22),IF($C$4="Constant Exchange rate",IF(Non_technical_Account_DATA!I237=0,0,Non_technical_Account_DATA!I237/ECO!S57))))</f>
        <v>-581</v>
      </c>
      <c r="K255" s="38">
        <f>IF($C$4="National Currency",IF(Non_technical_Account_DATA!J237=0,0,Non_technical_Account_DATA!J237),IF($C$4="Current Exchange rate",IF(Non_technical_Account_DATA!J237=0,0,Non_technical_Account_DATA!J237/ECO!T22),IF($C$4="Constant Exchange rate",IF(Non_technical_Account_DATA!J237=0,0,Non_technical_Account_DATA!J237/ECO!T57))))</f>
        <v>28</v>
      </c>
      <c r="L255" s="38">
        <f>IF($C$4="National Currency",IF(Non_technical_Account_DATA!K237=0,0,Non_technical_Account_DATA!K237),IF($C$4="Current Exchange rate",IF(Non_technical_Account_DATA!K237=0,0,Non_technical_Account_DATA!K237/ECO!U22),IF($C$4="Constant Exchange rate",IF(Non_technical_Account_DATA!K237=0,0,Non_technical_Account_DATA!K237/ECO!U57))))</f>
        <v>-10</v>
      </c>
      <c r="M255" s="38">
        <f>IF($C$4="National Currency",IF(Non_technical_Account_DATA!L237=0,0,Non_technical_Account_DATA!L237),IF($C$4="Current Exchange rate",IF(Non_technical_Account_DATA!L237=0,0,Non_technical_Account_DATA!L237/ECO!V22),IF($C$4="Constant Exchange rate",IF(Non_technical_Account_DATA!L237=0,0,Non_technical_Account_DATA!L237/ECO!V57))))</f>
        <v>-899</v>
      </c>
      <c r="N255" s="38">
        <f>IF($C$4="National Currency",IF(Non_technical_Account_DATA!M237=0,0,Non_technical_Account_DATA!M237),IF($C$4="Current Exchange rate",IF(Non_technical_Account_DATA!M237=0,0,Non_technical_Account_DATA!M237/ECO!W22),IF($C$4="Constant Exchange rate",IF(Non_technical_Account_DATA!M237=0,0,Non_technical_Account_DATA!M237/ECO!W57))))</f>
        <v>-628</v>
      </c>
      <c r="O255" s="38">
        <f>IF($C$4="National Currency",IF(Non_technical_Account_DATA!N237=0,0,Non_technical_Account_DATA!N237),IF($C$4="Current Exchange rate",IF(Non_technical_Account_DATA!N237=0,0,Non_technical_Account_DATA!N237/ECO!X22),IF($C$4="Constant Exchange rate",IF(Non_technical_Account_DATA!N237=0,0,Non_technical_Account_DATA!N237/ECO!X57))))</f>
        <v>391</v>
      </c>
      <c r="P255" s="78">
        <f>IF($C$4="National Currency",IF(Non_technical_Account_DATA!O237=0,0,Non_technical_Account_DATA!O237),IF($C$4="Current Exchange rate",IF(Non_technical_Account_DATA!O237=0,0,Non_technical_Account_DATA!O237/ECO!Y22),IF($C$4="Constant Exchange rate",IF(Non_technical_Account_DATA!O237=0,0,Non_technical_Account_DATA!O237/ECO!Y57))))</f>
        <v>0</v>
      </c>
      <c r="Q255" s="37">
        <f t="shared" si="51"/>
        <v>6.1627324520117542E-3</v>
      </c>
      <c r="R255" s="37">
        <f t="shared" si="52"/>
        <v>-1.6226114649681529</v>
      </c>
      <c r="S255" s="37">
        <f t="shared" si="53"/>
        <v>-4.3706896551724137</v>
      </c>
    </row>
    <row r="256" spans="3:19" ht="15" x14ac:dyDescent="0.25">
      <c r="C256" s="83"/>
      <c r="D256" s="84"/>
      <c r="E256" s="35" t="s">
        <v>15</v>
      </c>
      <c r="F256" s="38">
        <f>IF($C$4="National Currency",IF(Non_technical_Account_DATA!E238=0,0,Non_technical_Account_DATA!E238),IF($C$4="Current Exchange rate",IF(Non_technical_Account_DATA!E238=0,0,Non_technical_Account_DATA!E238/ECO!O23),IF($C$4="Constant Exchange rate",IF(Non_technical_Account_DATA!E238=0,0,Non_technical_Account_DATA!E238/ECO!O58))))</f>
        <v>27.046095586314962</v>
      </c>
      <c r="G256" s="75">
        <f>IF($C$4="National Currency",IF(Non_technical_Account_DATA!F238=0,0,Non_technical_Account_DATA!F238),IF($C$4="Current Exchange rate",IF(Non_technical_Account_DATA!F238=0,0,Non_technical_Account_DATA!F238/ECO!P23),IF($C$4="Constant Exchange rate",IF(Non_technical_Account_DATA!F238=0,0,Non_technical_Account_DATA!F238/ECO!P58))))</f>
        <v>33.851397231653166</v>
      </c>
      <c r="H256" s="38">
        <f>IF($C$4="National Currency",IF(Non_technical_Account_DATA!G238=0,0,Non_technical_Account_DATA!G238),IF($C$4="Current Exchange rate",IF(Non_technical_Account_DATA!G238=0,0,Non_technical_Account_DATA!G238/ECO!Q23),IF($C$4="Constant Exchange rate",IF(Non_technical_Account_DATA!G238=0,0,Non_technical_Account_DATA!G238/ECO!Q58))))</f>
        <v>40.656698876991378</v>
      </c>
      <c r="I256" s="38">
        <f>IF($C$4="National Currency",IF(Non_technical_Account_DATA!H238=0,0,Non_technical_Account_DATA!H238),IF($C$4="Current Exchange rate",IF(Non_technical_Account_DATA!H238=0,0,Non_technical_Account_DATA!H238/ECO!R23),IF($C$4="Constant Exchange rate",IF(Non_technical_Account_DATA!H238=0,0,Non_technical_Account_DATA!H238/ECO!R58))))</f>
        <v>0</v>
      </c>
      <c r="J256" s="38">
        <f>IF($C$4="National Currency",IF(Non_technical_Account_DATA!I238=0,0,Non_technical_Account_DATA!I238),IF($C$4="Current Exchange rate",IF(Non_technical_Account_DATA!I238=0,0,Non_technical_Account_DATA!I238/ECO!S23),IF($C$4="Constant Exchange rate",IF(Non_technical_Account_DATA!I238=0,0,Non_technical_Account_DATA!I238/ECO!S58))))</f>
        <v>0</v>
      </c>
      <c r="K256" s="38">
        <f>IF($C$4="National Currency",IF(Non_technical_Account_DATA!J238=0,0,Non_technical_Account_DATA!J238),IF($C$4="Current Exchange rate",IF(Non_technical_Account_DATA!J238=0,0,Non_technical_Account_DATA!J238/ECO!T23),IF($C$4="Constant Exchange rate",IF(Non_technical_Account_DATA!J238=0,0,Non_technical_Account_DATA!J238/ECO!T58))))</f>
        <v>0</v>
      </c>
      <c r="L256" s="38">
        <f>IF($C$4="National Currency",IF(Non_technical_Account_DATA!K238=0,0,Non_technical_Account_DATA!K238),IF($C$4="Current Exchange rate",IF(Non_technical_Account_DATA!K238=0,0,Non_technical_Account_DATA!K238/ECO!U23),IF($C$4="Constant Exchange rate",IF(Non_technical_Account_DATA!K238=0,0,Non_technical_Account_DATA!K238/ECO!U58))))</f>
        <v>0</v>
      </c>
      <c r="M256" s="38">
        <f>IF($C$4="National Currency",IF(Non_technical_Account_DATA!L238=0,0,Non_technical_Account_DATA!L238),IF($C$4="Current Exchange rate",IF(Non_technical_Account_DATA!L238=0,0,Non_technical_Account_DATA!L238/ECO!V23),IF($C$4="Constant Exchange rate",IF(Non_technical_Account_DATA!L238=0,0,Non_technical_Account_DATA!L238/ECO!V58))))</f>
        <v>0</v>
      </c>
      <c r="N256" s="38">
        <f>IF($C$4="National Currency",IF(Non_technical_Account_DATA!M238=0,0,Non_technical_Account_DATA!M238),IF($C$4="Current Exchange rate",IF(Non_technical_Account_DATA!M238=0,0,Non_technical_Account_DATA!M238/ECO!W23),IF($C$4="Constant Exchange rate",IF(Non_technical_Account_DATA!M238=0,0,Non_technical_Account_DATA!M238/ECO!W58))))</f>
        <v>0</v>
      </c>
      <c r="O256" s="38">
        <f>IF($C$4="National Currency",IF(Non_technical_Account_DATA!N238=0,0,Non_technical_Account_DATA!N238),IF($C$4="Current Exchange rate",IF(Non_technical_Account_DATA!N238=0,0,Non_technical_Account_DATA!N238/ECO!X23),IF($C$4="Constant Exchange rate",IF(Non_technical_Account_DATA!N238=0,0,Non_technical_Account_DATA!N238/ECO!X58))))</f>
        <v>0</v>
      </c>
      <c r="P256" s="78">
        <f>IF($C$4="National Currency",IF(Non_technical_Account_DATA!O238=0,0,Non_technical_Account_DATA!O238),IF($C$4="Current Exchange rate",IF(Non_technical_Account_DATA!O238=0,0,Non_technical_Account_DATA!O238/ECO!Y23),IF($C$4="Constant Exchange rate",IF(Non_technical_Account_DATA!O238=0,0,Non_technical_Account_DATA!O238/ECO!Y58))))</f>
        <v>0</v>
      </c>
      <c r="Q256" s="37">
        <f t="shared" si="51"/>
        <v>0</v>
      </c>
      <c r="R256" s="37" t="str">
        <f t="shared" si="52"/>
        <v>-</v>
      </c>
      <c r="S256" s="37" t="str">
        <f t="shared" si="53"/>
        <v>-</v>
      </c>
    </row>
    <row r="257" spans="3:19" ht="15" x14ac:dyDescent="0.25">
      <c r="C257" s="83"/>
      <c r="D257" s="84"/>
      <c r="E257" s="35" t="s">
        <v>16</v>
      </c>
      <c r="F257" s="38">
        <f>IF($C$4="National Currency",IF(Non_technical_Account_DATA!E239=0,0,Non_technical_Account_DATA!E239),IF($C$4="Current Exchange rate",IF(Non_technical_Account_DATA!E239=0,0,Non_technical_Account_DATA!E239/ECO!O24),IF($C$4="Constant Exchange rate",IF(Non_technical_Account_DATA!E239=0,0,Non_technical_Account_DATA!E239/ECO!O59))))</f>
        <v>52.98218926285098</v>
      </c>
      <c r="G257" s="38">
        <f>IF($C$4="National Currency",IF(Non_technical_Account_DATA!F239=0,0,Non_technical_Account_DATA!F239),IF($C$4="Current Exchange rate",IF(Non_technical_Account_DATA!F239=0,0,Non_technical_Account_DATA!F239/ECO!P24),IF($C$4="Constant Exchange rate",IF(Non_technical_Account_DATA!F239=0,0,Non_technical_Account_DATA!F239/ECO!P59))))</f>
        <v>69.252709640616075</v>
      </c>
      <c r="H257" s="38">
        <f>IF($C$4="National Currency",IF(Non_technical_Account_DATA!G239=0,0,Non_technical_Account_DATA!G239),IF($C$4="Current Exchange rate",IF(Non_technical_Account_DATA!G239=0,0,Non_technical_Account_DATA!G239/ECO!Q24),IF($C$4="Constant Exchange rate",IF(Non_technical_Account_DATA!G239=0,0,Non_technical_Account_DATA!G239/ECO!Q59))))</f>
        <v>78.192939088546609</v>
      </c>
      <c r="I257" s="38">
        <f>IF($C$4="National Currency",IF(Non_technical_Account_DATA!H239=0,0,Non_technical_Account_DATA!H239),IF($C$4="Current Exchange rate",IF(Non_technical_Account_DATA!H239=0,0,Non_technical_Account_DATA!H239/ECO!R24),IF($C$4="Constant Exchange rate",IF(Non_technical_Account_DATA!H239=0,0,Non_technical_Account_DATA!H239/ECO!R59))))</f>
        <v>53.989985421816563</v>
      </c>
      <c r="J257" s="38">
        <f>IF($C$4="National Currency",IF(Non_technical_Account_DATA!I239=0,0,Non_technical_Account_DATA!I239),IF($C$4="Current Exchange rate",IF(Non_technical_Account_DATA!I239=0,0,Non_technical_Account_DATA!I239/ECO!S24),IF($C$4="Constant Exchange rate",IF(Non_technical_Account_DATA!I239=0,0,Non_technical_Account_DATA!I239/ECO!S59))))</f>
        <v>48.038283577359444</v>
      </c>
      <c r="K257" s="38">
        <f>IF($C$4="National Currency",IF(Non_technical_Account_DATA!J239=0,0,Non_technical_Account_DATA!J239),IF($C$4="Current Exchange rate",IF(Non_technical_Account_DATA!J239=0,0,Non_technical_Account_DATA!J239/ECO!T24),IF($C$4="Constant Exchange rate",IF(Non_technical_Account_DATA!J239=0,0,Non_technical_Account_DATA!J239/ECO!T59))))</f>
        <v>15.833174874817772</v>
      </c>
      <c r="L257" s="38">
        <f>IF($C$4="National Currency",IF(Non_technical_Account_DATA!K239=0,0,Non_technical_Account_DATA!K239),IF($C$4="Current Exchange rate",IF(Non_technical_Account_DATA!K239=0,0,Non_technical_Account_DATA!K239/ECO!U24),IF($C$4="Constant Exchange rate",IF(Non_technical_Account_DATA!K239=0,0,Non_technical_Account_DATA!K239/ECO!U59))))</f>
        <v>-43.598275971350695</v>
      </c>
      <c r="M257" s="38">
        <f>IF($C$4="National Currency",IF(Non_technical_Account_DATA!L239=0,0,Non_technical_Account_DATA!L239),IF($C$4="Current Exchange rate",IF(Non_technical_Account_DATA!L239=0,0,Non_technical_Account_DATA!L239/ECO!V24),IF($C$4="Constant Exchange rate",IF(Non_technical_Account_DATA!L239=0,0,Non_technical_Account_DATA!L239/ECO!V59))))</f>
        <v>-16.539899854218163</v>
      </c>
      <c r="N257" s="38">
        <f>IF($C$4="National Currency",IF(Non_technical_Account_DATA!M239=0,0,Non_technical_Account_DATA!M239),IF($C$4="Current Exchange rate",IF(Non_technical_Account_DATA!M239=0,0,Non_technical_Account_DATA!M239/ECO!W24),IF($C$4="Constant Exchange rate",IF(Non_technical_Account_DATA!M239=0,0,Non_technical_Account_DATA!M239/ECO!W59))))</f>
        <v>-38.920580592001009</v>
      </c>
      <c r="O257" s="38">
        <f>IF($C$4="National Currency",IF(Non_technical_Account_DATA!N239=0,0,Non_technical_Account_DATA!N239),IF($C$4="Current Exchange rate",IF(Non_technical_Account_DATA!N239=0,0,Non_technical_Account_DATA!N239/ECO!X24),IF($C$4="Constant Exchange rate",IF(Non_technical_Account_DATA!N239=0,0,Non_technical_Account_DATA!N239/ECO!X59))))</f>
        <v>16.929707802497305</v>
      </c>
      <c r="P257" s="78">
        <f>IF($C$4="National Currency",IF(Non_technical_Account_DATA!O239=0,0,Non_technical_Account_DATA!O239),IF($C$4="Current Exchange rate",IF(Non_technical_Account_DATA!O239=0,0,Non_technical_Account_DATA!O239/ECO!Y24),IF($C$4="Constant Exchange rate",IF(Non_technical_Account_DATA!O239=0,0,Non_technical_Account_DATA!O239/ECO!Y59))))</f>
        <v>0</v>
      </c>
      <c r="Q257" s="37">
        <f t="shared" si="51"/>
        <v>2.6683698127244687E-4</v>
      </c>
      <c r="R257" s="37">
        <f t="shared" si="52"/>
        <v>-1.4349808647504276</v>
      </c>
      <c r="S257" s="37">
        <f t="shared" si="53"/>
        <v>-0.6804641703553056</v>
      </c>
    </row>
    <row r="258" spans="3:19" ht="15" x14ac:dyDescent="0.25">
      <c r="C258" s="83"/>
      <c r="D258" s="84"/>
      <c r="E258" s="35" t="s">
        <v>17</v>
      </c>
      <c r="F258" s="38">
        <f>IF($C$4="National Currency",IF(Non_technical_Account_DATA!E240=0,0,Non_technical_Account_DATA!E240),IF($C$4="Current Exchange rate",IF(Non_technical_Account_DATA!E240=0,0,Non_technical_Account_DATA!E240/ECO!O25),IF($C$4="Constant Exchange rate",IF(Non_technical_Account_DATA!E240=0,0,Non_technical_Account_DATA!E240/ECO!O60))))</f>
        <v>0</v>
      </c>
      <c r="G258" s="38">
        <f>IF($C$4="National Currency",IF(Non_technical_Account_DATA!F240=0,0,Non_technical_Account_DATA!F240),IF($C$4="Current Exchange rate",IF(Non_technical_Account_DATA!F240=0,0,Non_technical_Account_DATA!F240/ECO!P25),IF($C$4="Constant Exchange rate",IF(Non_technical_Account_DATA!F240=0,0,Non_technical_Account_DATA!F240/ECO!P60))))</f>
        <v>0</v>
      </c>
      <c r="H258" s="38">
        <f>IF($C$4="National Currency",IF(Non_technical_Account_DATA!G240=0,0,Non_technical_Account_DATA!G240),IF($C$4="Current Exchange rate",IF(Non_technical_Account_DATA!G240=0,0,Non_technical_Account_DATA!G240/ECO!Q25),IF($C$4="Constant Exchange rate",IF(Non_technical_Account_DATA!G240=0,0,Non_technical_Account_DATA!G240/ECO!Q60))))</f>
        <v>0</v>
      </c>
      <c r="I258" s="38">
        <f>IF($C$4="National Currency",IF(Non_technical_Account_DATA!H240=0,0,Non_technical_Account_DATA!H240),IF($C$4="Current Exchange rate",IF(Non_technical_Account_DATA!H240=0,0,Non_technical_Account_DATA!H240/ECO!R25),IF($C$4="Constant Exchange rate",IF(Non_technical_Account_DATA!H240=0,0,Non_technical_Account_DATA!H240/ECO!R60))))</f>
        <v>0</v>
      </c>
      <c r="J258" s="38">
        <f>IF($C$4="National Currency",IF(Non_technical_Account_DATA!I240=0,0,Non_technical_Account_DATA!I240),IF($C$4="Current Exchange rate",IF(Non_technical_Account_DATA!I240=0,0,Non_technical_Account_DATA!I240/ECO!S25),IF($C$4="Constant Exchange rate",IF(Non_technical_Account_DATA!I240=0,0,Non_technical_Account_DATA!I240/ECO!S60))))</f>
        <v>0</v>
      </c>
      <c r="K258" s="38">
        <f>IF($C$4="National Currency",IF(Non_technical_Account_DATA!J240=0,0,Non_technical_Account_DATA!J240),IF($C$4="Current Exchange rate",IF(Non_technical_Account_DATA!J240=0,0,Non_technical_Account_DATA!J240/ECO!T25),IF($C$4="Constant Exchange rate",IF(Non_technical_Account_DATA!J240=0,0,Non_technical_Account_DATA!J240/ECO!T60))))</f>
        <v>0</v>
      </c>
      <c r="L258" s="38">
        <f>IF($C$4="National Currency",IF(Non_technical_Account_DATA!K240=0,0,Non_technical_Account_DATA!K240),IF($C$4="Current Exchange rate",IF(Non_technical_Account_DATA!K240=0,0,Non_technical_Account_DATA!K240/ECO!U25),IF($C$4="Constant Exchange rate",IF(Non_technical_Account_DATA!K240=0,0,Non_technical_Account_DATA!K240/ECO!U60))))</f>
        <v>0</v>
      </c>
      <c r="M258" s="38">
        <f>IF($C$4="National Currency",IF(Non_technical_Account_DATA!L240=0,0,Non_technical_Account_DATA!L240),IF($C$4="Current Exchange rate",IF(Non_technical_Account_DATA!L240=0,0,Non_technical_Account_DATA!L240/ECO!V25),IF($C$4="Constant Exchange rate",IF(Non_technical_Account_DATA!L240=0,0,Non_technical_Account_DATA!L240/ECO!V60))))</f>
        <v>0</v>
      </c>
      <c r="N258" s="38">
        <f>IF($C$4="National Currency",IF(Non_technical_Account_DATA!M240=0,0,Non_technical_Account_DATA!M240),IF($C$4="Current Exchange rate",IF(Non_technical_Account_DATA!M240=0,0,Non_technical_Account_DATA!M240/ECO!W25),IF($C$4="Constant Exchange rate",IF(Non_technical_Account_DATA!M240=0,0,Non_technical_Account_DATA!M240/ECO!W60))))</f>
        <v>0</v>
      </c>
      <c r="O258" s="38">
        <f>IF($C$4="National Currency",IF(Non_technical_Account_DATA!N240=0,0,Non_technical_Account_DATA!N240),IF($C$4="Current Exchange rate",IF(Non_technical_Account_DATA!N240=0,0,Non_technical_Account_DATA!N240/ECO!X25),IF($C$4="Constant Exchange rate",IF(Non_technical_Account_DATA!N240=0,0,Non_technical_Account_DATA!N240/ECO!X60))))</f>
        <v>0</v>
      </c>
      <c r="P258" s="78">
        <f>IF($C$4="National Currency",IF(Non_technical_Account_DATA!O240=0,0,Non_technical_Account_DATA!O240),IF($C$4="Current Exchange rate",IF(Non_technical_Account_DATA!O240=0,0,Non_technical_Account_DATA!O240/ECO!Y25),IF($C$4="Constant Exchange rate",IF(Non_technical_Account_DATA!O240=0,0,Non_technical_Account_DATA!O240/ECO!Y60))))</f>
        <v>0</v>
      </c>
      <c r="Q258" s="37">
        <f t="shared" si="51"/>
        <v>0</v>
      </c>
      <c r="R258" s="37" t="str">
        <f t="shared" si="52"/>
        <v>-</v>
      </c>
      <c r="S258" s="37" t="str">
        <f t="shared" si="53"/>
        <v>-</v>
      </c>
    </row>
    <row r="259" spans="3:19" ht="15" x14ac:dyDescent="0.25">
      <c r="C259" s="83"/>
      <c r="D259" s="84"/>
      <c r="E259" s="35" t="s">
        <v>18</v>
      </c>
      <c r="F259" s="38">
        <f>IF($C$4="National Currency",IF(Non_technical_Account_DATA!E241=0,0,Non_technical_Account_DATA!E241),IF($C$4="Current Exchange rate",IF(Non_technical_Account_DATA!E241=0,0,Non_technical_Account_DATA!E241/ECO!O26),IF($C$4="Constant Exchange rate",IF(Non_technical_Account_DATA!E241=0,0,Non_technical_Account_DATA!E241/ECO!O61))))</f>
        <v>0</v>
      </c>
      <c r="G259" s="38">
        <f>IF($C$4="National Currency",IF(Non_technical_Account_DATA!F241=0,0,Non_technical_Account_DATA!F241),IF($C$4="Current Exchange rate",IF(Non_technical_Account_DATA!F241=0,0,Non_technical_Account_DATA!F241/ECO!P26),IF($C$4="Constant Exchange rate",IF(Non_technical_Account_DATA!F241=0,0,Non_technical_Account_DATA!F241/ECO!P61))))</f>
        <v>0</v>
      </c>
      <c r="H259" s="38">
        <f>IF($C$4="National Currency",IF(Non_technical_Account_DATA!G241=0,0,Non_technical_Account_DATA!G241),IF($C$4="Current Exchange rate",IF(Non_technical_Account_DATA!G241=0,0,Non_technical_Account_DATA!G241/ECO!Q26),IF($C$4="Constant Exchange rate",IF(Non_technical_Account_DATA!G241=0,0,Non_technical_Account_DATA!G241/ECO!Q61))))</f>
        <v>0</v>
      </c>
      <c r="I259" s="38">
        <f>IF($C$4="National Currency",IF(Non_technical_Account_DATA!H241=0,0,Non_technical_Account_DATA!H241),IF($C$4="Current Exchange rate",IF(Non_technical_Account_DATA!H241=0,0,Non_technical_Account_DATA!H241/ECO!R26),IF($C$4="Constant Exchange rate",IF(Non_technical_Account_DATA!H241=0,0,Non_technical_Account_DATA!H241/ECO!R61))))</f>
        <v>0</v>
      </c>
      <c r="J259" s="38">
        <f>IF($C$4="National Currency",IF(Non_technical_Account_DATA!I241=0,0,Non_technical_Account_DATA!I241),IF($C$4="Current Exchange rate",IF(Non_technical_Account_DATA!I241=0,0,Non_technical_Account_DATA!I241/ECO!S26),IF($C$4="Constant Exchange rate",IF(Non_technical_Account_DATA!I241=0,0,Non_technical_Account_DATA!I241/ECO!S61))))</f>
        <v>0</v>
      </c>
      <c r="K259" s="38">
        <f>IF($C$4="National Currency",IF(Non_technical_Account_DATA!J241=0,0,Non_technical_Account_DATA!J241),IF($C$4="Current Exchange rate",IF(Non_technical_Account_DATA!J241=0,0,Non_technical_Account_DATA!J241/ECO!T26),IF($C$4="Constant Exchange rate",IF(Non_technical_Account_DATA!J241=0,0,Non_technical_Account_DATA!J241/ECO!T61))))</f>
        <v>0</v>
      </c>
      <c r="L259" s="38">
        <f>IF($C$4="National Currency",IF(Non_technical_Account_DATA!K241=0,0,Non_technical_Account_DATA!K241),IF($C$4="Current Exchange rate",IF(Non_technical_Account_DATA!K241=0,0,Non_technical_Account_DATA!K241/ECO!U26),IF($C$4="Constant Exchange rate",IF(Non_technical_Account_DATA!K241=0,0,Non_technical_Account_DATA!K241/ECO!U61))))</f>
        <v>0</v>
      </c>
      <c r="M259" s="38">
        <f>IF($C$4="National Currency",IF(Non_technical_Account_DATA!L241=0,0,Non_technical_Account_DATA!L241),IF($C$4="Current Exchange rate",IF(Non_technical_Account_DATA!L241=0,0,Non_technical_Account_DATA!L241/ECO!V26),IF($C$4="Constant Exchange rate",IF(Non_technical_Account_DATA!L241=0,0,Non_technical_Account_DATA!L241/ECO!V61))))</f>
        <v>0</v>
      </c>
      <c r="N259" s="38">
        <f>IF($C$4="National Currency",IF(Non_technical_Account_DATA!M241=0,0,Non_technical_Account_DATA!M241),IF($C$4="Current Exchange rate",IF(Non_technical_Account_DATA!M241=0,0,Non_technical_Account_DATA!M241/ECO!W26),IF($C$4="Constant Exchange rate",IF(Non_technical_Account_DATA!M241=0,0,Non_technical_Account_DATA!M241/ECO!W61))))</f>
        <v>0</v>
      </c>
      <c r="O259" s="38">
        <f>IF($C$4="National Currency",IF(Non_technical_Account_DATA!N241=0,0,Non_technical_Account_DATA!N241),IF($C$4="Current Exchange rate",IF(Non_technical_Account_DATA!N241=0,0,Non_technical_Account_DATA!N241/ECO!X26),IF($C$4="Constant Exchange rate",IF(Non_technical_Account_DATA!N241=0,0,Non_technical_Account_DATA!N241/ECO!X61))))</f>
        <v>0</v>
      </c>
      <c r="P259" s="78">
        <f>IF($C$4="National Currency",IF(Non_technical_Account_DATA!O241=0,0,Non_technical_Account_DATA!O241),IF($C$4="Current Exchange rate",IF(Non_technical_Account_DATA!O241=0,0,Non_technical_Account_DATA!O241/ECO!Y26),IF($C$4="Constant Exchange rate",IF(Non_technical_Account_DATA!O241=0,0,Non_technical_Account_DATA!O241/ECO!Y61))))</f>
        <v>0</v>
      </c>
      <c r="Q259" s="37">
        <f t="shared" si="51"/>
        <v>0</v>
      </c>
      <c r="R259" s="37" t="str">
        <f t="shared" si="52"/>
        <v>-</v>
      </c>
      <c r="S259" s="37" t="str">
        <f t="shared" si="53"/>
        <v>-</v>
      </c>
    </row>
    <row r="260" spans="3:19" ht="15" x14ac:dyDescent="0.25">
      <c r="C260" s="83"/>
      <c r="D260" s="84"/>
      <c r="E260" s="35" t="s">
        <v>19</v>
      </c>
      <c r="F260" s="38">
        <f>IF($C$4="National Currency",IF(Non_technical_Account_DATA!E242=0,0,Non_technical_Account_DATA!E242),IF($C$4="Current Exchange rate",IF(Non_technical_Account_DATA!E242=0,0,Non_technical_Account_DATA!E242/ECO!O27),IF($C$4="Constant Exchange rate",IF(Non_technical_Account_DATA!E242=0,0,Non_technical_Account_DATA!E242/ECO!O62))))</f>
        <v>5234</v>
      </c>
      <c r="G260" s="38">
        <f>IF($C$4="National Currency",IF(Non_technical_Account_DATA!F242=0,0,Non_technical_Account_DATA!F242),IF($C$4="Current Exchange rate",IF(Non_technical_Account_DATA!F242=0,0,Non_technical_Account_DATA!F242/ECO!P27),IF($C$4="Constant Exchange rate",IF(Non_technical_Account_DATA!F242=0,0,Non_technical_Account_DATA!F242/ECO!P62))))</f>
        <v>5856</v>
      </c>
      <c r="H260" s="38">
        <f>IF($C$4="National Currency",IF(Non_technical_Account_DATA!G242=0,0,Non_technical_Account_DATA!G242),IF($C$4="Current Exchange rate",IF(Non_technical_Account_DATA!G242=0,0,Non_technical_Account_DATA!G242/ECO!Q27),IF($C$4="Constant Exchange rate",IF(Non_technical_Account_DATA!G242=0,0,Non_technical_Account_DATA!G242/ECO!Q62))))</f>
        <v>5158</v>
      </c>
      <c r="I260" s="38">
        <f>IF($C$4="National Currency",IF(Non_technical_Account_DATA!H242=0,0,Non_technical_Account_DATA!H242),IF($C$4="Current Exchange rate",IF(Non_technical_Account_DATA!H242=0,0,Non_technical_Account_DATA!H242/ECO!R27),IF($C$4="Constant Exchange rate",IF(Non_technical_Account_DATA!H242=0,0,Non_technical_Account_DATA!H242/ECO!R62))))</f>
        <v>5351</v>
      </c>
      <c r="J260" s="38">
        <f>IF($C$4="National Currency",IF(Non_technical_Account_DATA!I242=0,0,Non_technical_Account_DATA!I242),IF($C$4="Current Exchange rate",IF(Non_technical_Account_DATA!I242=0,0,Non_technical_Account_DATA!I242/ECO!S27),IF($C$4="Constant Exchange rate",IF(Non_technical_Account_DATA!I242=0,0,Non_technical_Account_DATA!I242/ECO!S62))))</f>
        <v>-1980</v>
      </c>
      <c r="K260" s="38">
        <f>IF($C$4="National Currency",IF(Non_technical_Account_DATA!J242=0,0,Non_technical_Account_DATA!J242),IF($C$4="Current Exchange rate",IF(Non_technical_Account_DATA!J242=0,0,Non_technical_Account_DATA!J242/ECO!T27),IF($C$4="Constant Exchange rate",IF(Non_technical_Account_DATA!J242=0,0,Non_technical_Account_DATA!J242/ECO!T62))))</f>
        <v>3870</v>
      </c>
      <c r="L260" s="38">
        <f>IF($C$4="National Currency",IF(Non_technical_Account_DATA!K242=0,0,Non_technical_Account_DATA!K242),IF($C$4="Current Exchange rate",IF(Non_technical_Account_DATA!K242=0,0,Non_technical_Account_DATA!K242/ECO!U27),IF($C$4="Constant Exchange rate",IF(Non_technical_Account_DATA!K242=0,0,Non_technical_Account_DATA!K242/ECO!U62))))</f>
        <v>-703</v>
      </c>
      <c r="M260" s="38">
        <f>IF($C$4="National Currency",IF(Non_technical_Account_DATA!L242=0,0,Non_technical_Account_DATA!L242),IF($C$4="Current Exchange rate",IF(Non_technical_Account_DATA!L242=0,0,Non_technical_Account_DATA!L242/ECO!V27),IF($C$4="Constant Exchange rate",IF(Non_technical_Account_DATA!L242=0,0,Non_technical_Account_DATA!L242/ECO!V62))))</f>
        <v>-3653</v>
      </c>
      <c r="N260" s="38">
        <f>IF($C$4="National Currency",IF(Non_technical_Account_DATA!M242=0,0,Non_technical_Account_DATA!M242),IF($C$4="Current Exchange rate",IF(Non_technical_Account_DATA!M242=0,0,Non_technical_Account_DATA!M242/ECO!W27),IF($C$4="Constant Exchange rate",IF(Non_technical_Account_DATA!M242=0,0,Non_technical_Account_DATA!M242/ECO!W62))))</f>
        <v>5770</v>
      </c>
      <c r="O260" s="38">
        <f>IF($C$4="National Currency",IF(Non_technical_Account_DATA!N242=0,0,Non_technical_Account_DATA!N242),IF($C$4="Current Exchange rate",IF(Non_technical_Account_DATA!N242=0,0,Non_technical_Account_DATA!N242/ECO!X27),IF($C$4="Constant Exchange rate",IF(Non_technical_Account_DATA!N242=0,0,Non_technical_Account_DATA!N242/ECO!X62))))</f>
        <v>5231</v>
      </c>
      <c r="P260" s="78">
        <f>IF($C$4="National Currency",IF(Non_technical_Account_DATA!O242=0,0,Non_technical_Account_DATA!O242),IF($C$4="Current Exchange rate",IF(Non_technical_Account_DATA!O242=0,0,Non_technical_Account_DATA!O242/ECO!Y27),IF($C$4="Constant Exchange rate",IF(Non_technical_Account_DATA!O242=0,0,Non_technical_Account_DATA!O242/ECO!Y62))))</f>
        <v>5947</v>
      </c>
      <c r="Q260" s="37">
        <f t="shared" si="51"/>
        <v>8.2448218558755712E-2</v>
      </c>
      <c r="R260" s="37">
        <f t="shared" si="52"/>
        <v>-9.3414211438474837E-2</v>
      </c>
      <c r="S260" s="37">
        <f t="shared" si="53"/>
        <v>-5.7317539166990006E-4</v>
      </c>
    </row>
    <row r="261" spans="3:19" ht="15" x14ac:dyDescent="0.25">
      <c r="C261" s="83"/>
      <c r="D261" s="84"/>
      <c r="E261" s="35" t="s">
        <v>20</v>
      </c>
      <c r="F261" s="38">
        <f>IF($C$4="National Currency",IF(Non_technical_Account_DATA!E243=0,0,Non_technical_Account_DATA!E243),IF($C$4="Current Exchange rate",IF(Non_technical_Account_DATA!E243=0,0,Non_technical_Account_DATA!E243/ECO!O28),IF($C$4="Constant Exchange rate",IF(Non_technical_Account_DATA!E243=0,0,Non_technical_Account_DATA!E243/ECO!O63))))</f>
        <v>0</v>
      </c>
      <c r="G261" s="38">
        <f>IF($C$4="National Currency",IF(Non_technical_Account_DATA!F243=0,0,Non_technical_Account_DATA!F243),IF($C$4="Current Exchange rate",IF(Non_technical_Account_DATA!F243=0,0,Non_technical_Account_DATA!F243/ECO!P28),IF($C$4="Constant Exchange rate",IF(Non_technical_Account_DATA!F243=0,0,Non_technical_Account_DATA!F243/ECO!P63))))</f>
        <v>0</v>
      </c>
      <c r="H261" s="38">
        <f>IF($C$4="National Currency",IF(Non_technical_Account_DATA!G243=0,0,Non_technical_Account_DATA!G243),IF($C$4="Current Exchange rate",IF(Non_technical_Account_DATA!G243=0,0,Non_technical_Account_DATA!G243/ECO!Q28),IF($C$4="Constant Exchange rate",IF(Non_technical_Account_DATA!G243=0,0,Non_technical_Account_DATA!G243/ECO!Q63))))</f>
        <v>0</v>
      </c>
      <c r="I261" s="38">
        <f>IF($C$4="National Currency",IF(Non_technical_Account_DATA!H243=0,0,Non_technical_Account_DATA!H243),IF($C$4="Current Exchange rate",IF(Non_technical_Account_DATA!H243=0,0,Non_technical_Account_DATA!H243/ECO!R28),IF($C$4="Constant Exchange rate",IF(Non_technical_Account_DATA!H243=0,0,Non_technical_Account_DATA!H243/ECO!R63))))</f>
        <v>0</v>
      </c>
      <c r="J261" s="38">
        <f>IF($C$4="National Currency",IF(Non_technical_Account_DATA!I243=0,0,Non_technical_Account_DATA!I243),IF($C$4="Current Exchange rate",IF(Non_technical_Account_DATA!I243=0,0,Non_technical_Account_DATA!I243/ECO!S28),IF($C$4="Constant Exchange rate",IF(Non_technical_Account_DATA!I243=0,0,Non_technical_Account_DATA!I243/ECO!S63))))</f>
        <v>0</v>
      </c>
      <c r="K261" s="38">
        <f>IF($C$4="National Currency",IF(Non_technical_Account_DATA!J243=0,0,Non_technical_Account_DATA!J243),IF($C$4="Current Exchange rate",IF(Non_technical_Account_DATA!J243=0,0,Non_technical_Account_DATA!J243/ECO!T28),IF($C$4="Constant Exchange rate",IF(Non_technical_Account_DATA!J243=0,0,Non_technical_Account_DATA!J243/ECO!T63))))</f>
        <v>0</v>
      </c>
      <c r="L261" s="38">
        <f>IF($C$4="National Currency",IF(Non_technical_Account_DATA!K243=0,0,Non_technical_Account_DATA!K243),IF($C$4="Current Exchange rate",IF(Non_technical_Account_DATA!K243=0,0,Non_technical_Account_DATA!K243/ECO!U28),IF($C$4="Constant Exchange rate",IF(Non_technical_Account_DATA!K243=0,0,Non_technical_Account_DATA!K243/ECO!U63))))</f>
        <v>0</v>
      </c>
      <c r="M261" s="38">
        <f>IF($C$4="National Currency",IF(Non_technical_Account_DATA!L243=0,0,Non_technical_Account_DATA!L243),IF($C$4="Current Exchange rate",IF(Non_technical_Account_DATA!L243=0,0,Non_technical_Account_DATA!L243/ECO!V28),IF($C$4="Constant Exchange rate",IF(Non_technical_Account_DATA!L243=0,0,Non_technical_Account_DATA!L243/ECO!V63))))</f>
        <v>0</v>
      </c>
      <c r="N261" s="38">
        <f>IF($C$4="National Currency",IF(Non_technical_Account_DATA!M243=0,0,Non_technical_Account_DATA!M243),IF($C$4="Current Exchange rate",IF(Non_technical_Account_DATA!M243=0,0,Non_technical_Account_DATA!M243/ECO!W28),IF($C$4="Constant Exchange rate",IF(Non_technical_Account_DATA!M243=0,0,Non_technical_Account_DATA!M243/ECO!W63))))</f>
        <v>0</v>
      </c>
      <c r="O261" s="38">
        <f>IF($C$4="National Currency",IF(Non_technical_Account_DATA!N243=0,0,Non_technical_Account_DATA!N243),IF($C$4="Current Exchange rate",IF(Non_technical_Account_DATA!N243=0,0,Non_technical_Account_DATA!N243/ECO!X28),IF($C$4="Constant Exchange rate",IF(Non_technical_Account_DATA!N243=0,0,Non_technical_Account_DATA!N243/ECO!X63))))</f>
        <v>0</v>
      </c>
      <c r="P261" s="78">
        <f>IF($C$4="National Currency",IF(Non_technical_Account_DATA!O243=0,0,Non_technical_Account_DATA!O243),IF($C$4="Current Exchange rate",IF(Non_technical_Account_DATA!O243=0,0,Non_technical_Account_DATA!O243/ECO!Y28),IF($C$4="Constant Exchange rate",IF(Non_technical_Account_DATA!O243=0,0,Non_technical_Account_DATA!O243/ECO!Y63))))</f>
        <v>0</v>
      </c>
      <c r="Q261" s="37">
        <f t="shared" si="51"/>
        <v>0</v>
      </c>
      <c r="R261" s="37" t="str">
        <f t="shared" si="52"/>
        <v>-</v>
      </c>
      <c r="S261" s="37" t="str">
        <f t="shared" si="53"/>
        <v>-</v>
      </c>
    </row>
    <row r="262" spans="3:19" ht="15" x14ac:dyDescent="0.25">
      <c r="C262" s="83"/>
      <c r="D262" s="84"/>
      <c r="E262" s="35" t="s">
        <v>21</v>
      </c>
      <c r="F262" s="38">
        <f>IF($C$4="National Currency",IF(Non_technical_Account_DATA!E244=0,0,Non_technical_Account_DATA!E244),IF($C$4="Current Exchange rate",IF(Non_technical_Account_DATA!E244=0,0,Non_technical_Account_DATA!E244/ECO!O29),IF($C$4="Constant Exchange rate",IF(Non_technical_Account_DATA!E244=0,0,Non_technical_Account_DATA!E244/ECO!O64))))</f>
        <v>0</v>
      </c>
      <c r="G262" s="38">
        <f>IF($C$4="National Currency",IF(Non_technical_Account_DATA!F244=0,0,Non_technical_Account_DATA!F244),IF($C$4="Current Exchange rate",IF(Non_technical_Account_DATA!F244=0,0,Non_technical_Account_DATA!F244/ECO!P29),IF($C$4="Constant Exchange rate",IF(Non_technical_Account_DATA!F244=0,0,Non_technical_Account_DATA!F244/ECO!P64))))</f>
        <v>0</v>
      </c>
      <c r="H262" s="38">
        <f>IF($C$4="National Currency",IF(Non_technical_Account_DATA!G244=0,0,Non_technical_Account_DATA!G244),IF($C$4="Current Exchange rate",IF(Non_technical_Account_DATA!G244=0,0,Non_technical_Account_DATA!G244/ECO!Q29),IF($C$4="Constant Exchange rate",IF(Non_technical_Account_DATA!G244=0,0,Non_technical_Account_DATA!G244/ECO!Q64))))</f>
        <v>0</v>
      </c>
      <c r="I262" s="38">
        <f>IF($C$4="National Currency",IF(Non_technical_Account_DATA!H244=0,0,Non_technical_Account_DATA!H244),IF($C$4="Current Exchange rate",IF(Non_technical_Account_DATA!H244=0,0,Non_technical_Account_DATA!H244/ECO!R29),IF($C$4="Constant Exchange rate",IF(Non_technical_Account_DATA!H244=0,0,Non_technical_Account_DATA!H244/ECO!R64))))</f>
        <v>0</v>
      </c>
      <c r="J262" s="38">
        <f>IF($C$4="National Currency",IF(Non_technical_Account_DATA!I244=0,0,Non_technical_Account_DATA!I244),IF($C$4="Current Exchange rate",IF(Non_technical_Account_DATA!I244=0,0,Non_technical_Account_DATA!I244/ECO!S29),IF($C$4="Constant Exchange rate",IF(Non_technical_Account_DATA!I244=0,0,Non_technical_Account_DATA!I244/ECO!S64))))</f>
        <v>0</v>
      </c>
      <c r="K262" s="38">
        <f>IF($C$4="National Currency",IF(Non_technical_Account_DATA!J244=0,0,Non_technical_Account_DATA!J244),IF($C$4="Current Exchange rate",IF(Non_technical_Account_DATA!J244=0,0,Non_technical_Account_DATA!J244/ECO!T29),IF($C$4="Constant Exchange rate",IF(Non_technical_Account_DATA!J244=0,0,Non_technical_Account_DATA!J244/ECO!T64))))</f>
        <v>0</v>
      </c>
      <c r="L262" s="38">
        <f>IF($C$4="National Currency",IF(Non_technical_Account_DATA!K244=0,0,Non_technical_Account_DATA!K244),IF($C$4="Current Exchange rate",IF(Non_technical_Account_DATA!K244=0,0,Non_technical_Account_DATA!K244/ECO!U29),IF($C$4="Constant Exchange rate",IF(Non_technical_Account_DATA!K244=0,0,Non_technical_Account_DATA!K244/ECO!U64))))</f>
        <v>0</v>
      </c>
      <c r="M262" s="38">
        <f>IF($C$4="National Currency",IF(Non_technical_Account_DATA!L244=0,0,Non_technical_Account_DATA!L244),IF($C$4="Current Exchange rate",IF(Non_technical_Account_DATA!L244=0,0,Non_technical_Account_DATA!L244/ECO!V29),IF($C$4="Constant Exchange rate",IF(Non_technical_Account_DATA!L244=0,0,Non_technical_Account_DATA!L244/ECO!V64))))</f>
        <v>0</v>
      </c>
      <c r="N262" s="38">
        <f>IF($C$4="National Currency",IF(Non_technical_Account_DATA!M244=0,0,Non_technical_Account_DATA!M244),IF($C$4="Current Exchange rate",IF(Non_technical_Account_DATA!M244=0,0,Non_technical_Account_DATA!M244/ECO!W29),IF($C$4="Constant Exchange rate",IF(Non_technical_Account_DATA!M244=0,0,Non_technical_Account_DATA!M244/ECO!W64))))</f>
        <v>0</v>
      </c>
      <c r="O262" s="38">
        <f>IF($C$4="National Currency",IF(Non_technical_Account_DATA!N244=0,0,Non_technical_Account_DATA!N244),IF($C$4="Current Exchange rate",IF(Non_technical_Account_DATA!N244=0,0,Non_technical_Account_DATA!N244/ECO!X29),IF($C$4="Constant Exchange rate",IF(Non_technical_Account_DATA!N244=0,0,Non_technical_Account_DATA!N244/ECO!X64))))</f>
        <v>0</v>
      </c>
      <c r="P262" s="78">
        <f>IF($C$4="National Currency",IF(Non_technical_Account_DATA!O244=0,0,Non_technical_Account_DATA!O244),IF($C$4="Current Exchange rate",IF(Non_technical_Account_DATA!O244=0,0,Non_technical_Account_DATA!O244/ECO!Y29),IF($C$4="Constant Exchange rate",IF(Non_technical_Account_DATA!O244=0,0,Non_technical_Account_DATA!O244/ECO!Y64))))</f>
        <v>0</v>
      </c>
      <c r="Q262" s="37">
        <f t="shared" si="51"/>
        <v>0</v>
      </c>
      <c r="R262" s="37" t="str">
        <f t="shared" si="52"/>
        <v>-</v>
      </c>
      <c r="S262" s="37" t="str">
        <f t="shared" si="53"/>
        <v>-</v>
      </c>
    </row>
    <row r="263" spans="3:19" ht="15" x14ac:dyDescent="0.25">
      <c r="C263" s="83"/>
      <c r="D263" s="84"/>
      <c r="E263" s="35" t="s">
        <v>22</v>
      </c>
      <c r="F263" s="38">
        <f>IF($C$4="National Currency",IF(Non_technical_Account_DATA!E245=0,0,Non_technical_Account_DATA!E245),IF($C$4="Current Exchange rate",IF(Non_technical_Account_DATA!E245=0,0,Non_technical_Account_DATA!E245/ECO!O30),IF($C$4="Constant Exchange rate",IF(Non_technical_Account_DATA!E245=0,0,Non_technical_Account_DATA!E245/ECO!O65))))</f>
        <v>6.7871371656232213</v>
      </c>
      <c r="G263" s="38">
        <f>IF($C$4="National Currency",IF(Non_technical_Account_DATA!F245=0,0,Non_technical_Account_DATA!F245),IF($C$4="Current Exchange rate",IF(Non_technical_Account_DATA!F245=0,0,Non_technical_Account_DATA!F245/ECO!P30),IF($C$4="Constant Exchange rate",IF(Non_technical_Account_DATA!F245=0,0,Non_technical_Account_DATA!F245/ECO!P65))))</f>
        <v>9.1633466135458175</v>
      </c>
      <c r="H263" s="38">
        <f>IF($C$4="National Currency",IF(Non_technical_Account_DATA!G245=0,0,Non_technical_Account_DATA!G245),IF($C$4="Current Exchange rate",IF(Non_technical_Account_DATA!G245=0,0,Non_technical_Account_DATA!G245/ECO!Q30),IF($C$4="Constant Exchange rate",IF(Non_technical_Account_DATA!G245=0,0,Non_technical_Account_DATA!G245/ECO!Q65))))</f>
        <v>1.3090495162208311</v>
      </c>
      <c r="I263" s="38">
        <f>IF($C$4="National Currency",IF(Non_technical_Account_DATA!H245=0,0,Non_technical_Account_DATA!H245),IF($C$4="Current Exchange rate",IF(Non_technical_Account_DATA!H245=0,0,Non_technical_Account_DATA!H245/ECO!R30),IF($C$4="Constant Exchange rate",IF(Non_technical_Account_DATA!H245=0,0,Non_technical_Account_DATA!H245/ECO!R65))))</f>
        <v>4.2259533295389877</v>
      </c>
      <c r="J263" s="38">
        <f>IF($C$4="National Currency",IF(Non_technical_Account_DATA!I245=0,0,Non_technical_Account_DATA!I245),IF($C$4="Current Exchange rate",IF(Non_technical_Account_DATA!I245=0,0,Non_technical_Account_DATA!I245/ECO!S30),IF($C$4="Constant Exchange rate",IF(Non_technical_Account_DATA!I245=0,0,Non_technical_Account_DATA!I245/ECO!S65))))</f>
        <v>20.005691519635743</v>
      </c>
      <c r="K263" s="38">
        <f>IF($C$4="National Currency",IF(Non_technical_Account_DATA!J245=0,0,Non_technical_Account_DATA!J245),IF($C$4="Current Exchange rate",IF(Non_technical_Account_DATA!J245=0,0,Non_technical_Account_DATA!J245/ECO!T30),IF($C$4="Constant Exchange rate",IF(Non_technical_Account_DATA!J245=0,0,Non_technical_Account_DATA!J245/ECO!T65))))</f>
        <v>16.192373363688105</v>
      </c>
      <c r="L263" s="38">
        <f>IF($C$4="National Currency",IF(Non_technical_Account_DATA!K245=0,0,Non_technical_Account_DATA!K245),IF($C$4="Current Exchange rate",IF(Non_technical_Account_DATA!K245=0,0,Non_technical_Account_DATA!K245/ECO!U30),IF($C$4="Constant Exchange rate",IF(Non_technical_Account_DATA!K245=0,0,Non_technical_Account_DATA!K245/ECO!U65))))</f>
        <v>20.461013090495165</v>
      </c>
      <c r="M263" s="38">
        <f>IF($C$4="National Currency",IF(Non_technical_Account_DATA!L245=0,0,Non_technical_Account_DATA!L245),IF($C$4="Current Exchange rate",IF(Non_technical_Account_DATA!L245=0,0,Non_technical_Account_DATA!L245/ECO!V30),IF($C$4="Constant Exchange rate",IF(Non_technical_Account_DATA!L245=0,0,Non_technical_Account_DATA!L245/ECO!V65))))</f>
        <v>-2.6180990324416622</v>
      </c>
      <c r="N263" s="38">
        <f>IF($C$4="National Currency",IF(Non_technical_Account_DATA!M245=0,0,Non_technical_Account_DATA!M245),IF($C$4="Current Exchange rate",IF(Non_technical_Account_DATA!M245=0,0,Non_technical_Account_DATA!M245/ECO!W30),IF($C$4="Constant Exchange rate",IF(Non_technical_Account_DATA!M245=0,0,Non_technical_Account_DATA!M245/ECO!W65))))</f>
        <v>14.527603870233355</v>
      </c>
      <c r="O263" s="38">
        <f>IF($C$4="National Currency",IF(Non_technical_Account_DATA!N245=0,0,Non_technical_Account_DATA!N245),IF($C$4="Current Exchange rate",IF(Non_technical_Account_DATA!N245=0,0,Non_technical_Account_DATA!N245/ECO!X30),IF($C$4="Constant Exchange rate",IF(Non_technical_Account_DATA!N245=0,0,Non_technical_Account_DATA!N245/ECO!X65))))</f>
        <v>8.2527034718269778</v>
      </c>
      <c r="P263" s="78">
        <f>IF($C$4="National Currency",IF(Non_technical_Account_DATA!O245=0,0,Non_technical_Account_DATA!O245),IF($C$4="Current Exchange rate",IF(Non_technical_Account_DATA!O245=0,0,Non_technical_Account_DATA!O245/ECO!Y30),IF($C$4="Constant Exchange rate",IF(Non_technical_Account_DATA!O245=0,0,Non_technical_Account_DATA!O245/ECO!Y65))))</f>
        <v>0</v>
      </c>
      <c r="Q263" s="37">
        <f t="shared" si="51"/>
        <v>1.3007468926511044E-4</v>
      </c>
      <c r="R263" s="37">
        <f t="shared" si="52"/>
        <v>-0.43192948090107752</v>
      </c>
      <c r="S263" s="37">
        <f t="shared" si="53"/>
        <v>0.21593291404612169</v>
      </c>
    </row>
    <row r="264" spans="3:19" ht="15" x14ac:dyDescent="0.25">
      <c r="C264" s="83"/>
      <c r="D264" s="84"/>
      <c r="E264" s="35" t="s">
        <v>23</v>
      </c>
      <c r="F264" s="38">
        <f>IF($C$4="National Currency",IF(Non_technical_Account_DATA!E246=0,0,Non_technical_Account_DATA!E246),IF($C$4="Current Exchange rate",IF(Non_technical_Account_DATA!E246=0,0,Non_technical_Account_DATA!E246/ECO!O31),IF($C$4="Constant Exchange rate",IF(Non_technical_Account_DATA!E246=0,0,Non_technical_Account_DATA!E246/ECO!O66))))</f>
        <v>0</v>
      </c>
      <c r="G264" s="38">
        <f>IF($C$4="National Currency",IF(Non_technical_Account_DATA!F246=0,0,Non_technical_Account_DATA!F246),IF($C$4="Current Exchange rate",IF(Non_technical_Account_DATA!F246=0,0,Non_technical_Account_DATA!F246/ECO!P31),IF($C$4="Constant Exchange rate",IF(Non_technical_Account_DATA!F246=0,0,Non_technical_Account_DATA!F246/ECO!P66))))</f>
        <v>0</v>
      </c>
      <c r="H264" s="38">
        <f>IF($C$4="National Currency",IF(Non_technical_Account_DATA!G246=0,0,Non_technical_Account_DATA!G246),IF($C$4="Current Exchange rate",IF(Non_technical_Account_DATA!G246=0,0,Non_technical_Account_DATA!G246/ECO!Q31),IF($C$4="Constant Exchange rate",IF(Non_technical_Account_DATA!G246=0,0,Non_technical_Account_DATA!G246/ECO!Q66))))</f>
        <v>0</v>
      </c>
      <c r="I264" s="38">
        <f>IF($C$4="National Currency",IF(Non_technical_Account_DATA!H246=0,0,Non_technical_Account_DATA!H246),IF($C$4="Current Exchange rate",IF(Non_technical_Account_DATA!H246=0,0,Non_technical_Account_DATA!H246/ECO!R31),IF($C$4="Constant Exchange rate",IF(Non_technical_Account_DATA!H246=0,0,Non_technical_Account_DATA!H246/ECO!R66))))</f>
        <v>0</v>
      </c>
      <c r="J264" s="38">
        <f>IF($C$4="National Currency",IF(Non_technical_Account_DATA!I246=0,0,Non_technical_Account_DATA!I246),IF($C$4="Current Exchange rate",IF(Non_technical_Account_DATA!I246=0,0,Non_technical_Account_DATA!I246/ECO!S31),IF($C$4="Constant Exchange rate",IF(Non_technical_Account_DATA!I246=0,0,Non_technical_Account_DATA!I246/ECO!S66))))</f>
        <v>56</v>
      </c>
      <c r="K264" s="38">
        <f>IF($C$4="National Currency",IF(Non_technical_Account_DATA!J246=0,0,Non_technical_Account_DATA!J246),IF($C$4="Current Exchange rate",IF(Non_technical_Account_DATA!J246=0,0,Non_technical_Account_DATA!J246/ECO!T31),IF($C$4="Constant Exchange rate",IF(Non_technical_Account_DATA!J246=0,0,Non_technical_Account_DATA!J246/ECO!T66))))</f>
        <v>-16.5</v>
      </c>
      <c r="L264" s="38">
        <f>IF($C$4="National Currency",IF(Non_technical_Account_DATA!K246=0,0,Non_technical_Account_DATA!K246),IF($C$4="Current Exchange rate",IF(Non_technical_Account_DATA!K246=0,0,Non_technical_Account_DATA!K246/ECO!U31),IF($C$4="Constant Exchange rate",IF(Non_technical_Account_DATA!K246=0,0,Non_technical_Account_DATA!K246/ECO!U66))))</f>
        <v>126.2</v>
      </c>
      <c r="M264" s="38">
        <f>IF($C$4="National Currency",IF(Non_technical_Account_DATA!L246=0,0,Non_technical_Account_DATA!L246),IF($C$4="Current Exchange rate",IF(Non_technical_Account_DATA!L246=0,0,Non_technical_Account_DATA!L246/ECO!V31),IF($C$4="Constant Exchange rate",IF(Non_technical_Account_DATA!L246=0,0,Non_technical_Account_DATA!L246/ECO!V66))))</f>
        <v>139.69999999999999</v>
      </c>
      <c r="N264" s="38">
        <f>IF($C$4="National Currency",IF(Non_technical_Account_DATA!M246=0,0,Non_technical_Account_DATA!M246),IF($C$4="Current Exchange rate",IF(Non_technical_Account_DATA!M246=0,0,Non_technical_Account_DATA!M246/ECO!W31),IF($C$4="Constant Exchange rate",IF(Non_technical_Account_DATA!M246=0,0,Non_technical_Account_DATA!M246/ECO!W66))))</f>
        <v>193.34234642863171</v>
      </c>
      <c r="O264" s="38">
        <f>IF($C$4="National Currency",IF(Non_technical_Account_DATA!N246=0,0,Non_technical_Account_DATA!N246),IF($C$4="Current Exchange rate",IF(Non_technical_Account_DATA!N246=0,0,Non_technical_Account_DATA!N246/ECO!X31),IF($C$4="Constant Exchange rate",IF(Non_technical_Account_DATA!N246=0,0,Non_technical_Account_DATA!N246/ECO!X66))))</f>
        <v>30.783652</v>
      </c>
      <c r="P264" s="78">
        <f>IF($C$4="National Currency",IF(Non_technical_Account_DATA!O246=0,0,Non_technical_Account_DATA!O246),IF($C$4="Current Exchange rate",IF(Non_technical_Account_DATA!O246=0,0,Non_technical_Account_DATA!O246/ECO!Y31),IF($C$4="Constant Exchange rate",IF(Non_technical_Account_DATA!O246=0,0,Non_technical_Account_DATA!O246/ECO!Y66))))</f>
        <v>0</v>
      </c>
      <c r="Q264" s="37">
        <f t="shared" si="51"/>
        <v>4.8519542499190929E-4</v>
      </c>
      <c r="R264" s="37">
        <f t="shared" si="52"/>
        <v>-0.84078163646698501</v>
      </c>
      <c r="S264" s="37" t="str">
        <f t="shared" si="53"/>
        <v>-</v>
      </c>
    </row>
    <row r="265" spans="3:19" ht="15" x14ac:dyDescent="0.25">
      <c r="C265" s="83"/>
      <c r="D265" s="84"/>
      <c r="E265" s="35" t="s">
        <v>24</v>
      </c>
      <c r="F265" s="38">
        <f>IF($C$4="National Currency",IF(Non_technical_Account_DATA!E247=0,0,Non_technical_Account_DATA!E247),IF($C$4="Current Exchange rate",IF(Non_technical_Account_DATA!E247=0,0,Non_technical_Account_DATA!E247/ECO!O32),IF($C$4="Constant Exchange rate",IF(Non_technical_Account_DATA!E247=0,0,Non_technical_Account_DATA!E247/ECO!O67))))</f>
        <v>4125</v>
      </c>
      <c r="G265" s="38">
        <f>IF($C$4="National Currency",IF(Non_technical_Account_DATA!F247=0,0,Non_technical_Account_DATA!F247),IF($C$4="Current Exchange rate",IF(Non_technical_Account_DATA!F247=0,0,Non_technical_Account_DATA!F247/ECO!P32),IF($C$4="Constant Exchange rate",IF(Non_technical_Account_DATA!F247=0,0,Non_technical_Account_DATA!F247/ECO!P67))))</f>
        <v>5827</v>
      </c>
      <c r="H265" s="38">
        <f>IF($C$4="National Currency",IF(Non_technical_Account_DATA!G247=0,0,Non_technical_Account_DATA!G247),IF($C$4="Current Exchange rate",IF(Non_technical_Account_DATA!G247=0,0,Non_technical_Account_DATA!G247/ECO!Q32),IF($C$4="Constant Exchange rate",IF(Non_technical_Account_DATA!G247=0,0,Non_technical_Account_DATA!G247/ECO!Q67))))</f>
        <v>5792</v>
      </c>
      <c r="I265" s="38">
        <f>IF($C$4="National Currency",IF(Non_technical_Account_DATA!H247=0,0,Non_technical_Account_DATA!H247),IF($C$4="Current Exchange rate",IF(Non_technical_Account_DATA!H247=0,0,Non_technical_Account_DATA!H247/ECO!R32),IF($C$4="Constant Exchange rate",IF(Non_technical_Account_DATA!H247=0,0,Non_technical_Account_DATA!H247/ECO!R67))))</f>
        <v>9302</v>
      </c>
      <c r="J265" s="38">
        <f>IF($C$4="National Currency",IF(Non_technical_Account_DATA!I247=0,0,Non_technical_Account_DATA!I247),IF($C$4="Current Exchange rate",IF(Non_technical_Account_DATA!I247=0,0,Non_technical_Account_DATA!I247/ECO!S32),IF($C$4="Constant Exchange rate",IF(Non_technical_Account_DATA!I247=0,0,Non_technical_Account_DATA!I247/ECO!S67))))</f>
        <v>-5328</v>
      </c>
      <c r="K265" s="38">
        <f>IF($C$4="National Currency",IF(Non_technical_Account_DATA!J247=0,0,Non_technical_Account_DATA!J247),IF($C$4="Current Exchange rate",IF(Non_technical_Account_DATA!J247=0,0,Non_technical_Account_DATA!J247/ECO!T32),IF($C$4="Constant Exchange rate",IF(Non_technical_Account_DATA!J247=0,0,Non_technical_Account_DATA!J247/ECO!T67))))</f>
        <v>4781</v>
      </c>
      <c r="L265" s="38">
        <f>IF($C$4="National Currency",IF(Non_technical_Account_DATA!K247=0,0,Non_technical_Account_DATA!K247),IF($C$4="Current Exchange rate",IF(Non_technical_Account_DATA!K247=0,0,Non_technical_Account_DATA!K247/ECO!U32),IF($C$4="Constant Exchange rate",IF(Non_technical_Account_DATA!K247=0,0,Non_technical_Account_DATA!K247/ECO!U67))))</f>
        <v>2040</v>
      </c>
      <c r="M265" s="38">
        <f>IF($C$4="National Currency",IF(Non_technical_Account_DATA!L247=0,0,Non_technical_Account_DATA!L247),IF($C$4="Current Exchange rate",IF(Non_technical_Account_DATA!L247=0,0,Non_technical_Account_DATA!L247/ECO!V32),IF($C$4="Constant Exchange rate",IF(Non_technical_Account_DATA!L247=0,0,Non_technical_Account_DATA!L247/ECO!V67))))</f>
        <v>1174</v>
      </c>
      <c r="N265" s="38">
        <f>IF($C$4="National Currency",IF(Non_technical_Account_DATA!M247=0,0,Non_technical_Account_DATA!M247),IF($C$4="Current Exchange rate",IF(Non_technical_Account_DATA!M247=0,0,Non_technical_Account_DATA!M247/ECO!W32),IF($C$4="Constant Exchange rate",IF(Non_technical_Account_DATA!M247=0,0,Non_technical_Account_DATA!M247/ECO!W67))))</f>
        <v>2654</v>
      </c>
      <c r="O265" s="38">
        <f>IF($C$4="National Currency",IF(Non_technical_Account_DATA!N247=0,0,Non_technical_Account_DATA!N247),IF($C$4="Current Exchange rate",IF(Non_technical_Account_DATA!N247=0,0,Non_technical_Account_DATA!N247/ECO!X32),IF($C$4="Constant Exchange rate",IF(Non_technical_Account_DATA!N247=0,0,Non_technical_Account_DATA!N247/ECO!X67))))</f>
        <v>5070</v>
      </c>
      <c r="P265" s="78">
        <f>IF($C$4="National Currency",IF(Non_technical_Account_DATA!O247=0,0,Non_technical_Account_DATA!O247),IF($C$4="Current Exchange rate",IF(Non_technical_Account_DATA!O247=0,0,Non_technical_Account_DATA!O247/ECO!Y32),IF($C$4="Constant Exchange rate",IF(Non_technical_Account_DATA!O247=0,0,Non_technical_Account_DATA!O247/ECO!Y67))))</f>
        <v>-829</v>
      </c>
      <c r="Q265" s="37">
        <f t="shared" si="51"/>
        <v>7.9910622843221465E-2</v>
      </c>
      <c r="R265" s="37">
        <f t="shared" si="52"/>
        <v>0.91032403918613403</v>
      </c>
      <c r="S265" s="37">
        <f t="shared" si="53"/>
        <v>0.22909090909090901</v>
      </c>
    </row>
    <row r="266" spans="3:19" ht="15" x14ac:dyDescent="0.25">
      <c r="C266" s="83"/>
      <c r="D266" s="84"/>
      <c r="E266" s="35" t="s">
        <v>25</v>
      </c>
      <c r="F266" s="38">
        <f>IF($C$4="National Currency",IF(Non_technical_Account_DATA!E248=0,0,Non_technical_Account_DATA!E248),IF($C$4="Current Exchange rate",IF(Non_technical_Account_DATA!E248=0,0,Non_technical_Account_DATA!E248/ECO!O33),IF($C$4="Constant Exchange rate",IF(Non_technical_Account_DATA!E248=0,0,Non_technical_Account_DATA!E248/ECO!O68))))</f>
        <v>0</v>
      </c>
      <c r="G266" s="38">
        <f>IF($C$4="National Currency",IF(Non_technical_Account_DATA!F248=0,0,Non_technical_Account_DATA!F248),IF($C$4="Current Exchange rate",IF(Non_technical_Account_DATA!F248=0,0,Non_technical_Account_DATA!F248/ECO!P33),IF($C$4="Constant Exchange rate",IF(Non_technical_Account_DATA!F248=0,0,Non_technical_Account_DATA!F248/ECO!P68))))</f>
        <v>0</v>
      </c>
      <c r="H266" s="38">
        <f>IF($C$4="National Currency",IF(Non_technical_Account_DATA!G248=0,0,Non_technical_Account_DATA!G248),IF($C$4="Current Exchange rate",IF(Non_technical_Account_DATA!G248=0,0,Non_technical_Account_DATA!G248/ECO!Q33),IF($C$4="Constant Exchange rate",IF(Non_technical_Account_DATA!G248=0,0,Non_technical_Account_DATA!G248/ECO!Q68))))</f>
        <v>0</v>
      </c>
      <c r="I266" s="38">
        <f>IF($C$4="National Currency",IF(Non_technical_Account_DATA!H248=0,0,Non_technical_Account_DATA!H248),IF($C$4="Current Exchange rate",IF(Non_technical_Account_DATA!H248=0,0,Non_technical_Account_DATA!H248/ECO!R33),IF($C$4="Constant Exchange rate",IF(Non_technical_Account_DATA!H248=0,0,Non_technical_Account_DATA!H248/ECO!R68))))</f>
        <v>0</v>
      </c>
      <c r="J266" s="38">
        <f>IF($C$4="National Currency",IF(Non_technical_Account_DATA!I248=0,0,Non_technical_Account_DATA!I248),IF($C$4="Current Exchange rate",IF(Non_technical_Account_DATA!I248=0,0,Non_technical_Account_DATA!I248/ECO!S33),IF($C$4="Constant Exchange rate",IF(Non_technical_Account_DATA!I248=0,0,Non_technical_Account_DATA!I248/ECO!S68))))</f>
        <v>0</v>
      </c>
      <c r="K266" s="38">
        <f>IF($C$4="National Currency",IF(Non_technical_Account_DATA!J248=0,0,Non_technical_Account_DATA!J248),IF($C$4="Current Exchange rate",IF(Non_technical_Account_DATA!J248=0,0,Non_technical_Account_DATA!J248/ECO!T33),IF($C$4="Constant Exchange rate",IF(Non_technical_Account_DATA!J248=0,0,Non_technical_Account_DATA!J248/ECO!T68))))</f>
        <v>425.79075425790757</v>
      </c>
      <c r="L266" s="38">
        <f>IF($C$4="National Currency",IF(Non_technical_Account_DATA!K248=0,0,Non_technical_Account_DATA!K248),IF($C$4="Current Exchange rate",IF(Non_technical_Account_DATA!K248=0,0,Non_technical_Account_DATA!K248/ECO!U33),IF($C$4="Constant Exchange rate",IF(Non_technical_Account_DATA!K248=0,0,Non_technical_Account_DATA!K248/ECO!U68))))</f>
        <v>593.34218093342179</v>
      </c>
      <c r="M266" s="38">
        <f>IF($C$4="National Currency",IF(Non_technical_Account_DATA!L248=0,0,Non_technical_Account_DATA!L248),IF($C$4="Current Exchange rate",IF(Non_technical_Account_DATA!L248=0,0,Non_technical_Account_DATA!L248/ECO!V33),IF($C$4="Constant Exchange rate",IF(Non_technical_Account_DATA!L248=0,0,Non_technical_Account_DATA!L248/ECO!V68))))</f>
        <v>297.94293297942932</v>
      </c>
      <c r="N266" s="38">
        <f>IF($C$4="National Currency",IF(Non_technical_Account_DATA!M248=0,0,Non_technical_Account_DATA!M248),IF($C$4="Current Exchange rate",IF(Non_technical_Account_DATA!M248=0,0,Non_technical_Account_DATA!M248/ECO!W33),IF($C$4="Constant Exchange rate",IF(Non_technical_Account_DATA!M248=0,0,Non_technical_Account_DATA!M248/ECO!W68))))</f>
        <v>565.47224065472244</v>
      </c>
      <c r="O266" s="38">
        <f>IF($C$4="National Currency",IF(Non_technical_Account_DATA!N248=0,0,Non_technical_Account_DATA!N248),IF($C$4="Current Exchange rate",IF(Non_technical_Account_DATA!N248=0,0,Non_technical_Account_DATA!N248/ECO!X33),IF($C$4="Constant Exchange rate",IF(Non_technical_Account_DATA!N248=0,0,Non_technical_Account_DATA!N248/ECO!X68))))</f>
        <v>685.02543685025444</v>
      </c>
      <c r="P266" s="78">
        <f>IF($C$4="National Currency",IF(Non_technical_Account_DATA!O248=0,0,Non_technical_Account_DATA!O248),IF($C$4="Current Exchange rate",IF(Non_technical_Account_DATA!O248=0,0,Non_technical_Account_DATA!O248/ECO!Y33),IF($C$4="Constant Exchange rate",IF(Non_technical_Account_DATA!O248=0,0,Non_technical_Account_DATA!O248/ECO!Y68))))</f>
        <v>561.60141561601415</v>
      </c>
      <c r="Q266" s="37">
        <f t="shared" si="51"/>
        <v>1.0797003811075682E-2</v>
      </c>
      <c r="R266" s="37">
        <f t="shared" si="52"/>
        <v>0.21142186583219247</v>
      </c>
      <c r="S266" s="37" t="str">
        <f t="shared" si="53"/>
        <v>-</v>
      </c>
    </row>
    <row r="267" spans="3:19" ht="15" x14ac:dyDescent="0.25">
      <c r="C267" s="83"/>
      <c r="D267" s="84"/>
      <c r="E267" s="35" t="s">
        <v>26</v>
      </c>
      <c r="F267" s="38">
        <f>IF($C$4="National Currency",IF(Non_technical_Account_DATA!E249=0,0,Non_technical_Account_DATA!E249),IF($C$4="Current Exchange rate",IF(Non_technical_Account_DATA!E249=0,0,Non_technical_Account_DATA!E249/ECO!O34),IF($C$4="Constant Exchange rate",IF(Non_technical_Account_DATA!E249=0,0,Non_technical_Account_DATA!E249/ECO!O69))))</f>
        <v>656.88477019563788</v>
      </c>
      <c r="G267" s="38">
        <f>IF($C$4="National Currency",IF(Non_technical_Account_DATA!F249=0,0,Non_technical_Account_DATA!F249),IF($C$4="Current Exchange rate",IF(Non_technical_Account_DATA!F249=0,0,Non_technical_Account_DATA!F249/ECO!P34),IF($C$4="Constant Exchange rate",IF(Non_technical_Account_DATA!F249=0,0,Non_technical_Account_DATA!F249/ECO!P69))))</f>
        <v>1226.7153421323599</v>
      </c>
      <c r="H267" s="38">
        <f>IF($C$4="National Currency",IF(Non_technical_Account_DATA!G249=0,0,Non_technical_Account_DATA!G249),IF($C$4="Current Exchange rate",IF(Non_technical_Account_DATA!G249=0,0,Non_technical_Account_DATA!G249/ECO!Q34),IF($C$4="Constant Exchange rate",IF(Non_technical_Account_DATA!G249=0,0,Non_technical_Account_DATA!G249/ECO!Q69))))</f>
        <v>1557.1468688570626</v>
      </c>
      <c r="I267" s="38">
        <f>IF($C$4="National Currency",IF(Non_technical_Account_DATA!H249=0,0,Non_technical_Account_DATA!H249),IF($C$4="Current Exchange rate",IF(Non_technical_Account_DATA!H249=0,0,Non_technical_Account_DATA!H249/ECO!R34),IF($C$4="Constant Exchange rate",IF(Non_technical_Account_DATA!H249=0,0,Non_technical_Account_DATA!H249/ECO!R69))))</f>
        <v>1237.7141252457175</v>
      </c>
      <c r="J267" s="38">
        <f>IF($C$4="National Currency",IF(Non_technical_Account_DATA!I249=0,0,Non_technical_Account_DATA!I249),IF($C$4="Current Exchange rate",IF(Non_technical_Account_DATA!I249=0,0,Non_technical_Account_DATA!I249/ECO!S34),IF($C$4="Constant Exchange rate",IF(Non_technical_Account_DATA!I249=0,0,Non_technical_Account_DATA!I249/ECO!S69))))</f>
        <v>1351.6802396330618</v>
      </c>
      <c r="K267" s="38">
        <f>IF($C$4="National Currency",IF(Non_technical_Account_DATA!J249=0,0,Non_technical_Account_DATA!J249),IF($C$4="Current Exchange rate",IF(Non_technical_Account_DATA!J249=0,0,Non_technical_Account_DATA!J249/ECO!T34),IF($C$4="Constant Exchange rate",IF(Non_technical_Account_DATA!J249=0,0,Non_technical_Account_DATA!J249/ECO!T69))))</f>
        <v>1537.0214359262379</v>
      </c>
      <c r="L267" s="38">
        <f>IF($C$4="National Currency",IF(Non_technical_Account_DATA!K249=0,0,Non_technical_Account_DATA!K249),IF($C$4="Current Exchange rate",IF(Non_technical_Account_DATA!K249=0,0,Non_technical_Account_DATA!K249/ECO!U34),IF($C$4="Constant Exchange rate",IF(Non_technical_Account_DATA!K249=0,0,Non_technical_Account_DATA!K249/ECO!U69))))</f>
        <v>1577.5063184498736</v>
      </c>
      <c r="M267" s="38">
        <f>IF($C$4="National Currency",IF(Non_technical_Account_DATA!L249=0,0,Non_technical_Account_DATA!L249),IF($C$4="Current Exchange rate",IF(Non_technical_Account_DATA!L249=0,0,Non_technical_Account_DATA!L249/ECO!V34),IF($C$4="Constant Exchange rate",IF(Non_technical_Account_DATA!L249=0,0,Non_technical_Account_DATA!L249/ECO!V69))))</f>
        <v>1435.4582046241692</v>
      </c>
      <c r="N267" s="38">
        <f>IF($C$4="National Currency",IF(Non_technical_Account_DATA!M249=0,0,Non_technical_Account_DATA!M249),IF($C$4="Current Exchange rate",IF(Non_technical_Account_DATA!M249=0,0,Non_technical_Account_DATA!M249/ECO!W34),IF($C$4="Constant Exchange rate",IF(Non_technical_Account_DATA!M249=0,0,Non_technical_Account_DATA!M249/ECO!W69))))</f>
        <v>1559.4870354769259</v>
      </c>
      <c r="O267" s="75">
        <f>IF($C$4="National Currency",IF(Non_technical_Account_DATA!N249=0,0,Non_technical_Account_DATA!N249),IF($C$4="Current Exchange rate",IF(Non_technical_Account_DATA!N249=0,0,Non_technical_Account_DATA!N249/ECO!X34),IF($C$4="Constant Exchange rate",IF(Non_technical_Account_DATA!N249=0,0,Non_technical_Account_DATA!N249/ECO!X69))))</f>
        <v>1559.4870354769259</v>
      </c>
      <c r="P267" s="78">
        <f>IF($C$4="National Currency",IF(Non_technical_Account_DATA!O249=0,0,Non_technical_Account_DATA!O249),IF($C$4="Current Exchange rate",IF(Non_technical_Account_DATA!O249=0,0,Non_technical_Account_DATA!O249/ECO!Y34),IF($C$4="Constant Exchange rate",IF(Non_technical_Account_DATA!O249=0,0,Non_technical_Account_DATA!O249/ECO!Y69))))</f>
        <v>0</v>
      </c>
      <c r="Q267" s="37">
        <f t="shared" si="51"/>
        <v>2.4579798879859994E-2</v>
      </c>
      <c r="R267" s="37">
        <f t="shared" si="52"/>
        <v>0</v>
      </c>
      <c r="S267" s="37">
        <f t="shared" si="53"/>
        <v>1.3740648379052369</v>
      </c>
    </row>
    <row r="268" spans="3:19" ht="15" x14ac:dyDescent="0.25">
      <c r="C268" s="83"/>
      <c r="D268" s="84"/>
      <c r="E268" s="35" t="s">
        <v>27</v>
      </c>
      <c r="F268" s="38">
        <f>IF($C$4="National Currency",IF(Non_technical_Account_DATA!E250=0,0,Non_technical_Account_DATA!E250),IF($C$4="Current Exchange rate",IF(Non_technical_Account_DATA!E250=0,0,Non_technical_Account_DATA!E250/ECO!O35),IF($C$4="Constant Exchange rate",IF(Non_technical_Account_DATA!E250=0,0,Non_technical_Account_DATA!E250/ECO!O70))))</f>
        <v>458.78500000000003</v>
      </c>
      <c r="G268" s="38">
        <f>IF($C$4="National Currency",IF(Non_technical_Account_DATA!F250=0,0,Non_technical_Account_DATA!F250),IF($C$4="Current Exchange rate",IF(Non_technical_Account_DATA!F250=0,0,Non_technical_Account_DATA!F250/ECO!P35),IF($C$4="Constant Exchange rate",IF(Non_technical_Account_DATA!F250=0,0,Non_technical_Account_DATA!F250/ECO!P70))))</f>
        <v>455.56299999999999</v>
      </c>
      <c r="H268" s="38">
        <f>IF($C$4="National Currency",IF(Non_technical_Account_DATA!G250=0,0,Non_technical_Account_DATA!G250),IF($C$4="Current Exchange rate",IF(Non_technical_Account_DATA!G250=0,0,Non_technical_Account_DATA!G250/ECO!Q35),IF($C$4="Constant Exchange rate",IF(Non_technical_Account_DATA!G250=0,0,Non_technical_Account_DATA!G250/ECO!Q70))))</f>
        <v>708.40599999999995</v>
      </c>
      <c r="I268" s="38">
        <f>IF($C$4="National Currency",IF(Non_technical_Account_DATA!H250=0,0,Non_technical_Account_DATA!H250),IF($C$4="Current Exchange rate",IF(Non_technical_Account_DATA!H250=0,0,Non_technical_Account_DATA!H250/ECO!R35),IF($C$4="Constant Exchange rate",IF(Non_technical_Account_DATA!H250=0,0,Non_technical_Account_DATA!H250/ECO!R70))))</f>
        <v>668.61500000000001</v>
      </c>
      <c r="J268" s="38">
        <f>IF($C$4="National Currency",IF(Non_technical_Account_DATA!I250=0,0,Non_technical_Account_DATA!I250),IF($C$4="Current Exchange rate",IF(Non_technical_Account_DATA!I250=0,0,Non_technical_Account_DATA!I250/ECO!S35),IF($C$4="Constant Exchange rate",IF(Non_technical_Account_DATA!I250=0,0,Non_technical_Account_DATA!I250/ECO!S70))))</f>
        <v>-28.497</v>
      </c>
      <c r="K268" s="38">
        <f>IF($C$4="National Currency",IF(Non_technical_Account_DATA!J250=0,0,Non_technical_Account_DATA!J250),IF($C$4="Current Exchange rate",IF(Non_technical_Account_DATA!J250=0,0,Non_technical_Account_DATA!J250/ECO!T35),IF($C$4="Constant Exchange rate",IF(Non_technical_Account_DATA!J250=0,0,Non_technical_Account_DATA!J250/ECO!T70))))</f>
        <v>-43.250999999999998</v>
      </c>
      <c r="L268" s="38">
        <f>IF($C$4="National Currency",IF(Non_technical_Account_DATA!K250=0,0,Non_technical_Account_DATA!K250),IF($C$4="Current Exchange rate",IF(Non_technical_Account_DATA!K250=0,0,Non_technical_Account_DATA!K250/ECO!U35),IF($C$4="Constant Exchange rate",IF(Non_technical_Account_DATA!K250=0,0,Non_technical_Account_DATA!K250/ECO!U70))))</f>
        <v>-43.64</v>
      </c>
      <c r="M268" s="38">
        <f>IF($C$4="National Currency",IF(Non_technical_Account_DATA!L250=0,0,Non_technical_Account_DATA!L250),IF($C$4="Current Exchange rate",IF(Non_technical_Account_DATA!L250=0,0,Non_technical_Account_DATA!L250/ECO!V35),IF($C$4="Constant Exchange rate",IF(Non_technical_Account_DATA!L250=0,0,Non_technical_Account_DATA!L250/ECO!V70))))</f>
        <v>7.4409999999999998</v>
      </c>
      <c r="N268" s="38">
        <f>IF($C$4="National Currency",IF(Non_technical_Account_DATA!M250=0,0,Non_technical_Account_DATA!M250),IF($C$4="Current Exchange rate",IF(Non_technical_Account_DATA!M250=0,0,Non_technical_Account_DATA!M250/ECO!W35),IF($C$4="Constant Exchange rate",IF(Non_technical_Account_DATA!M250=0,0,Non_technical_Account_DATA!M250/ECO!W70))))</f>
        <v>-301.74099999999999</v>
      </c>
      <c r="O268" s="38">
        <f>IF($C$4="National Currency",IF(Non_technical_Account_DATA!N250=0,0,Non_technical_Account_DATA!N250),IF($C$4="Current Exchange rate",IF(Non_technical_Account_DATA!N250=0,0,Non_technical_Account_DATA!N250/ECO!X35),IF($C$4="Constant Exchange rate",IF(Non_technical_Account_DATA!N250=0,0,Non_technical_Account_DATA!N250/ECO!X70))))</f>
        <v>-175.0568463164999</v>
      </c>
      <c r="P268" s="78">
        <f>IF($C$4="National Currency",IF(Non_technical_Account_DATA!O250=0,0,Non_technical_Account_DATA!O250),IF($C$4="Current Exchange rate",IF(Non_technical_Account_DATA!O250=0,0,Non_technical_Account_DATA!O250/ECO!Y35),IF($C$4="Constant Exchange rate",IF(Non_technical_Account_DATA!O250=0,0,Non_technical_Account_DATA!O250/ECO!Y70))))</f>
        <v>-403.23042654480486</v>
      </c>
      <c r="Q268" s="37">
        <f t="shared" si="51"/>
        <v>-2.7591521937123482E-3</v>
      </c>
      <c r="R268" s="37">
        <f t="shared" si="52"/>
        <v>-0.4198440174967939</v>
      </c>
      <c r="S268" s="37">
        <f t="shared" si="53"/>
        <v>-1.3815661940048169</v>
      </c>
    </row>
    <row r="269" spans="3:19" ht="15" x14ac:dyDescent="0.25">
      <c r="C269" s="83"/>
      <c r="D269" s="84"/>
      <c r="E269" s="35" t="s">
        <v>28</v>
      </c>
      <c r="F269" s="38">
        <f>IF($C$4="National Currency",IF(Non_technical_Account_DATA!E251=0,0,Non_technical_Account_DATA!E251),IF($C$4="Current Exchange rate",IF(Non_technical_Account_DATA!E251=0,0,Non_technical_Account_DATA!E251/ECO!O36),IF($C$4="Constant Exchange rate",IF(Non_technical_Account_DATA!E251=0,0,Non_technical_Account_DATA!E251/ECO!O71))))</f>
        <v>7.0932236994735582</v>
      </c>
      <c r="G269" s="75">
        <f>IF($C$4="National Currency",IF(Non_technical_Account_DATA!F251=0,0,Non_technical_Account_DATA!F251),IF($C$4="Current Exchange rate",IF(Non_technical_Account_DATA!F251=0,0,Non_technical_Account_DATA!F251/ECO!P36),IF($C$4="Constant Exchange rate",IF(Non_technical_Account_DATA!F251=0,0,Non_technical_Account_DATA!F251/ECO!P71))))</f>
        <v>2.3284560007138517</v>
      </c>
      <c r="H269" s="75">
        <f>IF($C$4="National Currency",IF(Non_technical_Account_DATA!G251=0,0,Non_technical_Account_DATA!G251),IF($C$4="Current Exchange rate",IF(Non_technical_Account_DATA!G251=0,0,Non_technical_Account_DATA!G251/ECO!Q36),IF($C$4="Constant Exchange rate",IF(Non_technical_Account_DATA!G251=0,0,Non_technical_Account_DATA!G251/ECO!Q71))))</f>
        <v>-2.4363116980458552</v>
      </c>
      <c r="I269" s="75">
        <f>IF($C$4="National Currency",IF(Non_technical_Account_DATA!H251=0,0,Non_technical_Account_DATA!H251),IF($C$4="Current Exchange rate",IF(Non_technical_Account_DATA!H251=0,0,Non_technical_Account_DATA!H251/ECO!R36),IF($C$4="Constant Exchange rate",IF(Non_technical_Account_DATA!H251=0,0,Non_technical_Account_DATA!H251/ECO!R71))))</f>
        <v>-7.2010793968055609</v>
      </c>
      <c r="J269" s="75">
        <f>IF($C$4="National Currency",IF(Non_technical_Account_DATA!I251=0,0,Non_technical_Account_DATA!I251),IF($C$4="Current Exchange rate",IF(Non_technical_Account_DATA!I251=0,0,Non_technical_Account_DATA!I251/ECO!S36),IF($C$4="Constant Exchange rate",IF(Non_technical_Account_DATA!I251=0,0,Non_technical_Account_DATA!I251/ECO!S71))))</f>
        <v>-11.965847095565268</v>
      </c>
      <c r="K269" s="38">
        <f>IF($C$4="National Currency",IF(Non_technical_Account_DATA!J251=0,0,Non_technical_Account_DATA!J251),IF($C$4="Current Exchange rate",IF(Non_technical_Account_DATA!J251=0,0,Non_technical_Account_DATA!J251/ECO!T36),IF($C$4="Constant Exchange rate",IF(Non_technical_Account_DATA!J251=0,0,Non_technical_Account_DATA!J251/ECO!T71))))</f>
        <v>-16.730614794324975</v>
      </c>
      <c r="L269" s="38">
        <f>IF($C$4="National Currency",IF(Non_technical_Account_DATA!K251=0,0,Non_technical_Account_DATA!K251),IF($C$4="Current Exchange rate",IF(Non_technical_Account_DATA!K251=0,0,Non_technical_Account_DATA!K251/ECO!U36),IF($C$4="Constant Exchange rate",IF(Non_technical_Account_DATA!K251=0,0,Non_technical_Account_DATA!K251/ECO!U71))))</f>
        <v>0</v>
      </c>
      <c r="M269" s="38">
        <f>IF($C$4="National Currency",IF(Non_technical_Account_DATA!L251=0,0,Non_technical_Account_DATA!L251),IF($C$4="Current Exchange rate",IF(Non_technical_Account_DATA!L251=0,0,Non_technical_Account_DATA!L251/ECO!V36),IF($C$4="Constant Exchange rate",IF(Non_technical_Account_DATA!L251=0,0,Non_technical_Account_DATA!L251/ECO!V71))))</f>
        <v>0</v>
      </c>
      <c r="N269" s="38">
        <f>IF($C$4="National Currency",IF(Non_technical_Account_DATA!M251=0,0,Non_technical_Account_DATA!M251),IF($C$4="Current Exchange rate",IF(Non_technical_Account_DATA!M251=0,0,Non_technical_Account_DATA!M251/ECO!W36),IF($C$4="Constant Exchange rate",IF(Non_technical_Account_DATA!M251=0,0,Non_technical_Account_DATA!M251/ECO!W71))))</f>
        <v>0</v>
      </c>
      <c r="O269" s="38">
        <f>IF($C$4="National Currency",IF(Non_technical_Account_DATA!N251=0,0,Non_technical_Account_DATA!N251),IF($C$4="Current Exchange rate",IF(Non_technical_Account_DATA!N251=0,0,Non_technical_Account_DATA!N251/ECO!X36),IF($C$4="Constant Exchange rate",IF(Non_technical_Account_DATA!N251=0,0,Non_technical_Account_DATA!N251/ECO!X71))))</f>
        <v>0</v>
      </c>
      <c r="P269" s="78">
        <f>IF($C$4="National Currency",IF(Non_technical_Account_DATA!O251=0,0,Non_technical_Account_DATA!O251),IF($C$4="Current Exchange rate",IF(Non_technical_Account_DATA!O251=0,0,Non_technical_Account_DATA!O251/ECO!Y36),IF($C$4="Constant Exchange rate",IF(Non_technical_Account_DATA!O251=0,0,Non_technical_Account_DATA!O251/ECO!Y71))))</f>
        <v>0</v>
      </c>
      <c r="Q269" s="37">
        <f t="shared" si="51"/>
        <v>0</v>
      </c>
      <c r="R269" s="37" t="str">
        <f t="shared" si="52"/>
        <v>-</v>
      </c>
      <c r="S269" s="37" t="str">
        <f t="shared" si="53"/>
        <v>-</v>
      </c>
    </row>
    <row r="270" spans="3:19" ht="15" x14ac:dyDescent="0.25">
      <c r="C270" s="83"/>
      <c r="D270" s="84"/>
      <c r="E270" s="35" t="s">
        <v>29</v>
      </c>
      <c r="F270" s="38">
        <f>IF($C$4="National Currency",IF(Non_technical_Account_DATA!E252=0,0,Non_technical_Account_DATA!E252),IF($C$4="Current Exchange rate",IF(Non_technical_Account_DATA!E252=0,0,Non_technical_Account_DATA!E252/ECO!O37),IF($C$4="Constant Exchange rate",IF(Non_technical_Account_DATA!E252=0,0,Non_technical_Account_DATA!E252/ECO!O72))))</f>
        <v>9949.4304269136592</v>
      </c>
      <c r="G270" s="38">
        <f>IF($C$4="National Currency",IF(Non_technical_Account_DATA!F252=0,0,Non_technical_Account_DATA!F252),IF($C$4="Current Exchange rate",IF(Non_technical_Account_DATA!F252=0,0,Non_technical_Account_DATA!F252/ECO!P37),IF($C$4="Constant Exchange rate",IF(Non_technical_Account_DATA!F252=0,0,Non_technical_Account_DATA!F252/ECO!P72))))</f>
        <v>1326.4132864899393</v>
      </c>
      <c r="H270" s="38">
        <f>IF($C$4="National Currency",IF(Non_technical_Account_DATA!G252=0,0,Non_technical_Account_DATA!G252),IF($C$4="Current Exchange rate",IF(Non_technical_Account_DATA!G252=0,0,Non_technical_Account_DATA!G252/ECO!Q37),IF($C$4="Constant Exchange rate",IF(Non_technical_Account_DATA!G252=0,0,Non_technical_Account_DATA!G252/ECO!Q72))))</f>
        <v>14259.342063238581</v>
      </c>
      <c r="I270" s="38">
        <f>IF($C$4="National Currency",IF(Non_technical_Account_DATA!H252=0,0,Non_technical_Account_DATA!H252),IF($C$4="Current Exchange rate",IF(Non_technical_Account_DATA!H252=0,0,Non_technical_Account_DATA!H252/ECO!R37),IF($C$4="Constant Exchange rate",IF(Non_technical_Account_DATA!H252=0,0,Non_technical_Account_DATA!H252/ECO!R72))))</f>
        <v>13675.609496433513</v>
      </c>
      <c r="J270" s="38">
        <f>IF($C$4="National Currency",IF(Non_technical_Account_DATA!I252=0,0,Non_technical_Account_DATA!I252),IF($C$4="Current Exchange rate",IF(Non_technical_Account_DATA!I252=0,0,Non_technical_Account_DATA!I252/ECO!S37),IF($C$4="Constant Exchange rate",IF(Non_technical_Account_DATA!I252=0,0,Non_technical_Account_DATA!I252/ECO!S72))))</f>
        <v>-30043.330139465557</v>
      </c>
      <c r="K270" s="38">
        <f>IF($C$4="National Currency",IF(Non_technical_Account_DATA!J252=0,0,Non_technical_Account_DATA!J252),IF($C$4="Current Exchange rate",IF(Non_technical_Account_DATA!J252=0,0,Non_technical_Account_DATA!J252/ECO!T37),IF($C$4="Constant Exchange rate",IF(Non_technical_Account_DATA!J252=0,0,Non_technical_Account_DATA!J252/ECO!T72))))</f>
        <v>30772.916001277546</v>
      </c>
      <c r="L270" s="38">
        <f>IF($C$4="National Currency",IF(Non_technical_Account_DATA!K252=0,0,Non_technical_Account_DATA!K252),IF($C$4="Current Exchange rate",IF(Non_technical_Account_DATA!K252=0,0,Non_technical_Account_DATA!K252/ECO!U37),IF($C$4="Constant Exchange rate",IF(Non_technical_Account_DATA!K252=0,0,Non_technical_Account_DATA!K252/ECO!U72))))</f>
        <v>14183.221547961246</v>
      </c>
      <c r="M270" s="38">
        <f>IF($C$4="National Currency",IF(Non_technical_Account_DATA!L252=0,0,Non_technical_Account_DATA!L252),IF($C$4="Current Exchange rate",IF(Non_technical_Account_DATA!L252=0,0,Non_technical_Account_DATA!L252/ECO!V37),IF($C$4="Constant Exchange rate",IF(Non_technical_Account_DATA!L252=0,0,Non_technical_Account_DATA!L252/ECO!V72))))</f>
        <v>-18601.937613116148</v>
      </c>
      <c r="N270" s="38">
        <f>IF($C$4="National Currency",IF(Non_technical_Account_DATA!M252=0,0,Non_technical_Account_DATA!M252),IF($C$4="Current Exchange rate",IF(Non_technical_Account_DATA!M252=0,0,Non_technical_Account_DATA!M252/ECO!W37),IF($C$4="Constant Exchange rate",IF(Non_technical_Account_DATA!M252=0,0,Non_technical_Account_DATA!M252/ECO!W72))))</f>
        <v>16916.427126583625</v>
      </c>
      <c r="O270" s="38">
        <f>IF($C$4="National Currency",IF(Non_technical_Account_DATA!N252=0,0,Non_technical_Account_DATA!N252),IF($C$4="Current Exchange rate",IF(Non_technical_Account_DATA!N252=0,0,Non_technical_Account_DATA!N252/ECO!X37),IF($C$4="Constant Exchange rate",IF(Non_technical_Account_DATA!N252=0,0,Non_technical_Account_DATA!N252/ECO!X72))))</f>
        <v>25714.255296497391</v>
      </c>
      <c r="P270" s="78">
        <f>IF($C$4="National Currency",IF(Non_technical_Account_DATA!O252=0,0,Non_technical_Account_DATA!O252),IF($C$4="Current Exchange rate",IF(Non_technical_Account_DATA!O252=0,0,Non_technical_Account_DATA!O252/ECO!Y37),IF($C$4="Constant Exchange rate",IF(Non_technical_Account_DATA!O252=0,0,Non_technical_Account_DATA!O252/ECO!Y72))))</f>
        <v>0</v>
      </c>
      <c r="Q270" s="37">
        <f t="shared" si="51"/>
        <v>0.40529431098475599</v>
      </c>
      <c r="R270" s="37">
        <f t="shared" si="52"/>
        <v>0.52007602456952973</v>
      </c>
      <c r="S270" s="37">
        <f t="shared" si="53"/>
        <v>1.5844952115991653</v>
      </c>
    </row>
    <row r="271" spans="3:19" ht="15" x14ac:dyDescent="0.25">
      <c r="C271" s="83"/>
      <c r="D271" s="84"/>
      <c r="E271" s="35" t="s">
        <v>30</v>
      </c>
      <c r="F271" s="38">
        <f>IF($C$4="National Currency",IF(Non_technical_Account_DATA!E253=0,0,Non_technical_Account_DATA!E253),IF($C$4="Current Exchange rate",IF(Non_technical_Account_DATA!E253=0,0,Non_technical_Account_DATA!E253/ECO!O38),IF($C$4="Constant Exchange rate",IF(Non_technical_Account_DATA!E253=0,0,Non_technical_Account_DATA!E253/ECO!O73))))</f>
        <v>92.588883324987492</v>
      </c>
      <c r="G271" s="38">
        <f>IF($C$4="National Currency",IF(Non_technical_Account_DATA!F253=0,0,Non_technical_Account_DATA!F253),IF($C$4="Current Exchange rate",IF(Non_technical_Account_DATA!F253=0,0,Non_technical_Account_DATA!F253/ECO!P38),IF($C$4="Constant Exchange rate",IF(Non_technical_Account_DATA!F253=0,0,Non_technical_Account_DATA!F253/ECO!P73))))</f>
        <v>101.69420797863462</v>
      </c>
      <c r="H271" s="38">
        <f>IF($C$4="National Currency",IF(Non_technical_Account_DATA!G253=0,0,Non_technical_Account_DATA!G253),IF($C$4="Current Exchange rate",IF(Non_technical_Account_DATA!G253=0,0,Non_technical_Account_DATA!G253/ECO!Q38),IF($C$4="Constant Exchange rate",IF(Non_technical_Account_DATA!G253=0,0,Non_technical_Account_DATA!G253/ECO!Q73))))</f>
        <v>65.110165247871805</v>
      </c>
      <c r="I271" s="38">
        <f>IF($C$4="National Currency",IF(Non_technical_Account_DATA!H253=0,0,Non_technical_Account_DATA!H253),IF($C$4="Current Exchange rate",IF(Non_technical_Account_DATA!H253=0,0,Non_technical_Account_DATA!H253/ECO!R38),IF($C$4="Constant Exchange rate",IF(Non_technical_Account_DATA!H253=0,0,Non_technical_Account_DATA!H253/ECO!R73))))</f>
        <v>234</v>
      </c>
      <c r="J271" s="38">
        <f>IF($C$4="National Currency",IF(Non_technical_Account_DATA!I253=0,0,Non_technical_Account_DATA!I253),IF($C$4="Current Exchange rate",IF(Non_technical_Account_DATA!I253=0,0,Non_technical_Account_DATA!I253/ECO!S38),IF($C$4="Constant Exchange rate",IF(Non_technical_Account_DATA!I253=0,0,Non_technical_Account_DATA!I253/ECO!S73))))</f>
        <v>-140</v>
      </c>
      <c r="K271" s="75">
        <f>IF($C$4="National Currency",IF(Non_technical_Account_DATA!J253=0,0,Non_technical_Account_DATA!J253),IF($C$4="Current Exchange rate",IF(Non_technical_Account_DATA!J253=0,0,Non_technical_Account_DATA!J253/ECO!T38),IF($C$4="Constant Exchange rate",IF(Non_technical_Account_DATA!J253=0,0,Non_technical_Account_DATA!J253/ECO!T73))))</f>
        <v>-104</v>
      </c>
      <c r="L271" s="38">
        <f>IF($C$4="National Currency",IF(Non_technical_Account_DATA!K253=0,0,Non_technical_Account_DATA!K253),IF($C$4="Current Exchange rate",IF(Non_technical_Account_DATA!K253=0,0,Non_technical_Account_DATA!K253/ECO!U38),IF($C$4="Constant Exchange rate",IF(Non_technical_Account_DATA!K253=0,0,Non_technical_Account_DATA!K253/ECO!U73))))</f>
        <v>-68</v>
      </c>
      <c r="M271" s="38">
        <f>IF($C$4="National Currency",IF(Non_technical_Account_DATA!L253=0,0,Non_technical_Account_DATA!L253),IF($C$4="Current Exchange rate",IF(Non_technical_Account_DATA!L253=0,0,Non_technical_Account_DATA!L253/ECO!V38),IF($C$4="Constant Exchange rate",IF(Non_technical_Account_DATA!L253=0,0,Non_technical_Account_DATA!L253/ECO!V73))))</f>
        <v>97.135999999999996</v>
      </c>
      <c r="N271" s="38">
        <f>IF($C$4="National Currency",IF(Non_technical_Account_DATA!M253=0,0,Non_technical_Account_DATA!M253),IF($C$4="Current Exchange rate",IF(Non_technical_Account_DATA!M253=0,0,Non_technical_Account_DATA!M253/ECO!W38),IF($C$4="Constant Exchange rate",IF(Non_technical_Account_DATA!M253=0,0,Non_technical_Account_DATA!M253/ECO!W73))))</f>
        <v>139</v>
      </c>
      <c r="O271" s="38">
        <f>IF($C$4="National Currency",IF(Non_technical_Account_DATA!N253=0,0,Non_technical_Account_DATA!N253),IF($C$4="Current Exchange rate",IF(Non_technical_Account_DATA!N253=0,0,Non_technical_Account_DATA!N253/ECO!X38),IF($C$4="Constant Exchange rate",IF(Non_technical_Account_DATA!N253=0,0,Non_technical_Account_DATA!N253/ECO!X73))))</f>
        <v>116.5</v>
      </c>
      <c r="P271" s="78">
        <f>IF($C$4="National Currency",IF(Non_technical_Account_DATA!O253=0,0,Non_technical_Account_DATA!O253),IF($C$4="Current Exchange rate",IF(Non_technical_Account_DATA!O253=0,0,Non_technical_Account_DATA!O253/ECO!Y38),IF($C$4="Constant Exchange rate",IF(Non_technical_Account_DATA!O253=0,0,Non_technical_Account_DATA!O253/ECO!Y73))))</f>
        <v>0</v>
      </c>
      <c r="Q271" s="37">
        <f t="shared" si="51"/>
        <v>1.8362105643462132E-3</v>
      </c>
      <c r="R271" s="37">
        <f t="shared" si="52"/>
        <v>-0.16187050359712229</v>
      </c>
      <c r="S271" s="37">
        <f t="shared" si="53"/>
        <v>0.25825040562466173</v>
      </c>
    </row>
    <row r="272" spans="3:19" ht="15" x14ac:dyDescent="0.25">
      <c r="C272" s="83"/>
      <c r="D272" s="84"/>
      <c r="E272" s="35" t="s">
        <v>31</v>
      </c>
      <c r="F272" s="38">
        <f>IF($C$4="National Currency",IF(Non_technical_Account_DATA!E254=0,0,Non_technical_Account_DATA!E254),IF($C$4="Current Exchange rate",IF(Non_technical_Account_DATA!E254=0,0,Non_technical_Account_DATA!E254/ECO!O39),IF($C$4="Constant Exchange rate",IF(Non_technical_Account_DATA!E254=0,0,Non_technical_Account_DATA!E254/ECO!O74))))</f>
        <v>72.130385713337319</v>
      </c>
      <c r="G272" s="38">
        <f>IF($C$4="National Currency",IF(Non_technical_Account_DATA!F254=0,0,Non_technical_Account_DATA!F254),IF($C$4="Current Exchange rate",IF(Non_technical_Account_DATA!F254=0,0,Non_technical_Account_DATA!F254/ECO!P39),IF($C$4="Constant Exchange rate",IF(Non_technical_Account_DATA!F254=0,0,Non_technical_Account_DATA!F254/ECO!P74))))</f>
        <v>0</v>
      </c>
      <c r="H272" s="38">
        <f>IF($C$4="National Currency",IF(Non_technical_Account_DATA!G254=0,0,Non_technical_Account_DATA!G254),IF($C$4="Current Exchange rate",IF(Non_technical_Account_DATA!G254=0,0,Non_technical_Account_DATA!G254/ECO!Q39),IF($C$4="Constant Exchange rate",IF(Non_technical_Account_DATA!G254=0,0,Non_technical_Account_DATA!G254/ECO!Q74))))</f>
        <v>0</v>
      </c>
      <c r="I272" s="38">
        <f>IF($C$4="National Currency",IF(Non_technical_Account_DATA!H254=0,0,Non_technical_Account_DATA!H254),IF($C$4="Current Exchange rate",IF(Non_technical_Account_DATA!H254=0,0,Non_technical_Account_DATA!H254/ECO!R39),IF($C$4="Constant Exchange rate",IF(Non_technical_Account_DATA!H254=0,0,Non_technical_Account_DATA!H254/ECO!R74))))</f>
        <v>0</v>
      </c>
      <c r="J272" s="38">
        <f>IF($C$4="National Currency",IF(Non_technical_Account_DATA!I254=0,0,Non_technical_Account_DATA!I254),IF($C$4="Current Exchange rate",IF(Non_technical_Account_DATA!I254=0,0,Non_technical_Account_DATA!I254/ECO!S39),IF($C$4="Constant Exchange rate",IF(Non_technical_Account_DATA!I254=0,0,Non_technical_Account_DATA!I254/ECO!S74))))</f>
        <v>0</v>
      </c>
      <c r="K272" s="38">
        <f>IF($C$4="National Currency",IF(Non_technical_Account_DATA!J254=0,0,Non_technical_Account_DATA!J254),IF($C$4="Current Exchange rate",IF(Non_technical_Account_DATA!J254=0,0,Non_technical_Account_DATA!J254/ECO!T39),IF($C$4="Constant Exchange rate",IF(Non_technical_Account_DATA!J254=0,0,Non_technical_Account_DATA!J254/ECO!T74))))</f>
        <v>0</v>
      </c>
      <c r="L272" s="38">
        <f>IF($C$4="National Currency",IF(Non_technical_Account_DATA!K254=0,0,Non_technical_Account_DATA!K254),IF($C$4="Current Exchange rate",IF(Non_technical_Account_DATA!K254=0,0,Non_technical_Account_DATA!K254/ECO!U39),IF($C$4="Constant Exchange rate",IF(Non_technical_Account_DATA!K254=0,0,Non_technical_Account_DATA!K254/ECO!U74))))</f>
        <v>0</v>
      </c>
      <c r="M272" s="38">
        <f>IF($C$4="National Currency",IF(Non_technical_Account_DATA!L254=0,0,Non_technical_Account_DATA!L254),IF($C$4="Current Exchange rate",IF(Non_technical_Account_DATA!L254=0,0,Non_technical_Account_DATA!L254/ECO!V39),IF($C$4="Constant Exchange rate",IF(Non_technical_Account_DATA!L254=0,0,Non_technical_Account_DATA!L254/ECO!V74))))</f>
        <v>0</v>
      </c>
      <c r="N272" s="38">
        <f>IF($C$4="National Currency",IF(Non_technical_Account_DATA!M254=0,0,Non_technical_Account_DATA!M254),IF($C$4="Current Exchange rate",IF(Non_technical_Account_DATA!M254=0,0,Non_technical_Account_DATA!M254/ECO!W39),IF($C$4="Constant Exchange rate",IF(Non_technical_Account_DATA!M254=0,0,Non_technical_Account_DATA!M254/ECO!W74))))</f>
        <v>0</v>
      </c>
      <c r="O272" s="38">
        <f>IF($C$4="National Currency",IF(Non_technical_Account_DATA!N254=0,0,Non_technical_Account_DATA!N254),IF($C$4="Current Exchange rate",IF(Non_technical_Account_DATA!N254=0,0,Non_technical_Account_DATA!N254/ECO!X39),IF($C$4="Constant Exchange rate",IF(Non_technical_Account_DATA!N254=0,0,Non_technical_Account_DATA!N254/ECO!X74))))</f>
        <v>0</v>
      </c>
      <c r="P272" s="78">
        <f>IF($C$4="National Currency",IF(Non_technical_Account_DATA!O254=0,0,Non_technical_Account_DATA!O254),IF($C$4="Current Exchange rate",IF(Non_technical_Account_DATA!O254=0,0,Non_technical_Account_DATA!O254/ECO!Y39),IF($C$4="Constant Exchange rate",IF(Non_technical_Account_DATA!O254=0,0,Non_technical_Account_DATA!O254/ECO!Y74))))</f>
        <v>0</v>
      </c>
      <c r="Q272" s="37">
        <f t="shared" si="51"/>
        <v>0</v>
      </c>
      <c r="R272" s="37" t="str">
        <f t="shared" si="52"/>
        <v>-</v>
      </c>
      <c r="S272" s="37" t="str">
        <f t="shared" si="53"/>
        <v>-</v>
      </c>
    </row>
    <row r="273" spans="3:19" ht="15" x14ac:dyDescent="0.25">
      <c r="C273" s="83"/>
      <c r="D273" s="84"/>
      <c r="E273" s="35" t="s">
        <v>32</v>
      </c>
      <c r="F273" s="38">
        <f>IF($C$4="National Currency",IF(Non_technical_Account_DATA!E255=0,0,Non_technical_Account_DATA!E255),IF($C$4="Current Exchange rate",IF(Non_technical_Account_DATA!E255=0,0,Non_technical_Account_DATA!E255/ECO!O40),IF($C$4="Constant Exchange rate",IF(Non_technical_Account_DATA!E255=0,0,Non_technical_Account_DATA!E255/ECO!O75))))</f>
        <v>0</v>
      </c>
      <c r="G273" s="38">
        <f>IF($C$4="National Currency",IF(Non_technical_Account_DATA!F255=0,0,Non_technical_Account_DATA!F255),IF($C$4="Current Exchange rate",IF(Non_technical_Account_DATA!F255=0,0,Non_technical_Account_DATA!F255/ECO!P40),IF($C$4="Constant Exchange rate",IF(Non_technical_Account_DATA!F255=0,0,Non_technical_Account_DATA!F255/ECO!P75))))</f>
        <v>0</v>
      </c>
      <c r="H273" s="38">
        <f>IF($C$4="National Currency",IF(Non_technical_Account_DATA!G255=0,0,Non_technical_Account_DATA!G255),IF($C$4="Current Exchange rate",IF(Non_technical_Account_DATA!G255=0,0,Non_technical_Account_DATA!G255/ECO!Q40),IF($C$4="Constant Exchange rate",IF(Non_technical_Account_DATA!G255=0,0,Non_technical_Account_DATA!G255/ECO!Q75))))</f>
        <v>133.47457627118644</v>
      </c>
      <c r="I273" s="38">
        <f>IF($C$4="National Currency",IF(Non_technical_Account_DATA!H255=0,0,Non_technical_Account_DATA!H255),IF($C$4="Current Exchange rate",IF(Non_technical_Account_DATA!H255=0,0,Non_technical_Account_DATA!H255/ECO!R40),IF($C$4="Constant Exchange rate",IF(Non_technical_Account_DATA!H255=0,0,Non_technical_Account_DATA!H255/ECO!R75))))</f>
        <v>269.77401129943502</v>
      </c>
      <c r="J273" s="38">
        <f>IF($C$4="National Currency",IF(Non_technical_Account_DATA!I255=0,0,Non_technical_Account_DATA!I255),IF($C$4="Current Exchange rate",IF(Non_technical_Account_DATA!I255=0,0,Non_technical_Account_DATA!I255/ECO!S40),IF($C$4="Constant Exchange rate",IF(Non_technical_Account_DATA!I255=0,0,Non_technical_Account_DATA!I255/ECO!S75))))</f>
        <v>296.25706214689268</v>
      </c>
      <c r="K273" s="38">
        <f>IF($C$4="National Currency",IF(Non_technical_Account_DATA!J255=0,0,Non_technical_Account_DATA!J255),IF($C$4="Current Exchange rate",IF(Non_technical_Account_DATA!J255=0,0,Non_technical_Account_DATA!J255/ECO!T40),IF($C$4="Constant Exchange rate",IF(Non_technical_Account_DATA!J255=0,0,Non_technical_Account_DATA!J255/ECO!T75))))</f>
        <v>157.13276836158192</v>
      </c>
      <c r="L273" s="38">
        <f>IF($C$4="National Currency",IF(Non_technical_Account_DATA!K255=0,0,Non_technical_Account_DATA!K255),IF($C$4="Current Exchange rate",IF(Non_technical_Account_DATA!K255=0,0,Non_technical_Account_DATA!K255/ECO!U40),IF($C$4="Constant Exchange rate",IF(Non_technical_Account_DATA!K255=0,0,Non_technical_Account_DATA!K255/ECO!U75))))</f>
        <v>20.127118644067799</v>
      </c>
      <c r="M273" s="38">
        <f>IF($C$4="National Currency",IF(Non_technical_Account_DATA!L255=0,0,Non_technical_Account_DATA!L255),IF($C$4="Current Exchange rate",IF(Non_technical_Account_DATA!L255=0,0,Non_technical_Account_DATA!L255/ECO!V40),IF($C$4="Constant Exchange rate",IF(Non_technical_Account_DATA!L255=0,0,Non_technical_Account_DATA!L255/ECO!V75))))</f>
        <v>115.81920903954803</v>
      </c>
      <c r="N273" s="38">
        <f>IF($C$4="National Currency",IF(Non_technical_Account_DATA!M255=0,0,Non_technical_Account_DATA!M255),IF($C$4="Current Exchange rate",IF(Non_technical_Account_DATA!M255=0,0,Non_technical_Account_DATA!M255/ECO!W40),IF($C$4="Constant Exchange rate",IF(Non_technical_Account_DATA!M255=0,0,Non_technical_Account_DATA!M255/ECO!W75))))</f>
        <v>-82.274011299435031</v>
      </c>
      <c r="O273" s="38">
        <f>IF($C$4="National Currency",IF(Non_technical_Account_DATA!N255=0,0,Non_technical_Account_DATA!N255),IF($C$4="Current Exchange rate",IF(Non_technical_Account_DATA!N255=0,0,Non_technical_Account_DATA!N255/ECO!X40),IF($C$4="Constant Exchange rate",IF(Non_technical_Account_DATA!N255=0,0,Non_technical_Account_DATA!N255/ECO!X75))))</f>
        <v>495.76271186440681</v>
      </c>
      <c r="P273" s="78">
        <f>IF($C$4="National Currency",IF(Non_technical_Account_DATA!O255=0,0,Non_technical_Account_DATA!O255),IF($C$4="Current Exchange rate",IF(Non_technical_Account_DATA!O255=0,0,Non_technical_Account_DATA!O255/ECO!Y40),IF($C$4="Constant Exchange rate",IF(Non_technical_Account_DATA!O255=0,0,Non_technical_Account_DATA!O255/ECO!Y75))))</f>
        <v>0</v>
      </c>
      <c r="Q273" s="37">
        <f t="shared" si="51"/>
        <v>7.8139461711103139E-3</v>
      </c>
      <c r="R273" s="37">
        <f t="shared" si="52"/>
        <v>-7.0257510729613735</v>
      </c>
      <c r="S273" s="37" t="str">
        <f t="shared" si="53"/>
        <v>-</v>
      </c>
    </row>
    <row r="274" spans="3:19" ht="15" x14ac:dyDescent="0.25">
      <c r="C274" s="83"/>
      <c r="D274" s="84"/>
      <c r="E274" s="35" t="s">
        <v>42</v>
      </c>
      <c r="F274" s="39">
        <f>IF($C$4="National Currency",IF(Non_technical_Account_DATA!E256=0,0,Non_technical_Account_DATA!E256),IF($C$4="Current Exchange rate",IF(Non_technical_Account_DATA!E256=0,0,Non_technical_Account_DATA!E256/ECO!O41),IF($C$4="Constant Exchange rate",IF(Non_technical_Account_DATA!E256=0,0,Non_technical_Account_DATA!E256/ECO!O76))))</f>
        <v>0</v>
      </c>
      <c r="G274" s="39">
        <f>IF($C$4="National Currency",IF(Non_technical_Account_DATA!F256=0,0,Non_technical_Account_DATA!F256),IF($C$4="Current Exchange rate",IF(Non_technical_Account_DATA!F256=0,0,Non_technical_Account_DATA!F256/ECO!P41),IF($C$4="Constant Exchange rate",IF(Non_technical_Account_DATA!F256=0,0,Non_technical_Account_DATA!F256/ECO!P76))))</f>
        <v>0</v>
      </c>
      <c r="H274" s="39">
        <f>IF($C$4="National Currency",IF(Non_technical_Account_DATA!G256=0,0,Non_technical_Account_DATA!G256),IF($C$4="Current Exchange rate",IF(Non_technical_Account_DATA!G256=0,0,Non_technical_Account_DATA!G256/ECO!Q41),IF($C$4="Constant Exchange rate",IF(Non_technical_Account_DATA!G256=0,0,Non_technical_Account_DATA!G256/ECO!Q76))))</f>
        <v>0</v>
      </c>
      <c r="I274" s="39">
        <f>IF($C$4="National Currency",IF(Non_technical_Account_DATA!H256=0,0,Non_technical_Account_DATA!H256),IF($C$4="Current Exchange rate",IF(Non_technical_Account_DATA!H256=0,0,Non_technical_Account_DATA!H256/ECO!R41),IF($C$4="Constant Exchange rate",IF(Non_technical_Account_DATA!H256=0,0,Non_technical_Account_DATA!H256/ECO!R76))))</f>
        <v>0</v>
      </c>
      <c r="J274" s="39">
        <f>IF($C$4="National Currency",IF(Non_technical_Account_DATA!I256=0,0,Non_technical_Account_DATA!I256),IF($C$4="Current Exchange rate",IF(Non_technical_Account_DATA!I256=0,0,Non_technical_Account_DATA!I256/ECO!S41),IF($C$4="Constant Exchange rate",IF(Non_technical_Account_DATA!I256=0,0,Non_technical_Account_DATA!I256/ECO!S76))))</f>
        <v>0</v>
      </c>
      <c r="K274" s="39">
        <f>IF($C$4="National Currency",IF(Non_technical_Account_DATA!J256=0,0,Non_technical_Account_DATA!J256),IF($C$4="Current Exchange rate",IF(Non_technical_Account_DATA!J256=0,0,Non_technical_Account_DATA!J256/ECO!T41),IF($C$4="Constant Exchange rate",IF(Non_technical_Account_DATA!J256=0,0,Non_technical_Account_DATA!J256/ECO!T76))))</f>
        <v>0</v>
      </c>
      <c r="L274" s="39">
        <f>IF($C$4="National Currency",IF(Non_technical_Account_DATA!K256=0,0,Non_technical_Account_DATA!K256),IF($C$4="Current Exchange rate",IF(Non_technical_Account_DATA!K256=0,0,Non_technical_Account_DATA!K256/ECO!U41),IF($C$4="Constant Exchange rate",IF(Non_technical_Account_DATA!K256=0,0,Non_technical_Account_DATA!K256/ECO!U76))))</f>
        <v>0</v>
      </c>
      <c r="M274" s="39">
        <f>IF($C$4="National Currency",IF(Non_technical_Account_DATA!L256=0,0,Non_technical_Account_DATA!L256),IF($C$4="Current Exchange rate",IF(Non_technical_Account_DATA!L256=0,0,Non_technical_Account_DATA!L256/ECO!V41),IF($C$4="Constant Exchange rate",IF(Non_technical_Account_DATA!L256=0,0,Non_technical_Account_DATA!L256/ECO!V76))))</f>
        <v>0</v>
      </c>
      <c r="N274" s="39">
        <f>IF($C$4="National Currency",IF(Non_technical_Account_DATA!M256=0,0,Non_technical_Account_DATA!M256),IF($C$4="Current Exchange rate",IF(Non_technical_Account_DATA!M256=0,0,Non_technical_Account_DATA!M256/ECO!W41),IF($C$4="Constant Exchange rate",IF(Non_technical_Account_DATA!M256=0,0,Non_technical_Account_DATA!M256/ECO!W76))))</f>
        <v>0</v>
      </c>
      <c r="O274" s="39">
        <f>IF($C$4="National Currency",IF(Non_technical_Account_DATA!N256=0,0,Non_technical_Account_DATA!N256),IF($C$4="Current Exchange rate",IF(Non_technical_Account_DATA!N256=0,0,Non_technical_Account_DATA!N256/ECO!X41),IF($C$4="Constant Exchange rate",IF(Non_technical_Account_DATA!N256=0,0,Non_technical_Account_DATA!N256/ECO!X76))))</f>
        <v>0</v>
      </c>
      <c r="P274" s="79">
        <f>IF($C$4="National Currency",IF(Non_technical_Account_DATA!O256=0,0,Non_technical_Account_DATA!O256),IF($C$4="Current Exchange rate",IF(Non_technical_Account_DATA!O256=0,0,Non_technical_Account_DATA!O256/ECO!Y41),IF($C$4="Constant Exchange rate",IF(Non_technical_Account_DATA!O256=0,0,Non_technical_Account_DATA!O256/ECO!Y76))))</f>
        <v>0</v>
      </c>
      <c r="Q274" s="37">
        <f t="shared" si="51"/>
        <v>0</v>
      </c>
      <c r="R274" s="37" t="str">
        <f t="shared" si="52"/>
        <v>-</v>
      </c>
      <c r="S274" s="37" t="str">
        <f t="shared" si="53"/>
        <v>-</v>
      </c>
    </row>
    <row r="275" spans="3:19" ht="15.75" thickBot="1" x14ac:dyDescent="0.3">
      <c r="C275" s="87"/>
      <c r="D275" s="88"/>
      <c r="E275" s="40" t="s">
        <v>81</v>
      </c>
      <c r="F275" s="44">
        <f t="shared" ref="F275:O275" si="54">SUM(F243:F274)</f>
        <v>36847.019930939132</v>
      </c>
      <c r="G275" s="44">
        <f t="shared" si="54"/>
        <v>33829.146257406719</v>
      </c>
      <c r="H275" s="44">
        <f t="shared" si="54"/>
        <v>50676.082355140388</v>
      </c>
      <c r="I275" s="44">
        <f t="shared" si="54"/>
        <v>55431.312827971349</v>
      </c>
      <c r="J275" s="44">
        <f t="shared" si="54"/>
        <v>-29150.997154878918</v>
      </c>
      <c r="K275" s="44">
        <f t="shared" si="54"/>
        <v>58834.520550089714</v>
      </c>
      <c r="L275" s="44">
        <f t="shared" si="54"/>
        <v>39468.634272276395</v>
      </c>
      <c r="M275" s="44">
        <f t="shared" si="54"/>
        <v>-2691.7350651612232</v>
      </c>
      <c r="N275" s="44">
        <f t="shared" si="54"/>
        <v>47869.597414383607</v>
      </c>
      <c r="O275" s="44">
        <f t="shared" si="54"/>
        <v>63445.882657515416</v>
      </c>
      <c r="P275" s="44" t="s">
        <v>113</v>
      </c>
      <c r="Q275" s="37">
        <f t="shared" si="51"/>
        <v>1</v>
      </c>
    </row>
    <row r="276" spans="3:19" ht="15.75" thickTop="1" x14ac:dyDescent="0.25">
      <c r="C276" s="89"/>
      <c r="D276" s="90"/>
      <c r="E276" s="45" t="s">
        <v>82</v>
      </c>
      <c r="F276" s="46">
        <v>33588.16015625</v>
      </c>
      <c r="G276" s="46">
        <v>30495.314453125</v>
      </c>
      <c r="H276" s="46">
        <v>46926.6796875</v>
      </c>
      <c r="I276" s="46">
        <v>53855.953125</v>
      </c>
      <c r="J276" s="46">
        <v>-28266.16015625</v>
      </c>
      <c r="K276" s="46">
        <v>53623.7890625</v>
      </c>
      <c r="L276" s="46">
        <v>31821.58984375</v>
      </c>
      <c r="M276" s="46">
        <v>-9696.7578125</v>
      </c>
      <c r="N276" s="46">
        <v>41956.7265625</v>
      </c>
      <c r="O276" s="46">
        <v>55291.375</v>
      </c>
      <c r="P276" s="46" t="s">
        <v>113</v>
      </c>
      <c r="Q276" s="37">
        <f t="shared" si="51"/>
        <v>0.87147302053414677</v>
      </c>
      <c r="R276" s="37">
        <f t="shared" ref="R276" si="55">IF(OR(O276=0, N276=0),"-",O276/N276-1)</f>
        <v>0.31781908480482413</v>
      </c>
      <c r="S276" s="37">
        <f t="shared" ref="S276" si="56">IF(OR(O276=0, F276=0),"-",O276/F276-1)</f>
        <v>0.64615670351659671</v>
      </c>
    </row>
    <row r="277" spans="3:19" ht="15" x14ac:dyDescent="0.25">
      <c r="E277" s="55" t="s">
        <v>83</v>
      </c>
      <c r="F277" s="56"/>
      <c r="G277" s="56">
        <f t="shared" ref="G277:O277" si="57">G276/F276-1</f>
        <v>-9.2081426572258707E-2</v>
      </c>
      <c r="H277" s="56">
        <f t="shared" si="57"/>
        <v>0.53881606171439889</v>
      </c>
      <c r="I277" s="56">
        <f t="shared" si="57"/>
        <v>0.14766170297247294</v>
      </c>
      <c r="J277" s="56">
        <f t="shared" si="57"/>
        <v>-1.524847459122004</v>
      </c>
      <c r="K277" s="56">
        <f>K276/J276-1</f>
        <v>-2.8971020034584751</v>
      </c>
      <c r="L277" s="56">
        <f t="shared" si="57"/>
        <v>-0.40657699875215714</v>
      </c>
      <c r="M277" s="56">
        <f t="shared" si="57"/>
        <v>-1.3047226068877422</v>
      </c>
      <c r="N277" s="56">
        <f t="shared" si="57"/>
        <v>-5.326881971664176</v>
      </c>
      <c r="O277" s="57">
        <f t="shared" si="57"/>
        <v>0.31781908480482413</v>
      </c>
      <c r="P277" s="57"/>
    </row>
  </sheetData>
  <mergeCells count="261">
    <mergeCell ref="C261:D261"/>
    <mergeCell ref="E241:P241"/>
    <mergeCell ref="E202:P202"/>
    <mergeCell ref="E163:P163"/>
    <mergeCell ref="E124:P124"/>
    <mergeCell ref="E85:P85"/>
    <mergeCell ref="E46:P46"/>
    <mergeCell ref="E7:P7"/>
    <mergeCell ref="F4:P4"/>
    <mergeCell ref="C7:D7"/>
    <mergeCell ref="C46:D46"/>
    <mergeCell ref="C85:D85"/>
    <mergeCell ref="C124:D124"/>
    <mergeCell ref="C163:D163"/>
    <mergeCell ref="C202:D202"/>
    <mergeCell ref="C241:D241"/>
    <mergeCell ref="C4:E4"/>
    <mergeCell ref="C233:D233"/>
    <mergeCell ref="C234:D234"/>
    <mergeCell ref="C235:D235"/>
    <mergeCell ref="C236:D236"/>
    <mergeCell ref="C237:D237"/>
    <mergeCell ref="C228:D228"/>
    <mergeCell ref="C229:D229"/>
    <mergeCell ref="C252:D252"/>
    <mergeCell ref="C253:D253"/>
    <mergeCell ref="C254:D254"/>
    <mergeCell ref="C255:D255"/>
    <mergeCell ref="C256:D256"/>
    <mergeCell ref="C273:D273"/>
    <mergeCell ref="C274:D274"/>
    <mergeCell ref="C275:D275"/>
    <mergeCell ref="C276:D276"/>
    <mergeCell ref="C267:D267"/>
    <mergeCell ref="C268:D268"/>
    <mergeCell ref="C269:D269"/>
    <mergeCell ref="C270:D270"/>
    <mergeCell ref="C271:D271"/>
    <mergeCell ref="C272:D272"/>
    <mergeCell ref="C262:D262"/>
    <mergeCell ref="C263:D263"/>
    <mergeCell ref="C264:D264"/>
    <mergeCell ref="C265:D265"/>
    <mergeCell ref="C266:D266"/>
    <mergeCell ref="C257:D257"/>
    <mergeCell ref="C258:D258"/>
    <mergeCell ref="C259:D259"/>
    <mergeCell ref="C260:D260"/>
    <mergeCell ref="C247:D247"/>
    <mergeCell ref="C248:D248"/>
    <mergeCell ref="C249:D249"/>
    <mergeCell ref="C250:D250"/>
    <mergeCell ref="C251:D251"/>
    <mergeCell ref="C242:D242"/>
    <mergeCell ref="C243:D243"/>
    <mergeCell ref="C244:D244"/>
    <mergeCell ref="C245:D245"/>
    <mergeCell ref="C246:D246"/>
    <mergeCell ref="C231:D231"/>
    <mergeCell ref="C232:D232"/>
    <mergeCell ref="C223:D223"/>
    <mergeCell ref="C224:D224"/>
    <mergeCell ref="C225:D225"/>
    <mergeCell ref="C226:D226"/>
    <mergeCell ref="C227:D227"/>
    <mergeCell ref="C218:D218"/>
    <mergeCell ref="C219:D219"/>
    <mergeCell ref="C220:D220"/>
    <mergeCell ref="C221:D221"/>
    <mergeCell ref="C222:D222"/>
    <mergeCell ref="C230:D230"/>
    <mergeCell ref="C213:D213"/>
    <mergeCell ref="C214:D214"/>
    <mergeCell ref="C215:D215"/>
    <mergeCell ref="C216:D216"/>
    <mergeCell ref="C217:D217"/>
    <mergeCell ref="C208:D208"/>
    <mergeCell ref="C209:D209"/>
    <mergeCell ref="C210:D210"/>
    <mergeCell ref="C211:D211"/>
    <mergeCell ref="C212:D212"/>
    <mergeCell ref="C203:D203"/>
    <mergeCell ref="C204:D204"/>
    <mergeCell ref="C205:D205"/>
    <mergeCell ref="C206:D206"/>
    <mergeCell ref="C207:D207"/>
    <mergeCell ref="C194:D194"/>
    <mergeCell ref="C195:D195"/>
    <mergeCell ref="C196:D196"/>
    <mergeCell ref="C197:D197"/>
    <mergeCell ref="C198:D198"/>
    <mergeCell ref="C189:D189"/>
    <mergeCell ref="C190:D190"/>
    <mergeCell ref="C191:D191"/>
    <mergeCell ref="C192:D192"/>
    <mergeCell ref="C193:D193"/>
    <mergeCell ref="C184:D184"/>
    <mergeCell ref="C185:D185"/>
    <mergeCell ref="C186:D186"/>
    <mergeCell ref="C187:D187"/>
    <mergeCell ref="C188:D188"/>
    <mergeCell ref="C179:D179"/>
    <mergeCell ref="C180:D180"/>
    <mergeCell ref="C181:D181"/>
    <mergeCell ref="C182:D182"/>
    <mergeCell ref="C183:D183"/>
    <mergeCell ref="C174:D174"/>
    <mergeCell ref="C175:D175"/>
    <mergeCell ref="C176:D176"/>
    <mergeCell ref="C177:D177"/>
    <mergeCell ref="C178:D178"/>
    <mergeCell ref="C169:D169"/>
    <mergeCell ref="C170:D170"/>
    <mergeCell ref="C171:D171"/>
    <mergeCell ref="C172:D172"/>
    <mergeCell ref="C173:D173"/>
    <mergeCell ref="C164:D164"/>
    <mergeCell ref="C165:D165"/>
    <mergeCell ref="C166:D166"/>
    <mergeCell ref="C167:D167"/>
    <mergeCell ref="C168:D168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16:D116"/>
    <mergeCell ref="C117:D117"/>
    <mergeCell ref="C118:D118"/>
    <mergeCell ref="C119:D119"/>
    <mergeCell ref="C120:D120"/>
    <mergeCell ref="C111:D111"/>
    <mergeCell ref="C112:D112"/>
    <mergeCell ref="C113:D113"/>
    <mergeCell ref="C114:D114"/>
    <mergeCell ref="C115:D115"/>
    <mergeCell ref="C106:D106"/>
    <mergeCell ref="C107:D107"/>
    <mergeCell ref="C108:D108"/>
    <mergeCell ref="C109:D109"/>
    <mergeCell ref="C110:D110"/>
    <mergeCell ref="C101:D101"/>
    <mergeCell ref="C102:D102"/>
    <mergeCell ref="C103:D103"/>
    <mergeCell ref="C104:D104"/>
    <mergeCell ref="C105:D105"/>
    <mergeCell ref="C96:D96"/>
    <mergeCell ref="C97:D97"/>
    <mergeCell ref="C98:D98"/>
    <mergeCell ref="C99:D99"/>
    <mergeCell ref="C100:D100"/>
    <mergeCell ref="C91:D91"/>
    <mergeCell ref="C92:D92"/>
    <mergeCell ref="C93:D93"/>
    <mergeCell ref="C94:D94"/>
    <mergeCell ref="C95:D95"/>
    <mergeCell ref="C86:D86"/>
    <mergeCell ref="C87:D87"/>
    <mergeCell ref="C88:D88"/>
    <mergeCell ref="C89:D89"/>
    <mergeCell ref="C90:D90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8:D8"/>
    <mergeCell ref="C9:D9"/>
    <mergeCell ref="C10:D10"/>
    <mergeCell ref="C11:D11"/>
    <mergeCell ref="C12:D12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</mergeCells>
  <conditionalFormatting sqref="S87:S118 S120 F48:J79 E47:N47 F87:J118 E86:N86 F165:J196 E164:N164 E8:N8 F9:J40 F126:J157 E125:N125 F204:J235 E203:N203 F243:J274 E242:N242 F43:P43 F82:P82 F121:P121 F160:P160 F199:P199 F238:P238 F277:P277">
    <cfRule type="cellIs" dxfId="122" priority="300" operator="equal">
      <formula>0</formula>
    </cfRule>
  </conditionalFormatting>
  <conditionalFormatting sqref="K165:O196">
    <cfRule type="cellIs" dxfId="121" priority="244" operator="equal">
      <formula>0</formula>
    </cfRule>
  </conditionalFormatting>
  <conditionalFormatting sqref="Q87:Q118">
    <cfRule type="cellIs" dxfId="120" priority="285" operator="equal">
      <formula>0</formula>
    </cfRule>
  </conditionalFormatting>
  <conditionalFormatting sqref="S86 P86">
    <cfRule type="cellIs" dxfId="119" priority="281" operator="equal">
      <formula>0</formula>
    </cfRule>
  </conditionalFormatting>
  <conditionalFormatting sqref="R48:R79 R81">
    <cfRule type="cellIs" dxfId="118" priority="322" operator="equal">
      <formula>0</formula>
    </cfRule>
  </conditionalFormatting>
  <conditionalFormatting sqref="E48:E79">
    <cfRule type="cellIs" dxfId="117" priority="318" operator="equal">
      <formula>0</formula>
    </cfRule>
  </conditionalFormatting>
  <conditionalFormatting sqref="K48:O79">
    <cfRule type="cellIs" dxfId="116" priority="316" operator="equal">
      <formula>0</formula>
    </cfRule>
  </conditionalFormatting>
  <conditionalFormatting sqref="S48:S79 S81">
    <cfRule type="cellIs" dxfId="115" priority="324" operator="equal">
      <formula>0</formula>
    </cfRule>
  </conditionalFormatting>
  <conditionalFormatting sqref="S48:S79 S81">
    <cfRule type="dataBar" priority="32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{9114F523-14F4-487A-9308-35F4FC17BF8D}</x14:id>
        </ext>
      </extLst>
    </cfRule>
  </conditionalFormatting>
  <conditionalFormatting sqref="R48:R79 R81">
    <cfRule type="dataBar" priority="3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{924EC658-73FB-4B13-8CA2-02DCE448E38A}</x14:id>
        </ext>
      </extLst>
    </cfRule>
  </conditionalFormatting>
  <conditionalFormatting sqref="Q80:Q81">
    <cfRule type="cellIs" dxfId="114" priority="307" operator="equal">
      <formula>0</formula>
    </cfRule>
  </conditionalFormatting>
  <conditionalFormatting sqref="Q48:Q79">
    <cfRule type="cellIs" dxfId="113" priority="309" operator="equal">
      <formula>0</formula>
    </cfRule>
  </conditionalFormatting>
  <conditionalFormatting sqref="Q80:Q81">
    <cfRule type="dataBar" priority="30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{8F512061-2E51-49F5-90C2-6B31D038F657}</x14:id>
        </ext>
      </extLst>
    </cfRule>
  </conditionalFormatting>
  <conditionalFormatting sqref="Q48:Q79">
    <cfRule type="dataBar" priority="3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{2D62ABD3-B146-4868-B66E-4FC3770F47E8}</x14:id>
        </ext>
      </extLst>
    </cfRule>
  </conditionalFormatting>
  <conditionalFormatting sqref="S47 P47">
    <cfRule type="cellIs" dxfId="112" priority="305" operator="equal">
      <formula>0</formula>
    </cfRule>
  </conditionalFormatting>
  <conditionalFormatting sqref="Q47:R47">
    <cfRule type="cellIs" dxfId="111" priority="306" operator="equal">
      <formula>0</formula>
    </cfRule>
  </conditionalFormatting>
  <conditionalFormatting sqref="R87:R118 R120">
    <cfRule type="cellIs" dxfId="110" priority="298" operator="equal">
      <formula>0</formula>
    </cfRule>
  </conditionalFormatting>
  <conditionalFormatting sqref="E87:E118">
    <cfRule type="cellIs" dxfId="109" priority="294" operator="equal">
      <formula>0</formula>
    </cfRule>
  </conditionalFormatting>
  <conditionalFormatting sqref="K87:O118">
    <cfRule type="cellIs" dxfId="108" priority="292" operator="equal">
      <formula>0</formula>
    </cfRule>
  </conditionalFormatting>
  <conditionalFormatting sqref="S87:S118 S120">
    <cfRule type="dataBar" priority="3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{B8893F91-7BE2-4A5E-819B-EA9AD6496108}</x14:id>
        </ext>
      </extLst>
    </cfRule>
  </conditionalFormatting>
  <conditionalFormatting sqref="R87:R118 R120">
    <cfRule type="dataBar" priority="29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{EFFD8E78-B140-4810-BE03-1CF446707538}</x14:id>
        </ext>
      </extLst>
    </cfRule>
  </conditionalFormatting>
  <conditionalFormatting sqref="Q87:Q118">
    <cfRule type="dataBar" priority="28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{0F307E26-9F86-4A81-9F8E-C5EFBBB8DA3F}</x14:id>
        </ext>
      </extLst>
    </cfRule>
  </conditionalFormatting>
  <conditionalFormatting sqref="Q86:R86">
    <cfRule type="cellIs" dxfId="107" priority="282" operator="equal">
      <formula>0</formula>
    </cfRule>
  </conditionalFormatting>
  <conditionalFormatting sqref="R165:R196">
    <cfRule type="cellIs" dxfId="106" priority="250" operator="equal">
      <formula>0</formula>
    </cfRule>
  </conditionalFormatting>
  <conditionalFormatting sqref="E165:E196">
    <cfRule type="cellIs" dxfId="105" priority="246" operator="equal">
      <formula>0</formula>
    </cfRule>
  </conditionalFormatting>
  <conditionalFormatting sqref="S165:S196">
    <cfRule type="cellIs" dxfId="104" priority="252" operator="equal">
      <formula>0</formula>
    </cfRule>
  </conditionalFormatting>
  <conditionalFormatting sqref="S165:S196">
    <cfRule type="dataBar" priority="25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{5EDBB0FB-C8D1-43DC-A493-406BEBBADB14}</x14:id>
        </ext>
      </extLst>
    </cfRule>
  </conditionalFormatting>
  <conditionalFormatting sqref="R165:R196">
    <cfRule type="dataBar" priority="2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{96280CBC-896F-42B0-AF04-226350750D35}</x14:id>
        </ext>
      </extLst>
    </cfRule>
  </conditionalFormatting>
  <conditionalFormatting sqref="Q165:Q196">
    <cfRule type="cellIs" dxfId="103" priority="237" operator="equal">
      <formula>0</formula>
    </cfRule>
  </conditionalFormatting>
  <conditionalFormatting sqref="Q165:Q196">
    <cfRule type="dataBar" priority="23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{583C80BD-3352-4005-A908-FC496BB60269}</x14:id>
        </ext>
      </extLst>
    </cfRule>
  </conditionalFormatting>
  <conditionalFormatting sqref="S164 P164">
    <cfRule type="cellIs" dxfId="102" priority="233" operator="equal">
      <formula>0</formula>
    </cfRule>
  </conditionalFormatting>
  <conditionalFormatting sqref="Q164:R164">
    <cfRule type="cellIs" dxfId="101" priority="234" operator="equal">
      <formula>0</formula>
    </cfRule>
  </conditionalFormatting>
  <conditionalFormatting sqref="K9:O40">
    <cfRule type="cellIs" dxfId="100" priority="180" operator="equal">
      <formula>0</formula>
    </cfRule>
  </conditionalFormatting>
  <conditionalFormatting sqref="E41:E43">
    <cfRule type="cellIs" dxfId="99" priority="183" operator="equal">
      <formula>0</formula>
    </cfRule>
  </conditionalFormatting>
  <conditionalFormatting sqref="E9:E40">
    <cfRule type="cellIs" dxfId="98" priority="182" operator="equal">
      <formula>0</formula>
    </cfRule>
  </conditionalFormatting>
  <conditionalFormatting sqref="P8">
    <cfRule type="cellIs" dxfId="97" priority="179" operator="equal">
      <formula>0</formula>
    </cfRule>
  </conditionalFormatting>
  <conditionalFormatting sqref="S9:S40 S42">
    <cfRule type="cellIs" dxfId="96" priority="175" operator="equal">
      <formula>0</formula>
    </cfRule>
  </conditionalFormatting>
  <conditionalFormatting sqref="S9:S40 S42">
    <cfRule type="dataBar" priority="17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{BBFD029B-FF0B-42DD-9FF8-F1B04B6796A8}</x14:id>
        </ext>
      </extLst>
    </cfRule>
  </conditionalFormatting>
  <conditionalFormatting sqref="R42">
    <cfRule type="cellIs" dxfId="95" priority="171" operator="equal">
      <formula>0</formula>
    </cfRule>
  </conditionalFormatting>
  <conditionalFormatting sqref="R9:R40">
    <cfRule type="cellIs" dxfId="94" priority="173" operator="equal">
      <formula>0</formula>
    </cfRule>
  </conditionalFormatting>
  <conditionalFormatting sqref="R42">
    <cfRule type="dataBar" priority="17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{32F234FD-DABC-45BD-AC60-CCFE1BA8B5F3}</x14:id>
        </ext>
      </extLst>
    </cfRule>
  </conditionalFormatting>
  <conditionalFormatting sqref="R9:R40">
    <cfRule type="dataBar" priority="17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{04A0AAB9-7899-4CED-9382-6DD87BFF345C}</x14:id>
        </ext>
      </extLst>
    </cfRule>
  </conditionalFormatting>
  <conditionalFormatting sqref="R8:S8">
    <cfRule type="cellIs" dxfId="93" priority="170" operator="equal">
      <formula>0</formula>
    </cfRule>
  </conditionalFormatting>
  <conditionalFormatting sqref="C166:C196">
    <cfRule type="cellIs" dxfId="92" priority="128" operator="equal">
      <formula>0</formula>
    </cfRule>
  </conditionalFormatting>
  <conditionalFormatting sqref="C164">
    <cfRule type="cellIs" dxfId="91" priority="127" operator="equal">
      <formula>0</formula>
    </cfRule>
  </conditionalFormatting>
  <conditionalFormatting sqref="Q41:Q42">
    <cfRule type="cellIs" dxfId="90" priority="160" operator="equal">
      <formula>0</formula>
    </cfRule>
  </conditionalFormatting>
  <conditionalFormatting sqref="Q9:Q40">
    <cfRule type="cellIs" dxfId="89" priority="162" operator="equal">
      <formula>0</formula>
    </cfRule>
  </conditionalFormatting>
  <conditionalFormatting sqref="Q41:Q42">
    <cfRule type="dataBar" priority="16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{259AA932-78A5-407D-9AC8-2B95E65034A2}</x14:id>
        </ext>
      </extLst>
    </cfRule>
  </conditionalFormatting>
  <conditionalFormatting sqref="Q9:Q40">
    <cfRule type="dataBar" priority="1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{61DDF2AC-F27B-4581-92E6-0C5FAC934725}</x14:id>
        </ext>
      </extLst>
    </cfRule>
  </conditionalFormatting>
  <conditionalFormatting sqref="Q8">
    <cfRule type="cellIs" dxfId="88" priority="159" operator="equal">
      <formula>0</formula>
    </cfRule>
  </conditionalFormatting>
  <conditionalFormatting sqref="C10:C40">
    <cfRule type="cellIs" dxfId="87" priority="157" operator="equal">
      <formula>0</formula>
    </cfRule>
  </conditionalFormatting>
  <conditionalFormatting sqref="C9">
    <cfRule type="cellIs" dxfId="86" priority="158" operator="equal">
      <formula>0</formula>
    </cfRule>
  </conditionalFormatting>
  <conditionalFormatting sqref="C7:C8">
    <cfRule type="cellIs" dxfId="85" priority="156" operator="equal">
      <formula>0</formula>
    </cfRule>
  </conditionalFormatting>
  <conditionalFormatting sqref="C41:C42">
    <cfRule type="cellIs" dxfId="84" priority="155" operator="equal">
      <formula>0</formula>
    </cfRule>
  </conditionalFormatting>
  <conditionalFormatting sqref="C49:C79">
    <cfRule type="cellIs" dxfId="83" priority="153" operator="equal">
      <formula>0</formula>
    </cfRule>
  </conditionalFormatting>
  <conditionalFormatting sqref="C48">
    <cfRule type="cellIs" dxfId="82" priority="154" operator="equal">
      <formula>0</formula>
    </cfRule>
  </conditionalFormatting>
  <conditionalFormatting sqref="C47">
    <cfRule type="cellIs" dxfId="81" priority="152" operator="equal">
      <formula>0</formula>
    </cfRule>
  </conditionalFormatting>
  <conditionalFormatting sqref="C80:C81">
    <cfRule type="cellIs" dxfId="80" priority="151" operator="equal">
      <formula>0</formula>
    </cfRule>
  </conditionalFormatting>
  <conditionalFormatting sqref="E80:E82">
    <cfRule type="cellIs" dxfId="79" priority="150" operator="equal">
      <formula>0</formula>
    </cfRule>
  </conditionalFormatting>
  <conditionalFormatting sqref="C88:C118">
    <cfRule type="cellIs" dxfId="78" priority="146" operator="equal">
      <formula>0</formula>
    </cfRule>
  </conditionalFormatting>
  <conditionalFormatting sqref="C87">
    <cfRule type="cellIs" dxfId="77" priority="147" operator="equal">
      <formula>0</formula>
    </cfRule>
  </conditionalFormatting>
  <conditionalFormatting sqref="C86">
    <cfRule type="cellIs" dxfId="76" priority="145" operator="equal">
      <formula>0</formula>
    </cfRule>
  </conditionalFormatting>
  <conditionalFormatting sqref="Q119:Q120">
    <cfRule type="cellIs" dxfId="75" priority="138" operator="equal">
      <formula>0</formula>
    </cfRule>
  </conditionalFormatting>
  <conditionalFormatting sqref="Q119:Q120">
    <cfRule type="dataBar" priority="1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{AF0CA033-513E-48B1-86B2-10946405E3D3}</x14:id>
        </ext>
      </extLst>
    </cfRule>
  </conditionalFormatting>
  <conditionalFormatting sqref="C119:C120">
    <cfRule type="cellIs" dxfId="74" priority="137" operator="equal">
      <formula>0</formula>
    </cfRule>
  </conditionalFormatting>
  <conditionalFormatting sqref="E119:E121">
    <cfRule type="cellIs" dxfId="73" priority="136" operator="equal">
      <formula>0</formula>
    </cfRule>
  </conditionalFormatting>
  <conditionalFormatting sqref="C165">
    <cfRule type="cellIs" dxfId="72" priority="129" operator="equal">
      <formula>0</formula>
    </cfRule>
  </conditionalFormatting>
  <conditionalFormatting sqref="S126:S157">
    <cfRule type="cellIs" dxfId="71" priority="115" operator="equal">
      <formula>0</formula>
    </cfRule>
  </conditionalFormatting>
  <conditionalFormatting sqref="Q126:Q157">
    <cfRule type="cellIs" dxfId="70" priority="108" operator="equal">
      <formula>0</formula>
    </cfRule>
  </conditionalFormatting>
  <conditionalFormatting sqref="S125 P125">
    <cfRule type="cellIs" dxfId="69" priority="106" operator="equal">
      <formula>0</formula>
    </cfRule>
  </conditionalFormatting>
  <conditionalFormatting sqref="R126:R157">
    <cfRule type="cellIs" dxfId="68" priority="113" operator="equal">
      <formula>0</formula>
    </cfRule>
  </conditionalFormatting>
  <conditionalFormatting sqref="E126:E157">
    <cfRule type="cellIs" dxfId="67" priority="112" operator="equal">
      <formula>0</formula>
    </cfRule>
  </conditionalFormatting>
  <conditionalFormatting sqref="K126:O157">
    <cfRule type="cellIs" dxfId="66" priority="110" operator="equal">
      <formula>0</formula>
    </cfRule>
  </conditionalFormatting>
  <conditionalFormatting sqref="S126:S157">
    <cfRule type="dataBar" priority="11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{93141D78-F631-4138-817D-D15410EC0363}</x14:id>
        </ext>
      </extLst>
    </cfRule>
  </conditionalFormatting>
  <conditionalFormatting sqref="R126:R157">
    <cfRule type="dataBar" priority="1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{3376B058-DA4E-4B46-AA90-4CC2D6A30E00}</x14:id>
        </ext>
      </extLst>
    </cfRule>
  </conditionalFormatting>
  <conditionalFormatting sqref="Q126:Q157">
    <cfRule type="dataBar" priority="10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{E4A9B852-C80F-45B8-8A1B-77C8F80ABCB2}</x14:id>
        </ext>
      </extLst>
    </cfRule>
  </conditionalFormatting>
  <conditionalFormatting sqref="Q125:R125">
    <cfRule type="cellIs" dxfId="65" priority="107" operator="equal">
      <formula>0</formula>
    </cfRule>
  </conditionalFormatting>
  <conditionalFormatting sqref="C127:C157">
    <cfRule type="cellIs" dxfId="64" priority="104" operator="equal">
      <formula>0</formula>
    </cfRule>
  </conditionalFormatting>
  <conditionalFormatting sqref="C126">
    <cfRule type="cellIs" dxfId="63" priority="105" operator="equal">
      <formula>0</formula>
    </cfRule>
  </conditionalFormatting>
  <conditionalFormatting sqref="C125">
    <cfRule type="cellIs" dxfId="62" priority="103" operator="equal">
      <formula>0</formula>
    </cfRule>
  </conditionalFormatting>
  <conditionalFormatting sqref="Q158:Q159">
    <cfRule type="cellIs" dxfId="61" priority="101" operator="equal">
      <formula>0</formula>
    </cfRule>
  </conditionalFormatting>
  <conditionalFormatting sqref="Q158:Q159">
    <cfRule type="dataBar" priority="10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{1656EC87-5FA2-424F-BFC7-486AECF54B77}</x14:id>
        </ext>
      </extLst>
    </cfRule>
  </conditionalFormatting>
  <conditionalFormatting sqref="C158:C159">
    <cfRule type="cellIs" dxfId="60" priority="100" operator="equal">
      <formula>0</formula>
    </cfRule>
  </conditionalFormatting>
  <conditionalFormatting sqref="E158:E160">
    <cfRule type="cellIs" dxfId="59" priority="99" operator="equal">
      <formula>0</formula>
    </cfRule>
  </conditionalFormatting>
  <conditionalFormatting sqref="S159">
    <cfRule type="cellIs" dxfId="58" priority="95" operator="equal">
      <formula>0</formula>
    </cfRule>
  </conditionalFormatting>
  <conditionalFormatting sqref="R159">
    <cfRule type="cellIs" dxfId="57" priority="93" operator="equal">
      <formula>0</formula>
    </cfRule>
  </conditionalFormatting>
  <conditionalFormatting sqref="S159">
    <cfRule type="dataBar" priority="9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{6E90A3D3-3CD3-47E5-B1FD-7FEBFEBE145B}</x14:id>
        </ext>
      </extLst>
    </cfRule>
  </conditionalFormatting>
  <conditionalFormatting sqref="R159">
    <cfRule type="dataBar" priority="9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{0CBBF66C-7FFE-4DA2-91D6-97CBCD0F9812}</x14:id>
        </ext>
      </extLst>
    </cfRule>
  </conditionalFormatting>
  <conditionalFormatting sqref="Q197:Q198">
    <cfRule type="cellIs" dxfId="56" priority="91" operator="equal">
      <formula>0</formula>
    </cfRule>
  </conditionalFormatting>
  <conditionalFormatting sqref="Q197:Q198">
    <cfRule type="dataBar" priority="9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{CCCA7CA5-0C40-4F07-9CD8-A2BFA4B977CE}</x14:id>
        </ext>
      </extLst>
    </cfRule>
  </conditionalFormatting>
  <conditionalFormatting sqref="C197:C198">
    <cfRule type="cellIs" dxfId="55" priority="90" operator="equal">
      <formula>0</formula>
    </cfRule>
  </conditionalFormatting>
  <conditionalFormatting sqref="E197:E199">
    <cfRule type="cellIs" dxfId="54" priority="89" operator="equal">
      <formula>0</formula>
    </cfRule>
  </conditionalFormatting>
  <conditionalFormatting sqref="R198">
    <cfRule type="cellIs" dxfId="53" priority="79" operator="equal">
      <formula>0</formula>
    </cfRule>
  </conditionalFormatting>
  <conditionalFormatting sqref="S198">
    <cfRule type="cellIs" dxfId="52" priority="81" operator="equal">
      <formula>0</formula>
    </cfRule>
  </conditionalFormatting>
  <conditionalFormatting sqref="S198">
    <cfRule type="dataBar" priority="8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{3E64F923-27FA-494A-8895-6F53DFE3CE33}</x14:id>
        </ext>
      </extLst>
    </cfRule>
  </conditionalFormatting>
  <conditionalFormatting sqref="R198">
    <cfRule type="dataBar" priority="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{60F1C56A-AE51-437F-99FE-A19D8A06F9FB}</x14:id>
        </ext>
      </extLst>
    </cfRule>
  </conditionalFormatting>
  <conditionalFormatting sqref="K204:O235">
    <cfRule type="cellIs" dxfId="51" priority="71" operator="equal">
      <formula>0</formula>
    </cfRule>
  </conditionalFormatting>
  <conditionalFormatting sqref="R204:R235">
    <cfRule type="cellIs" dxfId="50" priority="74" operator="equal">
      <formula>0</formula>
    </cfRule>
  </conditionalFormatting>
  <conditionalFormatting sqref="E204:E235">
    <cfRule type="cellIs" dxfId="49" priority="73" operator="equal">
      <formula>0</formula>
    </cfRule>
  </conditionalFormatting>
  <conditionalFormatting sqref="S204:S235">
    <cfRule type="cellIs" dxfId="48" priority="76" operator="equal">
      <formula>0</formula>
    </cfRule>
  </conditionalFormatting>
  <conditionalFormatting sqref="S204:S235">
    <cfRule type="dataBar" priority="7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{001491AA-EACF-4E6F-8E9B-F7592C892D88}</x14:id>
        </ext>
      </extLst>
    </cfRule>
  </conditionalFormatting>
  <conditionalFormatting sqref="R204:R235">
    <cfRule type="dataBar" priority="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{B50E5E0D-8303-45A5-8789-D1108FC407D6}</x14:id>
        </ext>
      </extLst>
    </cfRule>
  </conditionalFormatting>
  <conditionalFormatting sqref="Q204:Q235">
    <cfRule type="cellIs" dxfId="47" priority="69" operator="equal">
      <formula>0</formula>
    </cfRule>
  </conditionalFormatting>
  <conditionalFormatting sqref="Q204:Q235">
    <cfRule type="dataBar" priority="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{9A89BCFB-D5EB-482D-A06C-9E789D2EE65B}</x14:id>
        </ext>
      </extLst>
    </cfRule>
  </conditionalFormatting>
  <conditionalFormatting sqref="S203 P203">
    <cfRule type="cellIs" dxfId="46" priority="67" operator="equal">
      <formula>0</formula>
    </cfRule>
  </conditionalFormatting>
  <conditionalFormatting sqref="Q203:R203">
    <cfRule type="cellIs" dxfId="45" priority="68" operator="equal">
      <formula>0</formula>
    </cfRule>
  </conditionalFormatting>
  <conditionalFormatting sqref="C205:C235">
    <cfRule type="cellIs" dxfId="44" priority="65" operator="equal">
      <formula>0</formula>
    </cfRule>
  </conditionalFormatting>
  <conditionalFormatting sqref="C203">
    <cfRule type="cellIs" dxfId="43" priority="64" operator="equal">
      <formula>0</formula>
    </cfRule>
  </conditionalFormatting>
  <conditionalFormatting sqref="C204">
    <cfRule type="cellIs" dxfId="42" priority="66" operator="equal">
      <formula>0</formula>
    </cfRule>
  </conditionalFormatting>
  <conditionalFormatting sqref="Q236:Q237">
    <cfRule type="cellIs" dxfId="41" priority="62" operator="equal">
      <formula>0</formula>
    </cfRule>
  </conditionalFormatting>
  <conditionalFormatting sqref="Q236:Q237">
    <cfRule type="dataBar" priority="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{AC2C1BAB-9B6A-4941-96BE-98130B07C04D}</x14:id>
        </ext>
      </extLst>
    </cfRule>
  </conditionalFormatting>
  <conditionalFormatting sqref="C236:C237">
    <cfRule type="cellIs" dxfId="40" priority="61" operator="equal">
      <formula>0</formula>
    </cfRule>
  </conditionalFormatting>
  <conditionalFormatting sqref="E236:E238">
    <cfRule type="cellIs" dxfId="39" priority="60" operator="equal">
      <formula>0</formula>
    </cfRule>
  </conditionalFormatting>
  <conditionalFormatting sqref="R237">
    <cfRule type="cellIs" dxfId="38" priority="50" operator="equal">
      <formula>0</formula>
    </cfRule>
  </conditionalFormatting>
  <conditionalFormatting sqref="S237">
    <cfRule type="cellIs" dxfId="37" priority="52" operator="equal">
      <formula>0</formula>
    </cfRule>
  </conditionalFormatting>
  <conditionalFormatting sqref="S237">
    <cfRule type="dataBar" priority="5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{F898E731-4878-41B9-927C-3624F057CE8E}</x14:id>
        </ext>
      </extLst>
    </cfRule>
  </conditionalFormatting>
  <conditionalFormatting sqref="R237">
    <cfRule type="dataBar" priority="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{D9F5578A-D387-46F0-8B0D-AED01708D1C2}</x14:id>
        </ext>
      </extLst>
    </cfRule>
  </conditionalFormatting>
  <conditionalFormatting sqref="K243:O274">
    <cfRule type="cellIs" dxfId="36" priority="42" operator="equal">
      <formula>0</formula>
    </cfRule>
  </conditionalFormatting>
  <conditionalFormatting sqref="R243:R274">
    <cfRule type="cellIs" dxfId="35" priority="45" operator="equal">
      <formula>0</formula>
    </cfRule>
  </conditionalFormatting>
  <conditionalFormatting sqref="E243:E274">
    <cfRule type="cellIs" dxfId="34" priority="44" operator="equal">
      <formula>0</formula>
    </cfRule>
  </conditionalFormatting>
  <conditionalFormatting sqref="S243:S274">
    <cfRule type="cellIs" dxfId="33" priority="47" operator="equal">
      <formula>0</formula>
    </cfRule>
  </conditionalFormatting>
  <conditionalFormatting sqref="S243:S274">
    <cfRule type="dataBar" priority="4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{926BAB35-44B6-435B-B588-CF94A7FA5E45}</x14:id>
        </ext>
      </extLst>
    </cfRule>
  </conditionalFormatting>
  <conditionalFormatting sqref="R243:R274">
    <cfRule type="dataBar" priority="4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{DDBBBC8C-1D41-496C-A12E-2B34EB716D90}</x14:id>
        </ext>
      </extLst>
    </cfRule>
  </conditionalFormatting>
  <conditionalFormatting sqref="Q243:Q274">
    <cfRule type="cellIs" dxfId="32" priority="40" operator="equal">
      <formula>0</formula>
    </cfRule>
  </conditionalFormatting>
  <conditionalFormatting sqref="Q243:Q274">
    <cfRule type="dataBar" priority="4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{19C7FA25-C947-4B8C-B740-17A5BA3FE443}</x14:id>
        </ext>
      </extLst>
    </cfRule>
  </conditionalFormatting>
  <conditionalFormatting sqref="S242 P242">
    <cfRule type="cellIs" dxfId="31" priority="38" operator="equal">
      <formula>0</formula>
    </cfRule>
  </conditionalFormatting>
  <conditionalFormatting sqref="Q242:R242">
    <cfRule type="cellIs" dxfId="30" priority="39" operator="equal">
      <formula>0</formula>
    </cfRule>
  </conditionalFormatting>
  <conditionalFormatting sqref="C244:C274">
    <cfRule type="cellIs" dxfId="29" priority="36" operator="equal">
      <formula>0</formula>
    </cfRule>
  </conditionalFormatting>
  <conditionalFormatting sqref="C242">
    <cfRule type="cellIs" dxfId="28" priority="35" operator="equal">
      <formula>0</formula>
    </cfRule>
  </conditionalFormatting>
  <conditionalFormatting sqref="C243">
    <cfRule type="cellIs" dxfId="27" priority="37" operator="equal">
      <formula>0</formula>
    </cfRule>
  </conditionalFormatting>
  <conditionalFormatting sqref="Q275:Q276">
    <cfRule type="cellIs" dxfId="26" priority="33" operator="equal">
      <formula>0</formula>
    </cfRule>
  </conditionalFormatting>
  <conditionalFormatting sqref="Q275:Q276">
    <cfRule type="dataBar" priority="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{C5DEABCD-B827-46EC-9550-EDD80D7A91CE}</x14:id>
        </ext>
      </extLst>
    </cfRule>
  </conditionalFormatting>
  <conditionalFormatting sqref="C275:C276">
    <cfRule type="cellIs" dxfId="25" priority="32" operator="equal">
      <formula>0</formula>
    </cfRule>
  </conditionalFormatting>
  <conditionalFormatting sqref="E275:E277">
    <cfRule type="cellIs" dxfId="24" priority="31" operator="equal">
      <formula>0</formula>
    </cfRule>
  </conditionalFormatting>
  <conditionalFormatting sqref="R276">
    <cfRule type="cellIs" dxfId="23" priority="21" operator="equal">
      <formula>0</formula>
    </cfRule>
  </conditionalFormatting>
  <conditionalFormatting sqref="S276">
    <cfRule type="cellIs" dxfId="22" priority="23" operator="equal">
      <formula>0</formula>
    </cfRule>
  </conditionalFormatting>
  <conditionalFormatting sqref="S276">
    <cfRule type="dataBar" priority="2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{CBFB8662-CF7B-44B5-8912-1BD596A751B6}</x14:id>
        </ext>
      </extLst>
    </cfRule>
  </conditionalFormatting>
  <conditionalFormatting sqref="R276">
    <cfRule type="dataBar" priority="2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{B3A0918E-195C-4078-A077-B3F0CD5240C9}</x14:id>
        </ext>
      </extLst>
    </cfRule>
  </conditionalFormatting>
  <conditionalFormatting sqref="F43:P43">
    <cfRule type="dataBar" priority="3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{866FA0C3-C1B3-42C0-B4EF-4FDB87CA4A9D}</x14:id>
        </ext>
      </extLst>
    </cfRule>
  </conditionalFormatting>
  <conditionalFormatting sqref="F82:P82">
    <cfRule type="dataBar" priority="34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{BE1CD4B9-3A23-42F3-92FD-7E93BE53679B}</x14:id>
        </ext>
      </extLst>
    </cfRule>
  </conditionalFormatting>
  <conditionalFormatting sqref="F121:P121">
    <cfRule type="dataBar" priority="35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{05B8AC89-8DEA-4AEE-8CBD-446B8A7716A9}</x14:id>
        </ext>
      </extLst>
    </cfRule>
  </conditionalFormatting>
  <conditionalFormatting sqref="F160:P160">
    <cfRule type="dataBar" priority="35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{DAE2B9A6-6039-49BE-A185-7469D02A936F}</x14:id>
        </ext>
      </extLst>
    </cfRule>
  </conditionalFormatting>
  <conditionalFormatting sqref="F199:P199">
    <cfRule type="dataBar" priority="35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{02175F0A-9691-4251-93E8-3EDC507618A6}</x14:id>
        </ext>
      </extLst>
    </cfRule>
  </conditionalFormatting>
  <conditionalFormatting sqref="F238:P238">
    <cfRule type="dataBar" priority="36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{25105267-5F8D-4BFE-B1BF-29D1E273B25B}</x14:id>
        </ext>
      </extLst>
    </cfRule>
  </conditionalFormatting>
  <conditionalFormatting sqref="F277:P277">
    <cfRule type="dataBar" priority="36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{61EF7E46-1675-4AD7-90E6-75CC55761FDB}</x14:id>
        </ext>
      </extLst>
    </cfRule>
  </conditionalFormatting>
  <conditionalFormatting sqref="C46">
    <cfRule type="cellIs" dxfId="21" priority="20" operator="equal">
      <formula>0</formula>
    </cfRule>
  </conditionalFormatting>
  <conditionalFormatting sqref="C85">
    <cfRule type="cellIs" dxfId="20" priority="19" operator="equal">
      <formula>0</formula>
    </cfRule>
  </conditionalFormatting>
  <conditionalFormatting sqref="C124">
    <cfRule type="cellIs" dxfId="19" priority="18" operator="equal">
      <formula>0</formula>
    </cfRule>
  </conditionalFormatting>
  <conditionalFormatting sqref="C163">
    <cfRule type="cellIs" dxfId="18" priority="17" operator="equal">
      <formula>0</formula>
    </cfRule>
  </conditionalFormatting>
  <conditionalFormatting sqref="C202">
    <cfRule type="cellIs" dxfId="17" priority="16" operator="equal">
      <formula>0</formula>
    </cfRule>
  </conditionalFormatting>
  <conditionalFormatting sqref="C241">
    <cfRule type="cellIs" dxfId="16" priority="15" operator="equal">
      <formula>0</formula>
    </cfRule>
  </conditionalFormatting>
  <conditionalFormatting sqref="O242">
    <cfRule type="cellIs" dxfId="15" priority="14" operator="equal">
      <formula>0</formula>
    </cfRule>
  </conditionalFormatting>
  <conditionalFormatting sqref="O203">
    <cfRule type="cellIs" dxfId="14" priority="13" operator="equal">
      <formula>0</formula>
    </cfRule>
  </conditionalFormatting>
  <conditionalFormatting sqref="O164">
    <cfRule type="cellIs" dxfId="13" priority="12" operator="equal">
      <formula>0</formula>
    </cfRule>
  </conditionalFormatting>
  <conditionalFormatting sqref="O125">
    <cfRule type="cellIs" dxfId="12" priority="11" operator="equal">
      <formula>0</formula>
    </cfRule>
  </conditionalFormatting>
  <conditionalFormatting sqref="O86">
    <cfRule type="cellIs" dxfId="11" priority="10" operator="equal">
      <formula>0</formula>
    </cfRule>
  </conditionalFormatting>
  <conditionalFormatting sqref="O47">
    <cfRule type="cellIs" dxfId="10" priority="9" operator="equal">
      <formula>0</formula>
    </cfRule>
  </conditionalFormatting>
  <conditionalFormatting sqref="O8">
    <cfRule type="cellIs" dxfId="9" priority="8" operator="equal">
      <formula>0</formula>
    </cfRule>
  </conditionalFormatting>
  <conditionalFormatting sqref="P9:P40">
    <cfRule type="cellIs" dxfId="8" priority="7" operator="equal">
      <formula>0</formula>
    </cfRule>
  </conditionalFormatting>
  <conditionalFormatting sqref="P48:P79">
    <cfRule type="cellIs" dxfId="7" priority="6" operator="equal">
      <formula>0</formula>
    </cfRule>
  </conditionalFormatting>
  <conditionalFormatting sqref="P87:P118">
    <cfRule type="cellIs" dxfId="6" priority="5" operator="equal">
      <formula>0</formula>
    </cfRule>
  </conditionalFormatting>
  <conditionalFormatting sqref="P126:P157">
    <cfRule type="cellIs" dxfId="5" priority="4" operator="equal">
      <formula>0</formula>
    </cfRule>
  </conditionalFormatting>
  <conditionalFormatting sqref="P165:P196">
    <cfRule type="cellIs" dxfId="4" priority="3" operator="equal">
      <formula>0</formula>
    </cfRule>
  </conditionalFormatting>
  <conditionalFormatting sqref="P204:P235">
    <cfRule type="cellIs" dxfId="3" priority="2" operator="equal">
      <formula>0</formula>
    </cfRule>
  </conditionalFormatting>
  <conditionalFormatting sqref="P243:P274">
    <cfRule type="cellIs" dxfId="2" priority="1" operator="equal">
      <formula>0</formula>
    </cfRule>
  </conditionalFormatting>
  <dataValidations count="1">
    <dataValidation type="list" allowBlank="1" showInputMessage="1" showErrorMessage="1" sqref="C4">
      <formula1>$AS$9:$AS$12</formula1>
    </dataValidation>
  </dataValidations>
  <pageMargins left="0.70866141732283472" right="0.70866141732283472" top="0.55118110236220474" bottom="0.35433070866141736" header="0.31496062992125984" footer="0.31496062992125984"/>
  <pageSetup paperSize="9" scale="61" fitToHeight="5" orientation="landscape" r:id="rId1"/>
  <headerFooter>
    <oddHeader>&amp;L&amp;F&amp;R&amp;A</oddHeader>
    <oddFooter>&amp;R&amp;P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14F523-14F4-487A-9308-35F4FC17BF8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S48:S79 S81</xm:sqref>
        </x14:conditionalFormatting>
        <x14:conditionalFormatting xmlns:xm="http://schemas.microsoft.com/office/excel/2006/main">
          <x14:cfRule type="dataBar" id="{924EC658-73FB-4B13-8CA2-02DCE448E38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R48:R79 R81</xm:sqref>
        </x14:conditionalFormatting>
        <x14:conditionalFormatting xmlns:xm="http://schemas.microsoft.com/office/excel/2006/main">
          <x14:cfRule type="dataBar" id="{8F512061-2E51-49F5-90C2-6B31D038F6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Q80:Q81</xm:sqref>
        </x14:conditionalFormatting>
        <x14:conditionalFormatting xmlns:xm="http://schemas.microsoft.com/office/excel/2006/main">
          <x14:cfRule type="dataBar" id="{2D62ABD3-B146-4868-B66E-4FC3770F47E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Q48:Q79</xm:sqref>
        </x14:conditionalFormatting>
        <x14:conditionalFormatting xmlns:xm="http://schemas.microsoft.com/office/excel/2006/main">
          <x14:cfRule type="dataBar" id="{B8893F91-7BE2-4A5E-819B-EA9AD649610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S87:S118 S120</xm:sqref>
        </x14:conditionalFormatting>
        <x14:conditionalFormatting xmlns:xm="http://schemas.microsoft.com/office/excel/2006/main">
          <x14:cfRule type="dataBar" id="{EFFD8E78-B140-4810-BE03-1CF44670753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R87:R118 R120</xm:sqref>
        </x14:conditionalFormatting>
        <x14:conditionalFormatting xmlns:xm="http://schemas.microsoft.com/office/excel/2006/main">
          <x14:cfRule type="dataBar" id="{0F307E26-9F86-4A81-9F8E-C5EFBBB8DA3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Q87:Q118</xm:sqref>
        </x14:conditionalFormatting>
        <x14:conditionalFormatting xmlns:xm="http://schemas.microsoft.com/office/excel/2006/main">
          <x14:cfRule type="dataBar" id="{5EDBB0FB-C8D1-43DC-A493-406BEBBADB1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S165:S196</xm:sqref>
        </x14:conditionalFormatting>
        <x14:conditionalFormatting xmlns:xm="http://schemas.microsoft.com/office/excel/2006/main">
          <x14:cfRule type="dataBar" id="{96280CBC-896F-42B0-AF04-226350750D3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R165:R196</xm:sqref>
        </x14:conditionalFormatting>
        <x14:conditionalFormatting xmlns:xm="http://schemas.microsoft.com/office/excel/2006/main">
          <x14:cfRule type="dataBar" id="{583C80BD-3352-4005-A908-FC496BB6026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Q165:Q196</xm:sqref>
        </x14:conditionalFormatting>
        <x14:conditionalFormatting xmlns:xm="http://schemas.microsoft.com/office/excel/2006/main">
          <x14:cfRule type="dataBar" id="{BBFD029B-FF0B-42DD-9FF8-F1B04B6796A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S9:S40 S42</xm:sqref>
        </x14:conditionalFormatting>
        <x14:conditionalFormatting xmlns:xm="http://schemas.microsoft.com/office/excel/2006/main">
          <x14:cfRule type="dataBar" id="{32F234FD-DABC-45BD-AC60-CCFE1BA8B5F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R42</xm:sqref>
        </x14:conditionalFormatting>
        <x14:conditionalFormatting xmlns:xm="http://schemas.microsoft.com/office/excel/2006/main">
          <x14:cfRule type="dataBar" id="{04A0AAB9-7899-4CED-9382-6DD87BFF345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R9:R40</xm:sqref>
        </x14:conditionalFormatting>
        <x14:conditionalFormatting xmlns:xm="http://schemas.microsoft.com/office/excel/2006/main">
          <x14:cfRule type="dataBar" id="{259AA932-78A5-407D-9AC8-2B95E65034A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Q41:Q42</xm:sqref>
        </x14:conditionalFormatting>
        <x14:conditionalFormatting xmlns:xm="http://schemas.microsoft.com/office/excel/2006/main">
          <x14:cfRule type="dataBar" id="{61DDF2AC-F27B-4581-92E6-0C5FAC93472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Q9:Q40</xm:sqref>
        </x14:conditionalFormatting>
        <x14:conditionalFormatting xmlns:xm="http://schemas.microsoft.com/office/excel/2006/main">
          <x14:cfRule type="dataBar" id="{AF0CA033-513E-48B1-86B2-10946405E3D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Q119:Q120</xm:sqref>
        </x14:conditionalFormatting>
        <x14:conditionalFormatting xmlns:xm="http://schemas.microsoft.com/office/excel/2006/main">
          <x14:cfRule type="dataBar" id="{93141D78-F631-4138-817D-D15410EC036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S126:S157</xm:sqref>
        </x14:conditionalFormatting>
        <x14:conditionalFormatting xmlns:xm="http://schemas.microsoft.com/office/excel/2006/main">
          <x14:cfRule type="dataBar" id="{3376B058-DA4E-4B46-AA90-4CC2D6A30E0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R126:R157</xm:sqref>
        </x14:conditionalFormatting>
        <x14:conditionalFormatting xmlns:xm="http://schemas.microsoft.com/office/excel/2006/main">
          <x14:cfRule type="dataBar" id="{E4A9B852-C80F-45B8-8A1B-77C8F80ABCB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Q126:Q157</xm:sqref>
        </x14:conditionalFormatting>
        <x14:conditionalFormatting xmlns:xm="http://schemas.microsoft.com/office/excel/2006/main">
          <x14:cfRule type="dataBar" id="{1656EC87-5FA2-424F-BFC7-486AECF54B7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Q158:Q159</xm:sqref>
        </x14:conditionalFormatting>
        <x14:conditionalFormatting xmlns:xm="http://schemas.microsoft.com/office/excel/2006/main">
          <x14:cfRule type="dataBar" id="{6E90A3D3-3CD3-47E5-B1FD-7FEBFEBE14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S159</xm:sqref>
        </x14:conditionalFormatting>
        <x14:conditionalFormatting xmlns:xm="http://schemas.microsoft.com/office/excel/2006/main">
          <x14:cfRule type="dataBar" id="{0CBBF66C-7FFE-4DA2-91D6-97CBCD0F981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R159</xm:sqref>
        </x14:conditionalFormatting>
        <x14:conditionalFormatting xmlns:xm="http://schemas.microsoft.com/office/excel/2006/main">
          <x14:cfRule type="dataBar" id="{CCCA7CA5-0C40-4F07-9CD8-A2BFA4B977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Q197:Q198</xm:sqref>
        </x14:conditionalFormatting>
        <x14:conditionalFormatting xmlns:xm="http://schemas.microsoft.com/office/excel/2006/main">
          <x14:cfRule type="dataBar" id="{3E64F923-27FA-494A-8895-6F53DFE3CE3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S198</xm:sqref>
        </x14:conditionalFormatting>
        <x14:conditionalFormatting xmlns:xm="http://schemas.microsoft.com/office/excel/2006/main">
          <x14:cfRule type="dataBar" id="{60F1C56A-AE51-437F-99FE-A19D8A06F9F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R198</xm:sqref>
        </x14:conditionalFormatting>
        <x14:conditionalFormatting xmlns:xm="http://schemas.microsoft.com/office/excel/2006/main">
          <x14:cfRule type="dataBar" id="{001491AA-EACF-4E6F-8E9B-F7592C892D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S204:S235</xm:sqref>
        </x14:conditionalFormatting>
        <x14:conditionalFormatting xmlns:xm="http://schemas.microsoft.com/office/excel/2006/main">
          <x14:cfRule type="dataBar" id="{B50E5E0D-8303-45A5-8789-D1108FC407D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R204:R235</xm:sqref>
        </x14:conditionalFormatting>
        <x14:conditionalFormatting xmlns:xm="http://schemas.microsoft.com/office/excel/2006/main">
          <x14:cfRule type="dataBar" id="{9A89BCFB-D5EB-482D-A06C-9E789D2EE6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Q204:Q235</xm:sqref>
        </x14:conditionalFormatting>
        <x14:conditionalFormatting xmlns:xm="http://schemas.microsoft.com/office/excel/2006/main">
          <x14:cfRule type="dataBar" id="{AC2C1BAB-9B6A-4941-96BE-98130B07C04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Q236:Q237</xm:sqref>
        </x14:conditionalFormatting>
        <x14:conditionalFormatting xmlns:xm="http://schemas.microsoft.com/office/excel/2006/main">
          <x14:cfRule type="dataBar" id="{F898E731-4878-41B9-927C-3624F057CE8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S237</xm:sqref>
        </x14:conditionalFormatting>
        <x14:conditionalFormatting xmlns:xm="http://schemas.microsoft.com/office/excel/2006/main">
          <x14:cfRule type="dataBar" id="{D9F5578A-D387-46F0-8B0D-AED01708D1C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R237</xm:sqref>
        </x14:conditionalFormatting>
        <x14:conditionalFormatting xmlns:xm="http://schemas.microsoft.com/office/excel/2006/main">
          <x14:cfRule type="dataBar" id="{926BAB35-44B6-435B-B588-CF94A7FA5E4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S243:S274</xm:sqref>
        </x14:conditionalFormatting>
        <x14:conditionalFormatting xmlns:xm="http://schemas.microsoft.com/office/excel/2006/main">
          <x14:cfRule type="dataBar" id="{DDBBBC8C-1D41-496C-A12E-2B34EB716D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R243:R274</xm:sqref>
        </x14:conditionalFormatting>
        <x14:conditionalFormatting xmlns:xm="http://schemas.microsoft.com/office/excel/2006/main">
          <x14:cfRule type="dataBar" id="{19C7FA25-C947-4B8C-B740-17A5BA3FE44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Q243:Q274</xm:sqref>
        </x14:conditionalFormatting>
        <x14:conditionalFormatting xmlns:xm="http://schemas.microsoft.com/office/excel/2006/main">
          <x14:cfRule type="dataBar" id="{C5DEABCD-B827-46EC-9550-EDD80D7A91C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Q275:Q276</xm:sqref>
        </x14:conditionalFormatting>
        <x14:conditionalFormatting xmlns:xm="http://schemas.microsoft.com/office/excel/2006/main">
          <x14:cfRule type="dataBar" id="{CBFB8662-CF7B-44B5-8912-1BD596A751B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S276</xm:sqref>
        </x14:conditionalFormatting>
        <x14:conditionalFormatting xmlns:xm="http://schemas.microsoft.com/office/excel/2006/main">
          <x14:cfRule type="dataBar" id="{B3A0918E-195C-4078-A077-B3F0CD5240C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R276</xm:sqref>
        </x14:conditionalFormatting>
        <x14:conditionalFormatting xmlns:xm="http://schemas.microsoft.com/office/excel/2006/main">
          <x14:cfRule type="dataBar" id="{866FA0C3-C1B3-42C0-B4EF-4FDB87CA4A9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F43:P43</xm:sqref>
        </x14:conditionalFormatting>
        <x14:conditionalFormatting xmlns:xm="http://schemas.microsoft.com/office/excel/2006/main">
          <x14:cfRule type="dataBar" id="{BE1CD4B9-3A23-42F3-92FD-7E93BE53679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F82:P82</xm:sqref>
        </x14:conditionalFormatting>
        <x14:conditionalFormatting xmlns:xm="http://schemas.microsoft.com/office/excel/2006/main">
          <x14:cfRule type="dataBar" id="{05B8AC89-8DEA-4AEE-8CBD-446B8A7716A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F121:P121</xm:sqref>
        </x14:conditionalFormatting>
        <x14:conditionalFormatting xmlns:xm="http://schemas.microsoft.com/office/excel/2006/main">
          <x14:cfRule type="dataBar" id="{DAE2B9A6-6039-49BE-A185-7469D02A93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F160:P160</xm:sqref>
        </x14:conditionalFormatting>
        <x14:conditionalFormatting xmlns:xm="http://schemas.microsoft.com/office/excel/2006/main">
          <x14:cfRule type="dataBar" id="{02175F0A-9691-4251-93E8-3EDC507618A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F199:P199</xm:sqref>
        </x14:conditionalFormatting>
        <x14:conditionalFormatting xmlns:xm="http://schemas.microsoft.com/office/excel/2006/main">
          <x14:cfRule type="dataBar" id="{25105267-5F8D-4BFE-B1BF-29D1E273B25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F238:P238</xm:sqref>
        </x14:conditionalFormatting>
        <x14:conditionalFormatting xmlns:xm="http://schemas.microsoft.com/office/excel/2006/main">
          <x14:cfRule type="dataBar" id="{61EF7E46-1675-4AD7-90E6-75CC55761FD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F277:P277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Non_technical_account!F243:O243</xm:f>
              <xm:sqref>C243</xm:sqref>
            </x14:sparkline>
            <x14:sparkline>
              <xm:f>Non_technical_account!F244:O244</xm:f>
              <xm:sqref>C244</xm:sqref>
            </x14:sparkline>
            <x14:sparkline>
              <xm:f>Non_technical_account!F245:O245</xm:f>
              <xm:sqref>C245</xm:sqref>
            </x14:sparkline>
            <x14:sparkline>
              <xm:f>Non_technical_account!F246:O246</xm:f>
              <xm:sqref>C246</xm:sqref>
            </x14:sparkline>
            <x14:sparkline>
              <xm:f>Non_technical_account!F247:O247</xm:f>
              <xm:sqref>C247</xm:sqref>
            </x14:sparkline>
            <x14:sparkline>
              <xm:f>Non_technical_account!F248:O248</xm:f>
              <xm:sqref>C248</xm:sqref>
            </x14:sparkline>
            <x14:sparkline>
              <xm:f>Non_technical_account!F249:O249</xm:f>
              <xm:sqref>C249</xm:sqref>
            </x14:sparkline>
            <x14:sparkline>
              <xm:f>Non_technical_account!F250:O250</xm:f>
              <xm:sqref>C250</xm:sqref>
            </x14:sparkline>
            <x14:sparkline>
              <xm:f>Non_technical_account!F251:O251</xm:f>
              <xm:sqref>C251</xm:sqref>
            </x14:sparkline>
            <x14:sparkline>
              <xm:f>Non_technical_account!F252:O252</xm:f>
              <xm:sqref>C252</xm:sqref>
            </x14:sparkline>
            <x14:sparkline>
              <xm:f>Non_technical_account!F253:O253</xm:f>
              <xm:sqref>C253</xm:sqref>
            </x14:sparkline>
            <x14:sparkline>
              <xm:f>Non_technical_account!F254:O254</xm:f>
              <xm:sqref>C254</xm:sqref>
            </x14:sparkline>
            <x14:sparkline>
              <xm:f>Non_technical_account!F255:O255</xm:f>
              <xm:sqref>C255</xm:sqref>
            </x14:sparkline>
            <x14:sparkline>
              <xm:f>Non_technical_account!F256:O256</xm:f>
              <xm:sqref>C256</xm:sqref>
            </x14:sparkline>
            <x14:sparkline>
              <xm:f>Non_technical_account!F257:O257</xm:f>
              <xm:sqref>C257</xm:sqref>
            </x14:sparkline>
            <x14:sparkline>
              <xm:f>Non_technical_account!F258:O258</xm:f>
              <xm:sqref>C258</xm:sqref>
            </x14:sparkline>
            <x14:sparkline>
              <xm:f>Non_technical_account!F259:O259</xm:f>
              <xm:sqref>C259</xm:sqref>
            </x14:sparkline>
            <x14:sparkline>
              <xm:f>Non_technical_account!F260:O260</xm:f>
              <xm:sqref>C260</xm:sqref>
            </x14:sparkline>
            <x14:sparkline>
              <xm:f>Non_technical_account!F261:O261</xm:f>
              <xm:sqref>C261</xm:sqref>
            </x14:sparkline>
            <x14:sparkline>
              <xm:f>Non_technical_account!F262:O262</xm:f>
              <xm:sqref>C262</xm:sqref>
            </x14:sparkline>
            <x14:sparkline>
              <xm:f>Non_technical_account!F263:O263</xm:f>
              <xm:sqref>C263</xm:sqref>
            </x14:sparkline>
            <x14:sparkline>
              <xm:f>Non_technical_account!F264:O264</xm:f>
              <xm:sqref>C264</xm:sqref>
            </x14:sparkline>
            <x14:sparkline>
              <xm:f>Non_technical_account!F265:O265</xm:f>
              <xm:sqref>C265</xm:sqref>
            </x14:sparkline>
            <x14:sparkline>
              <xm:f>Non_technical_account!F266:O266</xm:f>
              <xm:sqref>C266</xm:sqref>
            </x14:sparkline>
            <x14:sparkline>
              <xm:f>Non_technical_account!F267:O267</xm:f>
              <xm:sqref>C267</xm:sqref>
            </x14:sparkline>
            <x14:sparkline>
              <xm:f>Non_technical_account!F268:O268</xm:f>
              <xm:sqref>C268</xm:sqref>
            </x14:sparkline>
            <x14:sparkline>
              <xm:f>Non_technical_account!F269:O269</xm:f>
              <xm:sqref>C269</xm:sqref>
            </x14:sparkline>
            <x14:sparkline>
              <xm:f>Non_technical_account!F270:O270</xm:f>
              <xm:sqref>C270</xm:sqref>
            </x14:sparkline>
            <x14:sparkline>
              <xm:f>Non_technical_account!F271:O271</xm:f>
              <xm:sqref>C271</xm:sqref>
            </x14:sparkline>
            <x14:sparkline>
              <xm:f>Non_technical_account!F272:O272</xm:f>
              <xm:sqref>C272</xm:sqref>
            </x14:sparkline>
            <x14:sparkline>
              <xm:f>Non_technical_account!F273:O273</xm:f>
              <xm:sqref>C273</xm:sqref>
            </x14:sparkline>
            <x14:sparkline>
              <xm:f>Non_technical_account!F274:O274</xm:f>
              <xm:sqref>C274</xm:sqref>
            </x14:sparkline>
            <x14:sparkline>
              <xm:f>Non_technical_account!F275:O275</xm:f>
              <xm:sqref>C275</xm:sqref>
            </x14:sparkline>
            <x14:sparkline>
              <xm:f>Non_technical_account!F276:O276</xm:f>
              <xm:sqref>C276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Non_technical_account!F204:O204</xm:f>
              <xm:sqref>C204</xm:sqref>
            </x14:sparkline>
            <x14:sparkline>
              <xm:f>Non_technical_account!F205:O205</xm:f>
              <xm:sqref>C205</xm:sqref>
            </x14:sparkline>
            <x14:sparkline>
              <xm:f>Non_technical_account!F206:O206</xm:f>
              <xm:sqref>C206</xm:sqref>
            </x14:sparkline>
            <x14:sparkline>
              <xm:f>Non_technical_account!F207:O207</xm:f>
              <xm:sqref>C207</xm:sqref>
            </x14:sparkline>
            <x14:sparkline>
              <xm:f>Non_technical_account!F208:O208</xm:f>
              <xm:sqref>C208</xm:sqref>
            </x14:sparkline>
            <x14:sparkline>
              <xm:f>Non_technical_account!F209:O209</xm:f>
              <xm:sqref>C209</xm:sqref>
            </x14:sparkline>
            <x14:sparkline>
              <xm:f>Non_technical_account!F210:O210</xm:f>
              <xm:sqref>C210</xm:sqref>
            </x14:sparkline>
            <x14:sparkline>
              <xm:f>Non_technical_account!F211:O211</xm:f>
              <xm:sqref>C211</xm:sqref>
            </x14:sparkline>
            <x14:sparkline>
              <xm:f>Non_technical_account!F212:O212</xm:f>
              <xm:sqref>C212</xm:sqref>
            </x14:sparkline>
            <x14:sparkline>
              <xm:f>Non_technical_account!F213:O213</xm:f>
              <xm:sqref>C213</xm:sqref>
            </x14:sparkline>
            <x14:sparkline>
              <xm:f>Non_technical_account!F214:O214</xm:f>
              <xm:sqref>C214</xm:sqref>
            </x14:sparkline>
            <x14:sparkline>
              <xm:f>Non_technical_account!F215:O215</xm:f>
              <xm:sqref>C215</xm:sqref>
            </x14:sparkline>
            <x14:sparkline>
              <xm:f>Non_technical_account!F216:O216</xm:f>
              <xm:sqref>C216</xm:sqref>
            </x14:sparkline>
            <x14:sparkline>
              <xm:f>Non_technical_account!F217:O217</xm:f>
              <xm:sqref>C217</xm:sqref>
            </x14:sparkline>
            <x14:sparkline>
              <xm:f>Non_technical_account!F218:O218</xm:f>
              <xm:sqref>C218</xm:sqref>
            </x14:sparkline>
            <x14:sparkline>
              <xm:f>Non_technical_account!F219:O219</xm:f>
              <xm:sqref>C219</xm:sqref>
            </x14:sparkline>
            <x14:sparkline>
              <xm:f>Non_technical_account!F220:O220</xm:f>
              <xm:sqref>C220</xm:sqref>
            </x14:sparkline>
            <x14:sparkline>
              <xm:f>Non_technical_account!F221:O221</xm:f>
              <xm:sqref>C221</xm:sqref>
            </x14:sparkline>
            <x14:sparkline>
              <xm:f>Non_technical_account!F222:O222</xm:f>
              <xm:sqref>C222</xm:sqref>
            </x14:sparkline>
            <x14:sparkline>
              <xm:f>Non_technical_account!F223:O223</xm:f>
              <xm:sqref>C223</xm:sqref>
            </x14:sparkline>
            <x14:sparkline>
              <xm:f>Non_technical_account!F224:O224</xm:f>
              <xm:sqref>C224</xm:sqref>
            </x14:sparkline>
            <x14:sparkline>
              <xm:f>Non_technical_account!F225:O225</xm:f>
              <xm:sqref>C225</xm:sqref>
            </x14:sparkline>
            <x14:sparkline>
              <xm:f>Non_technical_account!F226:O226</xm:f>
              <xm:sqref>C226</xm:sqref>
            </x14:sparkline>
            <x14:sparkline>
              <xm:f>Non_technical_account!F227:O227</xm:f>
              <xm:sqref>C227</xm:sqref>
            </x14:sparkline>
            <x14:sparkline>
              <xm:f>Non_technical_account!F228:O228</xm:f>
              <xm:sqref>C228</xm:sqref>
            </x14:sparkline>
            <x14:sparkline>
              <xm:f>Non_technical_account!F229:O229</xm:f>
              <xm:sqref>C229</xm:sqref>
            </x14:sparkline>
            <x14:sparkline>
              <xm:f>Non_technical_account!F230:O230</xm:f>
              <xm:sqref>C230</xm:sqref>
            </x14:sparkline>
            <x14:sparkline>
              <xm:f>Non_technical_account!F231:O231</xm:f>
              <xm:sqref>C231</xm:sqref>
            </x14:sparkline>
            <x14:sparkline>
              <xm:f>Non_technical_account!F232:O232</xm:f>
              <xm:sqref>C232</xm:sqref>
            </x14:sparkline>
            <x14:sparkline>
              <xm:f>Non_technical_account!F233:O233</xm:f>
              <xm:sqref>C233</xm:sqref>
            </x14:sparkline>
            <x14:sparkline>
              <xm:f>Non_technical_account!F234:O234</xm:f>
              <xm:sqref>C234</xm:sqref>
            </x14:sparkline>
            <x14:sparkline>
              <xm:f>Non_technical_account!F235:O235</xm:f>
              <xm:sqref>C235</xm:sqref>
            </x14:sparkline>
            <x14:sparkline>
              <xm:f>Non_technical_account!F236:O236</xm:f>
              <xm:sqref>C236</xm:sqref>
            </x14:sparkline>
            <x14:sparkline>
              <xm:f>Non_technical_account!F237:O237</xm:f>
              <xm:sqref>C237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Non_technical_account!F165:O165</xm:f>
              <xm:sqref>C165</xm:sqref>
            </x14:sparkline>
            <x14:sparkline>
              <xm:f>Non_technical_account!F166:O166</xm:f>
              <xm:sqref>C166</xm:sqref>
            </x14:sparkline>
            <x14:sparkline>
              <xm:f>Non_technical_account!F167:O167</xm:f>
              <xm:sqref>C167</xm:sqref>
            </x14:sparkline>
            <x14:sparkline>
              <xm:f>Non_technical_account!F168:O168</xm:f>
              <xm:sqref>C168</xm:sqref>
            </x14:sparkline>
            <x14:sparkline>
              <xm:f>Non_technical_account!F169:O169</xm:f>
              <xm:sqref>C169</xm:sqref>
            </x14:sparkline>
            <x14:sparkline>
              <xm:f>Non_technical_account!F170:O170</xm:f>
              <xm:sqref>C170</xm:sqref>
            </x14:sparkline>
            <x14:sparkline>
              <xm:f>Non_technical_account!F171:O171</xm:f>
              <xm:sqref>C171</xm:sqref>
            </x14:sparkline>
            <x14:sparkline>
              <xm:f>Non_technical_account!F172:O172</xm:f>
              <xm:sqref>C172</xm:sqref>
            </x14:sparkline>
            <x14:sparkline>
              <xm:f>Non_technical_account!F173:O173</xm:f>
              <xm:sqref>C173</xm:sqref>
            </x14:sparkline>
            <x14:sparkline>
              <xm:f>Non_technical_account!F174:O174</xm:f>
              <xm:sqref>C174</xm:sqref>
            </x14:sparkline>
            <x14:sparkline>
              <xm:f>Non_technical_account!F175:O175</xm:f>
              <xm:sqref>C175</xm:sqref>
            </x14:sparkline>
            <x14:sparkline>
              <xm:f>Non_technical_account!F176:O176</xm:f>
              <xm:sqref>C176</xm:sqref>
            </x14:sparkline>
            <x14:sparkline>
              <xm:f>Non_technical_account!F177:O177</xm:f>
              <xm:sqref>C177</xm:sqref>
            </x14:sparkline>
            <x14:sparkline>
              <xm:f>Non_technical_account!F178:O178</xm:f>
              <xm:sqref>C178</xm:sqref>
            </x14:sparkline>
            <x14:sparkline>
              <xm:f>Non_technical_account!F179:O179</xm:f>
              <xm:sqref>C179</xm:sqref>
            </x14:sparkline>
            <x14:sparkline>
              <xm:f>Non_technical_account!F180:O180</xm:f>
              <xm:sqref>C180</xm:sqref>
            </x14:sparkline>
            <x14:sparkline>
              <xm:f>Non_technical_account!F181:O181</xm:f>
              <xm:sqref>C181</xm:sqref>
            </x14:sparkline>
            <x14:sparkline>
              <xm:f>Non_technical_account!F182:O182</xm:f>
              <xm:sqref>C182</xm:sqref>
            </x14:sparkline>
            <x14:sparkline>
              <xm:f>Non_technical_account!F183:O183</xm:f>
              <xm:sqref>C183</xm:sqref>
            </x14:sparkline>
            <x14:sparkline>
              <xm:f>Non_technical_account!F184:O184</xm:f>
              <xm:sqref>C184</xm:sqref>
            </x14:sparkline>
            <x14:sparkline>
              <xm:f>Non_technical_account!F185:O185</xm:f>
              <xm:sqref>C185</xm:sqref>
            </x14:sparkline>
            <x14:sparkline>
              <xm:f>Non_technical_account!F186:O186</xm:f>
              <xm:sqref>C186</xm:sqref>
            </x14:sparkline>
            <x14:sparkline>
              <xm:f>Non_technical_account!F187:O187</xm:f>
              <xm:sqref>C187</xm:sqref>
            </x14:sparkline>
            <x14:sparkline>
              <xm:f>Non_technical_account!F188:O188</xm:f>
              <xm:sqref>C188</xm:sqref>
            </x14:sparkline>
            <x14:sparkline>
              <xm:f>Non_technical_account!F189:O189</xm:f>
              <xm:sqref>C189</xm:sqref>
            </x14:sparkline>
            <x14:sparkline>
              <xm:f>Non_technical_account!F190:O190</xm:f>
              <xm:sqref>C190</xm:sqref>
            </x14:sparkline>
            <x14:sparkline>
              <xm:f>Non_technical_account!F191:O191</xm:f>
              <xm:sqref>C191</xm:sqref>
            </x14:sparkline>
            <x14:sparkline>
              <xm:f>Non_technical_account!F192:O192</xm:f>
              <xm:sqref>C192</xm:sqref>
            </x14:sparkline>
            <x14:sparkline>
              <xm:f>Non_technical_account!F193:O193</xm:f>
              <xm:sqref>C193</xm:sqref>
            </x14:sparkline>
            <x14:sparkline>
              <xm:f>Non_technical_account!F194:O194</xm:f>
              <xm:sqref>C194</xm:sqref>
            </x14:sparkline>
            <x14:sparkline>
              <xm:f>Non_technical_account!F195:O195</xm:f>
              <xm:sqref>C195</xm:sqref>
            </x14:sparkline>
            <x14:sparkline>
              <xm:f>Non_technical_account!F196:O196</xm:f>
              <xm:sqref>C196</xm:sqref>
            </x14:sparkline>
            <x14:sparkline>
              <xm:f>Non_technical_account!F197:O197</xm:f>
              <xm:sqref>C197</xm:sqref>
            </x14:sparkline>
            <x14:sparkline>
              <xm:f>Non_technical_account!F198:O198</xm:f>
              <xm:sqref>C198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Non_technical_account!F126:O126</xm:f>
              <xm:sqref>C126</xm:sqref>
            </x14:sparkline>
            <x14:sparkline>
              <xm:f>Non_technical_account!F127:O127</xm:f>
              <xm:sqref>C127</xm:sqref>
            </x14:sparkline>
            <x14:sparkline>
              <xm:f>Non_technical_account!F128:O128</xm:f>
              <xm:sqref>C128</xm:sqref>
            </x14:sparkline>
            <x14:sparkline>
              <xm:f>Non_technical_account!F129:O129</xm:f>
              <xm:sqref>C129</xm:sqref>
            </x14:sparkline>
            <x14:sparkline>
              <xm:f>Non_technical_account!F130:O130</xm:f>
              <xm:sqref>C130</xm:sqref>
            </x14:sparkline>
            <x14:sparkline>
              <xm:f>Non_technical_account!F131:O131</xm:f>
              <xm:sqref>C131</xm:sqref>
            </x14:sparkline>
            <x14:sparkline>
              <xm:f>Non_technical_account!F132:O132</xm:f>
              <xm:sqref>C132</xm:sqref>
            </x14:sparkline>
            <x14:sparkline>
              <xm:f>Non_technical_account!F133:O133</xm:f>
              <xm:sqref>C133</xm:sqref>
            </x14:sparkline>
            <x14:sparkline>
              <xm:f>Non_technical_account!F134:O134</xm:f>
              <xm:sqref>C134</xm:sqref>
            </x14:sparkline>
            <x14:sparkline>
              <xm:f>Non_technical_account!F135:O135</xm:f>
              <xm:sqref>C135</xm:sqref>
            </x14:sparkline>
            <x14:sparkline>
              <xm:f>Non_technical_account!F136:O136</xm:f>
              <xm:sqref>C136</xm:sqref>
            </x14:sparkline>
            <x14:sparkline>
              <xm:f>Non_technical_account!F137:O137</xm:f>
              <xm:sqref>C137</xm:sqref>
            </x14:sparkline>
            <x14:sparkline>
              <xm:f>Non_technical_account!F138:O138</xm:f>
              <xm:sqref>C138</xm:sqref>
            </x14:sparkline>
            <x14:sparkline>
              <xm:f>Non_technical_account!F139:O139</xm:f>
              <xm:sqref>C139</xm:sqref>
            </x14:sparkline>
            <x14:sparkline>
              <xm:f>Non_technical_account!F140:O140</xm:f>
              <xm:sqref>C140</xm:sqref>
            </x14:sparkline>
            <x14:sparkline>
              <xm:f>Non_technical_account!F141:O141</xm:f>
              <xm:sqref>C141</xm:sqref>
            </x14:sparkline>
            <x14:sparkline>
              <xm:f>Non_technical_account!F142:O142</xm:f>
              <xm:sqref>C142</xm:sqref>
            </x14:sparkline>
            <x14:sparkline>
              <xm:f>Non_technical_account!F143:O143</xm:f>
              <xm:sqref>C143</xm:sqref>
            </x14:sparkline>
            <x14:sparkline>
              <xm:f>Non_technical_account!F144:O144</xm:f>
              <xm:sqref>C144</xm:sqref>
            </x14:sparkline>
            <x14:sparkline>
              <xm:f>Non_technical_account!F145:O145</xm:f>
              <xm:sqref>C145</xm:sqref>
            </x14:sparkline>
            <x14:sparkline>
              <xm:f>Non_technical_account!F146:O146</xm:f>
              <xm:sqref>C146</xm:sqref>
            </x14:sparkline>
            <x14:sparkline>
              <xm:f>Non_technical_account!F147:O147</xm:f>
              <xm:sqref>C147</xm:sqref>
            </x14:sparkline>
            <x14:sparkline>
              <xm:f>Non_technical_account!F148:O148</xm:f>
              <xm:sqref>C148</xm:sqref>
            </x14:sparkline>
            <x14:sparkline>
              <xm:f>Non_technical_account!F149:O149</xm:f>
              <xm:sqref>C149</xm:sqref>
            </x14:sparkline>
            <x14:sparkline>
              <xm:f>Non_technical_account!F150:O150</xm:f>
              <xm:sqref>C150</xm:sqref>
            </x14:sparkline>
            <x14:sparkline>
              <xm:f>Non_technical_account!F151:O151</xm:f>
              <xm:sqref>C151</xm:sqref>
            </x14:sparkline>
            <x14:sparkline>
              <xm:f>Non_technical_account!F152:O152</xm:f>
              <xm:sqref>C152</xm:sqref>
            </x14:sparkline>
            <x14:sparkline>
              <xm:f>Non_technical_account!F153:O153</xm:f>
              <xm:sqref>C153</xm:sqref>
            </x14:sparkline>
            <x14:sparkline>
              <xm:f>Non_technical_account!F154:O154</xm:f>
              <xm:sqref>C154</xm:sqref>
            </x14:sparkline>
            <x14:sparkline>
              <xm:f>Non_technical_account!F155:O155</xm:f>
              <xm:sqref>C155</xm:sqref>
            </x14:sparkline>
            <x14:sparkline>
              <xm:f>Non_technical_account!F156:O156</xm:f>
              <xm:sqref>C156</xm:sqref>
            </x14:sparkline>
            <x14:sparkline>
              <xm:f>Non_technical_account!F157:O157</xm:f>
              <xm:sqref>C157</xm:sqref>
            </x14:sparkline>
            <x14:sparkline>
              <xm:f>Non_technical_account!F158:O158</xm:f>
              <xm:sqref>C158</xm:sqref>
            </x14:sparkline>
            <x14:sparkline>
              <xm:f>Non_technical_account!F159:O159</xm:f>
              <xm:sqref>C159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Non_technical_account!F87:O87</xm:f>
              <xm:sqref>C87</xm:sqref>
            </x14:sparkline>
            <x14:sparkline>
              <xm:f>Non_technical_account!F88:O88</xm:f>
              <xm:sqref>C88</xm:sqref>
            </x14:sparkline>
            <x14:sparkline>
              <xm:f>Non_technical_account!F89:O89</xm:f>
              <xm:sqref>C89</xm:sqref>
            </x14:sparkline>
            <x14:sparkline>
              <xm:f>Non_technical_account!F90:O90</xm:f>
              <xm:sqref>C90</xm:sqref>
            </x14:sparkline>
            <x14:sparkline>
              <xm:f>Non_technical_account!F91:O91</xm:f>
              <xm:sqref>C91</xm:sqref>
            </x14:sparkline>
            <x14:sparkline>
              <xm:f>Non_technical_account!F92:O92</xm:f>
              <xm:sqref>C92</xm:sqref>
            </x14:sparkline>
            <x14:sparkline>
              <xm:f>Non_technical_account!F93:O93</xm:f>
              <xm:sqref>C93</xm:sqref>
            </x14:sparkline>
            <x14:sparkline>
              <xm:f>Non_technical_account!F94:O94</xm:f>
              <xm:sqref>C94</xm:sqref>
            </x14:sparkline>
            <x14:sparkline>
              <xm:f>Non_technical_account!F95:O95</xm:f>
              <xm:sqref>C95</xm:sqref>
            </x14:sparkline>
            <x14:sparkline>
              <xm:f>Non_technical_account!F96:O96</xm:f>
              <xm:sqref>C96</xm:sqref>
            </x14:sparkline>
            <x14:sparkline>
              <xm:f>Non_technical_account!F97:O97</xm:f>
              <xm:sqref>C97</xm:sqref>
            </x14:sparkline>
            <x14:sparkline>
              <xm:f>Non_technical_account!F98:O98</xm:f>
              <xm:sqref>C98</xm:sqref>
            </x14:sparkline>
            <x14:sparkline>
              <xm:f>Non_technical_account!F99:O99</xm:f>
              <xm:sqref>C99</xm:sqref>
            </x14:sparkline>
            <x14:sparkline>
              <xm:f>Non_technical_account!F100:O100</xm:f>
              <xm:sqref>C100</xm:sqref>
            </x14:sparkline>
            <x14:sparkline>
              <xm:f>Non_technical_account!F101:O101</xm:f>
              <xm:sqref>C101</xm:sqref>
            </x14:sparkline>
            <x14:sparkline>
              <xm:f>Non_technical_account!F102:O102</xm:f>
              <xm:sqref>C102</xm:sqref>
            </x14:sparkline>
            <x14:sparkline>
              <xm:f>Non_technical_account!F103:O103</xm:f>
              <xm:sqref>C103</xm:sqref>
            </x14:sparkline>
            <x14:sparkline>
              <xm:f>Non_technical_account!F104:O104</xm:f>
              <xm:sqref>C104</xm:sqref>
            </x14:sparkline>
            <x14:sparkline>
              <xm:f>Non_technical_account!F105:O105</xm:f>
              <xm:sqref>C105</xm:sqref>
            </x14:sparkline>
            <x14:sparkline>
              <xm:f>Non_technical_account!F106:O106</xm:f>
              <xm:sqref>C106</xm:sqref>
            </x14:sparkline>
            <x14:sparkline>
              <xm:f>Non_technical_account!F107:O107</xm:f>
              <xm:sqref>C107</xm:sqref>
            </x14:sparkline>
            <x14:sparkline>
              <xm:f>Non_technical_account!F108:O108</xm:f>
              <xm:sqref>C108</xm:sqref>
            </x14:sparkline>
            <x14:sparkline>
              <xm:f>Non_technical_account!F109:O109</xm:f>
              <xm:sqref>C109</xm:sqref>
            </x14:sparkline>
            <x14:sparkline>
              <xm:f>Non_technical_account!F110:O110</xm:f>
              <xm:sqref>C110</xm:sqref>
            </x14:sparkline>
            <x14:sparkline>
              <xm:f>Non_technical_account!F111:O111</xm:f>
              <xm:sqref>C111</xm:sqref>
            </x14:sparkline>
            <x14:sparkline>
              <xm:f>Non_technical_account!F112:O112</xm:f>
              <xm:sqref>C112</xm:sqref>
            </x14:sparkline>
            <x14:sparkline>
              <xm:f>Non_technical_account!F113:O113</xm:f>
              <xm:sqref>C113</xm:sqref>
            </x14:sparkline>
            <x14:sparkline>
              <xm:f>Non_technical_account!F114:O114</xm:f>
              <xm:sqref>C114</xm:sqref>
            </x14:sparkline>
            <x14:sparkline>
              <xm:f>Non_technical_account!F115:O115</xm:f>
              <xm:sqref>C115</xm:sqref>
            </x14:sparkline>
            <x14:sparkline>
              <xm:f>Non_technical_account!F116:O116</xm:f>
              <xm:sqref>C116</xm:sqref>
            </x14:sparkline>
            <x14:sparkline>
              <xm:f>Non_technical_account!F117:O117</xm:f>
              <xm:sqref>C117</xm:sqref>
            </x14:sparkline>
            <x14:sparkline>
              <xm:f>Non_technical_account!F118:O118</xm:f>
              <xm:sqref>C118</xm:sqref>
            </x14:sparkline>
            <x14:sparkline>
              <xm:f>Non_technical_account!F119:O119</xm:f>
              <xm:sqref>C119</xm:sqref>
            </x14:sparkline>
            <x14:sparkline>
              <xm:f>Non_technical_account!F120:O120</xm:f>
              <xm:sqref>C120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Non_technical_account!F48:O48</xm:f>
              <xm:sqref>C48</xm:sqref>
            </x14:sparkline>
            <x14:sparkline>
              <xm:f>Non_technical_account!F49:O49</xm:f>
              <xm:sqref>C49</xm:sqref>
            </x14:sparkline>
            <x14:sparkline>
              <xm:f>Non_technical_account!F50:O50</xm:f>
              <xm:sqref>C50</xm:sqref>
            </x14:sparkline>
            <x14:sparkline>
              <xm:f>Non_technical_account!F51:O51</xm:f>
              <xm:sqref>C51</xm:sqref>
            </x14:sparkline>
            <x14:sparkline>
              <xm:f>Non_technical_account!F52:O52</xm:f>
              <xm:sqref>C52</xm:sqref>
            </x14:sparkline>
            <x14:sparkline>
              <xm:f>Non_technical_account!F53:O53</xm:f>
              <xm:sqref>C53</xm:sqref>
            </x14:sparkline>
            <x14:sparkline>
              <xm:f>Non_technical_account!F54:O54</xm:f>
              <xm:sqref>C54</xm:sqref>
            </x14:sparkline>
            <x14:sparkline>
              <xm:f>Non_technical_account!F55:O55</xm:f>
              <xm:sqref>C55</xm:sqref>
            </x14:sparkline>
            <x14:sparkline>
              <xm:f>Non_technical_account!F56:O56</xm:f>
              <xm:sqref>C56</xm:sqref>
            </x14:sparkline>
            <x14:sparkline>
              <xm:f>Non_technical_account!F57:O57</xm:f>
              <xm:sqref>C57</xm:sqref>
            </x14:sparkline>
            <x14:sparkline>
              <xm:f>Non_technical_account!F58:O58</xm:f>
              <xm:sqref>C58</xm:sqref>
            </x14:sparkline>
            <x14:sparkline>
              <xm:f>Non_technical_account!F59:O59</xm:f>
              <xm:sqref>C59</xm:sqref>
            </x14:sparkline>
            <x14:sparkline>
              <xm:f>Non_technical_account!F60:O60</xm:f>
              <xm:sqref>C60</xm:sqref>
            </x14:sparkline>
            <x14:sparkline>
              <xm:f>Non_technical_account!F61:O61</xm:f>
              <xm:sqref>C61</xm:sqref>
            </x14:sparkline>
            <x14:sparkline>
              <xm:f>Non_technical_account!F62:O62</xm:f>
              <xm:sqref>C62</xm:sqref>
            </x14:sparkline>
            <x14:sparkline>
              <xm:f>Non_technical_account!F63:O63</xm:f>
              <xm:sqref>C63</xm:sqref>
            </x14:sparkline>
            <x14:sparkline>
              <xm:f>Non_technical_account!F64:O64</xm:f>
              <xm:sqref>C64</xm:sqref>
            </x14:sparkline>
            <x14:sparkline>
              <xm:f>Non_technical_account!F65:O65</xm:f>
              <xm:sqref>C65</xm:sqref>
            </x14:sparkline>
            <x14:sparkline>
              <xm:f>Non_technical_account!F66:O66</xm:f>
              <xm:sqref>C66</xm:sqref>
            </x14:sparkline>
            <x14:sparkline>
              <xm:f>Non_technical_account!F67:O67</xm:f>
              <xm:sqref>C67</xm:sqref>
            </x14:sparkline>
            <x14:sparkline>
              <xm:f>Non_technical_account!F68:O68</xm:f>
              <xm:sqref>C68</xm:sqref>
            </x14:sparkline>
            <x14:sparkline>
              <xm:f>Non_technical_account!F69:O69</xm:f>
              <xm:sqref>C69</xm:sqref>
            </x14:sparkline>
            <x14:sparkline>
              <xm:f>Non_technical_account!F70:O70</xm:f>
              <xm:sqref>C70</xm:sqref>
            </x14:sparkline>
            <x14:sparkline>
              <xm:f>Non_technical_account!F71:O71</xm:f>
              <xm:sqref>C71</xm:sqref>
            </x14:sparkline>
            <x14:sparkline>
              <xm:f>Non_technical_account!F72:O72</xm:f>
              <xm:sqref>C72</xm:sqref>
            </x14:sparkline>
            <x14:sparkline>
              <xm:f>Non_technical_account!F73:O73</xm:f>
              <xm:sqref>C73</xm:sqref>
            </x14:sparkline>
            <x14:sparkline>
              <xm:f>Non_technical_account!F74:O74</xm:f>
              <xm:sqref>C74</xm:sqref>
            </x14:sparkline>
            <x14:sparkline>
              <xm:f>Non_technical_account!F75:O75</xm:f>
              <xm:sqref>C75</xm:sqref>
            </x14:sparkline>
            <x14:sparkline>
              <xm:f>Non_technical_account!F76:O76</xm:f>
              <xm:sqref>C76</xm:sqref>
            </x14:sparkline>
            <x14:sparkline>
              <xm:f>Non_technical_account!F77:O77</xm:f>
              <xm:sqref>C77</xm:sqref>
            </x14:sparkline>
            <x14:sparkline>
              <xm:f>Non_technical_account!F78:O78</xm:f>
              <xm:sqref>C78</xm:sqref>
            </x14:sparkline>
            <x14:sparkline>
              <xm:f>Non_technical_account!F79:O79</xm:f>
              <xm:sqref>C79</xm:sqref>
            </x14:sparkline>
            <x14:sparkline>
              <xm:f>Non_technical_account!F80:O80</xm:f>
              <xm:sqref>C80</xm:sqref>
            </x14:sparkline>
            <x14:sparkline>
              <xm:f>Non_technical_account!F81:O81</xm:f>
              <xm:sqref>C81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Non_technical_account!F9:O9</xm:f>
              <xm:sqref>C9</xm:sqref>
            </x14:sparkline>
            <x14:sparkline>
              <xm:f>Non_technical_account!F10:O10</xm:f>
              <xm:sqref>C10</xm:sqref>
            </x14:sparkline>
            <x14:sparkline>
              <xm:f>Non_technical_account!F11:O11</xm:f>
              <xm:sqref>C11</xm:sqref>
            </x14:sparkline>
            <x14:sparkline>
              <xm:f>Non_technical_account!F12:O12</xm:f>
              <xm:sqref>C12</xm:sqref>
            </x14:sparkline>
            <x14:sparkline>
              <xm:f>Non_technical_account!F13:O13</xm:f>
              <xm:sqref>C13</xm:sqref>
            </x14:sparkline>
            <x14:sparkline>
              <xm:f>Non_technical_account!F14:O14</xm:f>
              <xm:sqref>C14</xm:sqref>
            </x14:sparkline>
            <x14:sparkline>
              <xm:f>Non_technical_account!F15:O15</xm:f>
              <xm:sqref>C15</xm:sqref>
            </x14:sparkline>
            <x14:sparkline>
              <xm:f>Non_technical_account!F16:O16</xm:f>
              <xm:sqref>C16</xm:sqref>
            </x14:sparkline>
            <x14:sparkline>
              <xm:f>Non_technical_account!F17:O17</xm:f>
              <xm:sqref>C17</xm:sqref>
            </x14:sparkline>
            <x14:sparkline>
              <xm:f>Non_technical_account!F18:O18</xm:f>
              <xm:sqref>C18</xm:sqref>
            </x14:sparkline>
            <x14:sparkline>
              <xm:f>Non_technical_account!F19:O19</xm:f>
              <xm:sqref>C19</xm:sqref>
            </x14:sparkline>
            <x14:sparkline>
              <xm:f>Non_technical_account!F20:O20</xm:f>
              <xm:sqref>C20</xm:sqref>
            </x14:sparkline>
            <x14:sparkline>
              <xm:f>Non_technical_account!F21:O21</xm:f>
              <xm:sqref>C21</xm:sqref>
            </x14:sparkline>
            <x14:sparkline>
              <xm:f>Non_technical_account!F22:O22</xm:f>
              <xm:sqref>C22</xm:sqref>
            </x14:sparkline>
            <x14:sparkline>
              <xm:f>Non_technical_account!F23:O23</xm:f>
              <xm:sqref>C23</xm:sqref>
            </x14:sparkline>
            <x14:sparkline>
              <xm:f>Non_technical_account!F24:O24</xm:f>
              <xm:sqref>C24</xm:sqref>
            </x14:sparkline>
            <x14:sparkline>
              <xm:f>Non_technical_account!F25:O25</xm:f>
              <xm:sqref>C25</xm:sqref>
            </x14:sparkline>
            <x14:sparkline>
              <xm:f>Non_technical_account!F26:O26</xm:f>
              <xm:sqref>C26</xm:sqref>
            </x14:sparkline>
            <x14:sparkline>
              <xm:f>Non_technical_account!F27:O27</xm:f>
              <xm:sqref>C27</xm:sqref>
            </x14:sparkline>
            <x14:sparkline>
              <xm:f>Non_technical_account!F28:O28</xm:f>
              <xm:sqref>C28</xm:sqref>
            </x14:sparkline>
            <x14:sparkline>
              <xm:f>Non_technical_account!F29:O29</xm:f>
              <xm:sqref>C29</xm:sqref>
            </x14:sparkline>
            <x14:sparkline>
              <xm:f>Non_technical_account!F30:O30</xm:f>
              <xm:sqref>C30</xm:sqref>
            </x14:sparkline>
            <x14:sparkline>
              <xm:f>Non_technical_account!F31:O31</xm:f>
              <xm:sqref>C31</xm:sqref>
            </x14:sparkline>
            <x14:sparkline>
              <xm:f>Non_technical_account!F32:O32</xm:f>
              <xm:sqref>C32</xm:sqref>
            </x14:sparkline>
            <x14:sparkline>
              <xm:f>Non_technical_account!F33:O33</xm:f>
              <xm:sqref>C33</xm:sqref>
            </x14:sparkline>
            <x14:sparkline>
              <xm:f>Non_technical_account!F34:O34</xm:f>
              <xm:sqref>C34</xm:sqref>
            </x14:sparkline>
            <x14:sparkline>
              <xm:f>Non_technical_account!F35:O35</xm:f>
              <xm:sqref>C35</xm:sqref>
            </x14:sparkline>
            <x14:sparkline>
              <xm:f>Non_technical_account!F36:O36</xm:f>
              <xm:sqref>C36</xm:sqref>
            </x14:sparkline>
            <x14:sparkline>
              <xm:f>Non_technical_account!F37:O37</xm:f>
              <xm:sqref>C37</xm:sqref>
            </x14:sparkline>
            <x14:sparkline>
              <xm:f>Non_technical_account!F38:O38</xm:f>
              <xm:sqref>C38</xm:sqref>
            </x14:sparkline>
            <x14:sparkline>
              <xm:f>Non_technical_account!F39:O39</xm:f>
              <xm:sqref>C39</xm:sqref>
            </x14:sparkline>
            <x14:sparkline>
              <xm:f>Non_technical_account!F40:O40</xm:f>
              <xm:sqref>C40</xm:sqref>
            </x14:sparkline>
            <x14:sparkline>
              <xm:f>Non_technical_account!F41:O41</xm:f>
              <xm:sqref>C41</xm:sqref>
            </x14:sparkline>
            <x14:sparkline>
              <xm:f>Non_technical_account!F42:O42</xm:f>
              <xm:sqref>C42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0.59999389629810485"/>
  </sheetPr>
  <dimension ref="B2:L25"/>
  <sheetViews>
    <sheetView showGridLines="0"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M29" sqref="M29"/>
    </sheetView>
  </sheetViews>
  <sheetFormatPr defaultRowHeight="10.5" x14ac:dyDescent="0.15"/>
  <sheetData>
    <row r="2" spans="2:12" ht="15.75" x14ac:dyDescent="0.25">
      <c r="B2" s="61" t="s">
        <v>102</v>
      </c>
    </row>
    <row r="3" spans="2:12" ht="15.75" x14ac:dyDescent="0.25">
      <c r="B3" s="64" t="s">
        <v>123</v>
      </c>
    </row>
    <row r="4" spans="2:12" ht="15.75" x14ac:dyDescent="0.25">
      <c r="B4" s="64" t="s">
        <v>124</v>
      </c>
    </row>
    <row r="5" spans="2:12" ht="15.75" x14ac:dyDescent="0.25">
      <c r="B5" s="64" t="s">
        <v>125</v>
      </c>
    </row>
    <row r="6" spans="2:12" ht="15.75" x14ac:dyDescent="0.25">
      <c r="B6" s="61"/>
    </row>
    <row r="7" spans="2:12" ht="15.75" x14ac:dyDescent="0.25">
      <c r="B7" s="61"/>
    </row>
    <row r="8" spans="2:12" ht="15.75" x14ac:dyDescent="0.25">
      <c r="B8" s="61" t="s">
        <v>116</v>
      </c>
      <c r="D8" s="61" t="s">
        <v>117</v>
      </c>
    </row>
    <row r="9" spans="2:12" ht="15.75" x14ac:dyDescent="0.25">
      <c r="D9" s="64" t="s">
        <v>118</v>
      </c>
    </row>
    <row r="10" spans="2:12" ht="15.75" x14ac:dyDescent="0.25"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</row>
    <row r="11" spans="2:12" ht="15.75" x14ac:dyDescent="0.25">
      <c r="B11" s="61" t="s">
        <v>96</v>
      </c>
      <c r="C11" s="61"/>
      <c r="D11" s="61" t="s">
        <v>95</v>
      </c>
      <c r="E11" s="61"/>
      <c r="F11" s="62"/>
      <c r="G11" s="63"/>
      <c r="H11" s="63"/>
      <c r="I11" s="63"/>
      <c r="J11" s="63"/>
      <c r="K11" s="63"/>
      <c r="L11" s="63"/>
    </row>
    <row r="12" spans="2:12" ht="15.75" x14ac:dyDescent="0.25">
      <c r="B12" s="61"/>
      <c r="C12" s="61"/>
      <c r="D12" s="64" t="s">
        <v>121</v>
      </c>
      <c r="E12" s="64"/>
      <c r="F12" s="60"/>
      <c r="G12" s="60"/>
      <c r="H12" s="60"/>
      <c r="I12" s="60"/>
      <c r="J12" s="60"/>
      <c r="K12" s="60"/>
      <c r="L12" s="60"/>
    </row>
    <row r="13" spans="2:12" ht="15.75" x14ac:dyDescent="0.25">
      <c r="B13" s="61"/>
      <c r="C13" s="61"/>
      <c r="D13" s="64" t="s">
        <v>98</v>
      </c>
      <c r="E13" s="64"/>
      <c r="F13" s="60"/>
      <c r="G13" s="60"/>
      <c r="H13" s="60"/>
      <c r="I13" s="60"/>
      <c r="J13" s="60"/>
      <c r="K13" s="60"/>
      <c r="L13" s="60"/>
    </row>
    <row r="15" spans="2:12" ht="15.75" x14ac:dyDescent="0.25">
      <c r="B15" s="61" t="s">
        <v>99</v>
      </c>
      <c r="C15" s="61"/>
      <c r="D15" s="61" t="s">
        <v>100</v>
      </c>
    </row>
    <row r="16" spans="2:12" ht="15.75" x14ac:dyDescent="0.25">
      <c r="B16" s="61"/>
      <c r="C16" s="61"/>
      <c r="D16" s="64" t="s">
        <v>101</v>
      </c>
    </row>
    <row r="20" spans="2:2" ht="15.75" x14ac:dyDescent="0.25">
      <c r="B20" s="61" t="s">
        <v>97</v>
      </c>
    </row>
    <row r="21" spans="2:2" ht="15.75" x14ac:dyDescent="0.25">
      <c r="B21" s="64" t="s">
        <v>122</v>
      </c>
    </row>
    <row r="22" spans="2:2" ht="15.75" x14ac:dyDescent="0.25">
      <c r="B22" s="64" t="s">
        <v>114</v>
      </c>
    </row>
    <row r="23" spans="2:2" ht="15.75" x14ac:dyDescent="0.25">
      <c r="B23" s="64" t="s">
        <v>115</v>
      </c>
    </row>
    <row r="24" spans="2:2" ht="15.75" x14ac:dyDescent="0.25">
      <c r="B24" s="64" t="s">
        <v>119</v>
      </c>
    </row>
    <row r="25" spans="2:2" ht="15.75" x14ac:dyDescent="0.25">
      <c r="B25" s="64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Y76"/>
  <sheetViews>
    <sheetView topLeftCell="A4" workbookViewId="0">
      <selection activeCell="S14" sqref="S14"/>
    </sheetView>
  </sheetViews>
  <sheetFormatPr defaultRowHeight="10.5" x14ac:dyDescent="0.15"/>
  <sheetData>
    <row r="3" spans="2:25" ht="15" x14ac:dyDescent="0.25">
      <c r="B3" s="15" t="s">
        <v>43</v>
      </c>
      <c r="C3" s="16"/>
      <c r="D3" s="16"/>
      <c r="E3" s="16"/>
      <c r="F3" s="16"/>
      <c r="G3" s="16"/>
      <c r="H3" s="17" t="s">
        <v>44</v>
      </c>
      <c r="I3" s="16"/>
      <c r="J3" s="16"/>
      <c r="K3" s="16"/>
      <c r="L3" s="18" t="s">
        <v>45</v>
      </c>
      <c r="M3" s="19"/>
      <c r="N3" s="19"/>
      <c r="O3" s="19"/>
      <c r="P3" s="19"/>
      <c r="Q3" s="19"/>
      <c r="R3" s="19"/>
      <c r="S3" s="20" t="s">
        <v>46</v>
      </c>
      <c r="T3" s="16"/>
      <c r="U3" s="16"/>
      <c r="V3" s="16"/>
      <c r="W3" s="16"/>
      <c r="X3" s="16"/>
      <c r="Y3" s="16"/>
    </row>
    <row r="4" spans="2:25" ht="15" x14ac:dyDescent="0.25">
      <c r="B4" s="21" t="s">
        <v>47</v>
      </c>
      <c r="C4" s="16"/>
      <c r="D4" s="16"/>
      <c r="E4" s="16"/>
      <c r="F4" s="16"/>
      <c r="G4" s="16"/>
      <c r="H4" s="17" t="s">
        <v>48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 spans="2:25" ht="15" x14ac:dyDescent="0.25">
      <c r="B5" s="22" t="s">
        <v>49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2:25" ht="12.75" x14ac:dyDescent="0.2">
      <c r="B6" s="24" t="s">
        <v>50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5">
        <v>9</v>
      </c>
      <c r="K6" s="25">
        <v>10</v>
      </c>
      <c r="L6" s="25">
        <v>11</v>
      </c>
      <c r="M6" s="25">
        <v>12</v>
      </c>
      <c r="N6" s="25">
        <v>13</v>
      </c>
      <c r="O6" s="25">
        <v>14</v>
      </c>
      <c r="P6" s="25">
        <v>15</v>
      </c>
      <c r="Q6" s="25">
        <v>16</v>
      </c>
      <c r="R6" s="25">
        <v>17</v>
      </c>
      <c r="S6" s="25">
        <v>18</v>
      </c>
      <c r="T6" s="25">
        <v>19</v>
      </c>
      <c r="U6" s="25">
        <v>20</v>
      </c>
      <c r="V6" s="25">
        <v>21</v>
      </c>
      <c r="W6" s="25">
        <v>22</v>
      </c>
      <c r="X6" s="25">
        <v>23</v>
      </c>
      <c r="Y6" s="25">
        <v>24</v>
      </c>
    </row>
    <row r="9" spans="2:25" ht="12.75" x14ac:dyDescent="0.2">
      <c r="B9" s="26"/>
      <c r="C9" s="26" t="s">
        <v>51</v>
      </c>
      <c r="D9" s="26" t="s">
        <v>52</v>
      </c>
      <c r="E9" s="26" t="s">
        <v>53</v>
      </c>
      <c r="F9" s="26" t="s">
        <v>54</v>
      </c>
      <c r="G9" s="26" t="s">
        <v>55</v>
      </c>
      <c r="H9" s="26" t="s">
        <v>56</v>
      </c>
      <c r="I9" s="26" t="s">
        <v>57</v>
      </c>
      <c r="J9" s="26" t="s">
        <v>58</v>
      </c>
      <c r="K9" s="26" t="s">
        <v>59</v>
      </c>
      <c r="L9" s="26" t="s">
        <v>60</v>
      </c>
      <c r="M9" s="26" t="s">
        <v>61</v>
      </c>
      <c r="N9" s="26" t="s">
        <v>62</v>
      </c>
      <c r="O9" s="26" t="s">
        <v>63</v>
      </c>
      <c r="P9" s="26" t="s">
        <v>64</v>
      </c>
      <c r="Q9" s="26" t="s">
        <v>65</v>
      </c>
      <c r="R9" s="26" t="s">
        <v>66</v>
      </c>
      <c r="S9" s="26" t="s">
        <v>67</v>
      </c>
      <c r="T9" s="26" t="s">
        <v>68</v>
      </c>
      <c r="U9" s="26" t="s">
        <v>69</v>
      </c>
      <c r="V9" s="26" t="s">
        <v>70</v>
      </c>
      <c r="W9" s="26" t="s">
        <v>71</v>
      </c>
      <c r="X9" s="26" t="s">
        <v>72</v>
      </c>
      <c r="Y9" s="26" t="s">
        <v>73</v>
      </c>
    </row>
    <row r="10" spans="2:25" ht="12.75" x14ac:dyDescent="0.2">
      <c r="B10" s="26" t="s">
        <v>2</v>
      </c>
      <c r="C10" s="27">
        <v>13.7583</v>
      </c>
      <c r="D10" s="27">
        <v>13.610099999999999</v>
      </c>
      <c r="E10" s="27">
        <v>13.407400000000001</v>
      </c>
      <c r="F10" s="27">
        <v>13.2554</v>
      </c>
      <c r="G10" s="27">
        <v>13.6965</v>
      </c>
      <c r="H10" s="27">
        <v>13.901999999999999</v>
      </c>
      <c r="I10" s="27">
        <v>13.760300000000001</v>
      </c>
      <c r="J10" s="27">
        <v>13.760300000000001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7">
        <v>1</v>
      </c>
      <c r="Q10" s="27">
        <v>1</v>
      </c>
      <c r="R10" s="27">
        <v>1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</row>
    <row r="11" spans="2:25" ht="12.75" x14ac:dyDescent="0.2">
      <c r="B11" s="26" t="s">
        <v>3</v>
      </c>
      <c r="C11" s="27">
        <v>40.177700000000002</v>
      </c>
      <c r="D11" s="27">
        <v>40.286900000000003</v>
      </c>
      <c r="E11" s="27">
        <v>39.1614</v>
      </c>
      <c r="F11" s="27">
        <v>38.697899999999997</v>
      </c>
      <c r="G11" s="27">
        <v>40.1021</v>
      </c>
      <c r="H11" s="27">
        <v>40.767499999999998</v>
      </c>
      <c r="I11" s="27">
        <v>40.3399</v>
      </c>
      <c r="J11" s="27">
        <v>40.3399</v>
      </c>
      <c r="K11" s="27">
        <v>1</v>
      </c>
      <c r="L11" s="27">
        <v>1</v>
      </c>
      <c r="M11" s="27">
        <v>1</v>
      </c>
      <c r="N11" s="27">
        <v>1</v>
      </c>
      <c r="O11" s="27">
        <v>1</v>
      </c>
      <c r="P11" s="27">
        <v>1</v>
      </c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</row>
    <row r="12" spans="2:25" ht="12.75" x14ac:dyDescent="0.2">
      <c r="B12" s="26" t="s">
        <v>4</v>
      </c>
      <c r="C12" s="27">
        <v>2.9654900000000001E-2</v>
      </c>
      <c r="D12" s="27">
        <v>3.6493999999999999E-2</v>
      </c>
      <c r="E12" s="27">
        <v>8.1207000000000001E-2</v>
      </c>
      <c r="F12" s="27">
        <v>9.2917E-2</v>
      </c>
      <c r="G12" s="27">
        <v>0.61064499999999999</v>
      </c>
      <c r="H12" s="27">
        <v>1.9762999999999999</v>
      </c>
      <c r="I12" s="27">
        <v>1.95583</v>
      </c>
      <c r="J12" s="27">
        <v>1.9558</v>
      </c>
      <c r="K12" s="27">
        <v>1.9542999999999999</v>
      </c>
      <c r="L12" s="27">
        <v>1.9462999999999999</v>
      </c>
      <c r="M12" s="27">
        <v>1.9545999999999999</v>
      </c>
      <c r="N12" s="27">
        <v>1.9557</v>
      </c>
      <c r="O12" s="27">
        <v>1.9559</v>
      </c>
      <c r="P12" s="27">
        <v>1.9562999999999999</v>
      </c>
      <c r="Q12" s="27">
        <v>1.9558</v>
      </c>
      <c r="R12" s="27">
        <v>1.9558</v>
      </c>
      <c r="S12" s="27">
        <v>1.9558</v>
      </c>
      <c r="T12" s="27">
        <v>1.9558</v>
      </c>
      <c r="U12" s="27">
        <v>1.9558</v>
      </c>
      <c r="V12" s="27">
        <v>1.9558</v>
      </c>
      <c r="W12" s="27">
        <v>1.9558</v>
      </c>
      <c r="X12" s="27">
        <v>1.9558</v>
      </c>
      <c r="Y12" s="27">
        <v>1.9558</v>
      </c>
    </row>
    <row r="13" spans="2:25" ht="12.75" x14ac:dyDescent="0.2">
      <c r="B13" s="26" t="s">
        <v>5</v>
      </c>
      <c r="C13" s="27">
        <v>1.7630699999999999</v>
      </c>
      <c r="D13" s="27">
        <v>1.6523099999999999</v>
      </c>
      <c r="E13" s="27">
        <v>1.6132</v>
      </c>
      <c r="F13" s="27">
        <v>1.5128200000000001</v>
      </c>
      <c r="G13" s="27">
        <v>1.69129</v>
      </c>
      <c r="H13" s="27">
        <v>1.6055299999999999</v>
      </c>
      <c r="I13" s="27">
        <v>1.60778</v>
      </c>
      <c r="J13" s="27">
        <v>1.6051</v>
      </c>
      <c r="K13" s="27">
        <v>1.5232000000000001</v>
      </c>
      <c r="L13" s="27">
        <v>1.4829000000000001</v>
      </c>
      <c r="M13" s="27">
        <v>1.4523999999999999</v>
      </c>
      <c r="N13" s="27">
        <v>1.5579000000000001</v>
      </c>
      <c r="O13" s="27">
        <v>1.5428999999999999</v>
      </c>
      <c r="P13" s="27">
        <v>1.5550999999999999</v>
      </c>
      <c r="Q13" s="27">
        <v>1.6069</v>
      </c>
      <c r="R13" s="27">
        <v>1.6547000000000001</v>
      </c>
      <c r="S13" s="27">
        <v>1.4850000000000001</v>
      </c>
      <c r="T13" s="27">
        <v>1.4836</v>
      </c>
      <c r="U13" s="27">
        <v>1.2504</v>
      </c>
      <c r="V13" s="27">
        <v>1.2156</v>
      </c>
      <c r="W13" s="27">
        <v>1.2072000000000001</v>
      </c>
      <c r="X13" s="27">
        <v>1.2276</v>
      </c>
      <c r="Y13" s="27">
        <v>1.2023999999999999</v>
      </c>
    </row>
    <row r="14" spans="2:25" ht="12.75" x14ac:dyDescent="0.2">
      <c r="B14" s="26" t="s">
        <v>6</v>
      </c>
      <c r="C14" s="27">
        <v>0.58477800000000002</v>
      </c>
      <c r="D14" s="27">
        <v>0.58050500000000005</v>
      </c>
      <c r="E14" s="27">
        <v>0.58502200000000004</v>
      </c>
      <c r="F14" s="27">
        <v>0.59904400000000002</v>
      </c>
      <c r="G14" s="27">
        <v>0.58897900000000003</v>
      </c>
      <c r="H14" s="27">
        <v>0.58030899999999996</v>
      </c>
      <c r="I14" s="27">
        <v>0.58177599999999996</v>
      </c>
      <c r="J14" s="27">
        <v>0.57667000000000002</v>
      </c>
      <c r="K14" s="27">
        <v>0.57369000000000003</v>
      </c>
      <c r="L14" s="27">
        <v>0.57504</v>
      </c>
      <c r="M14" s="27">
        <v>0.57316</v>
      </c>
      <c r="N14" s="27">
        <v>0.58636999999999995</v>
      </c>
      <c r="O14" s="27">
        <v>0.57999999999999996</v>
      </c>
      <c r="P14" s="27">
        <v>0.57350000000000001</v>
      </c>
      <c r="Q14" s="27">
        <v>0.57820000000000005</v>
      </c>
      <c r="R14" s="27">
        <v>0.58526999999999996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</row>
    <row r="15" spans="2:25" ht="12.75" x14ac:dyDescent="0.2">
      <c r="B15" s="26" t="s">
        <v>74</v>
      </c>
      <c r="C15" s="27" t="s">
        <v>75</v>
      </c>
      <c r="D15" s="27">
        <v>33.5687</v>
      </c>
      <c r="E15" s="27">
        <v>34.290199999999999</v>
      </c>
      <c r="F15" s="27">
        <v>34.944400000000002</v>
      </c>
      <c r="G15" s="27">
        <v>34.246899999999997</v>
      </c>
      <c r="H15" s="27">
        <v>38.026899999999998</v>
      </c>
      <c r="I15" s="27">
        <v>35.193899999999999</v>
      </c>
      <c r="J15" s="27">
        <v>36.103000000000002</v>
      </c>
      <c r="K15" s="27">
        <v>35.046999999999997</v>
      </c>
      <c r="L15" s="27">
        <v>31.962</v>
      </c>
      <c r="M15" s="27">
        <v>31.577000000000002</v>
      </c>
      <c r="N15" s="27">
        <v>32.409999999999997</v>
      </c>
      <c r="O15" s="27">
        <v>30.463999999999999</v>
      </c>
      <c r="P15" s="27">
        <v>29</v>
      </c>
      <c r="Q15" s="27">
        <v>27.484999999999999</v>
      </c>
      <c r="R15" s="27">
        <v>26.628</v>
      </c>
      <c r="S15" s="27">
        <v>26.875</v>
      </c>
      <c r="T15" s="27">
        <v>26.472999999999999</v>
      </c>
      <c r="U15" s="27">
        <v>25.061</v>
      </c>
      <c r="V15" s="27">
        <v>25.786999999999999</v>
      </c>
      <c r="W15" s="27">
        <v>25.151</v>
      </c>
      <c r="X15" s="27">
        <v>27.427</v>
      </c>
      <c r="Y15" s="27">
        <v>27.734999999999999</v>
      </c>
    </row>
    <row r="16" spans="2:25" ht="12.75" x14ac:dyDescent="0.2">
      <c r="B16" s="26" t="s">
        <v>8</v>
      </c>
      <c r="C16" s="27">
        <v>1.9556100000000001</v>
      </c>
      <c r="D16" s="27">
        <v>1.9356899999999999</v>
      </c>
      <c r="E16" s="27">
        <v>1.90533</v>
      </c>
      <c r="F16" s="27">
        <v>1.8839699999999999</v>
      </c>
      <c r="G16" s="27">
        <v>1.9465300000000001</v>
      </c>
      <c r="H16" s="27">
        <v>1.9763200000000001</v>
      </c>
      <c r="I16" s="27">
        <v>1.95583</v>
      </c>
      <c r="J16" s="27">
        <v>1.95583</v>
      </c>
      <c r="K16" s="27">
        <v>1.95583</v>
      </c>
      <c r="L16" s="27">
        <v>1.95583</v>
      </c>
      <c r="M16" s="27">
        <v>1</v>
      </c>
      <c r="N16" s="27">
        <v>1</v>
      </c>
      <c r="O16" s="27">
        <v>1</v>
      </c>
      <c r="P16" s="27">
        <v>1</v>
      </c>
      <c r="Q16" s="27">
        <v>1</v>
      </c>
      <c r="R16" s="27">
        <v>1</v>
      </c>
      <c r="S16" s="27">
        <v>1</v>
      </c>
      <c r="T16" s="27">
        <v>1</v>
      </c>
      <c r="U16" s="27">
        <v>1</v>
      </c>
      <c r="V16" s="27">
        <v>1</v>
      </c>
      <c r="W16" s="27">
        <v>1</v>
      </c>
      <c r="X16" s="27">
        <v>1</v>
      </c>
      <c r="Y16" s="27">
        <v>1</v>
      </c>
    </row>
    <row r="17" spans="2:25" ht="12.75" x14ac:dyDescent="0.2">
      <c r="B17" s="26" t="s">
        <v>9</v>
      </c>
      <c r="C17" s="27">
        <v>7.5747900000000001</v>
      </c>
      <c r="D17" s="27">
        <v>7.5530999999999997</v>
      </c>
      <c r="E17" s="27">
        <v>7.4823300000000001</v>
      </c>
      <c r="F17" s="27">
        <v>7.2953599999999996</v>
      </c>
      <c r="G17" s="27">
        <v>7.4465500000000002</v>
      </c>
      <c r="H17" s="27">
        <v>7.5279699999999998</v>
      </c>
      <c r="I17" s="27">
        <v>7.4487800000000002</v>
      </c>
      <c r="J17" s="27">
        <v>7.4432999999999998</v>
      </c>
      <c r="K17" s="27">
        <v>7.4630999999999998</v>
      </c>
      <c r="L17" s="27">
        <v>7.4364999999999997</v>
      </c>
      <c r="M17" s="27">
        <v>7.4287999999999998</v>
      </c>
      <c r="N17" s="27">
        <v>7.4450000000000003</v>
      </c>
      <c r="O17" s="27">
        <v>7.4387999999999996</v>
      </c>
      <c r="P17" s="27">
        <v>7.4604999999999997</v>
      </c>
      <c r="Q17" s="27">
        <v>7.4560000000000004</v>
      </c>
      <c r="R17" s="27">
        <v>7.4583000000000004</v>
      </c>
      <c r="S17" s="27">
        <v>7.4505999999999997</v>
      </c>
      <c r="T17" s="27">
        <v>7.4417999999999997</v>
      </c>
      <c r="U17" s="27">
        <v>7.4535</v>
      </c>
      <c r="V17" s="27">
        <v>7.4341999999999997</v>
      </c>
      <c r="W17" s="27">
        <v>7.4610000000000003</v>
      </c>
      <c r="X17" s="27">
        <v>7.4592999999999998</v>
      </c>
      <c r="Y17" s="27">
        <v>7.4452999999999996</v>
      </c>
    </row>
    <row r="18" spans="2:25" ht="12.75" x14ac:dyDescent="0.2">
      <c r="B18" s="26" t="s">
        <v>10</v>
      </c>
      <c r="C18" s="27">
        <v>15.646599999999999</v>
      </c>
      <c r="D18" s="27">
        <v>15.646599999999999</v>
      </c>
      <c r="E18" s="27">
        <v>15.646599999999999</v>
      </c>
      <c r="F18" s="27">
        <v>15.646599999999999</v>
      </c>
      <c r="G18" s="27">
        <v>15.646599999999999</v>
      </c>
      <c r="H18" s="27">
        <v>15.646599999999999</v>
      </c>
      <c r="I18" s="27">
        <v>15.646599999999999</v>
      </c>
      <c r="J18" s="27">
        <v>15.646599999999999</v>
      </c>
      <c r="K18" s="27">
        <v>15.646599999999999</v>
      </c>
      <c r="L18" s="27">
        <v>15.646599999999999</v>
      </c>
      <c r="M18" s="27">
        <v>15.646599999999999</v>
      </c>
      <c r="N18" s="27">
        <v>15.646599999999999</v>
      </c>
      <c r="O18" s="27">
        <v>15.646599999999999</v>
      </c>
      <c r="P18" s="27">
        <v>15.646599999999999</v>
      </c>
      <c r="Q18" s="27">
        <v>15.646599999999999</v>
      </c>
      <c r="R18" s="27">
        <v>15.646599999999999</v>
      </c>
      <c r="S18" s="27">
        <v>15.646599999999999</v>
      </c>
      <c r="T18" s="27">
        <v>15.646599999999999</v>
      </c>
      <c r="U18" s="27">
        <v>15.646599999999999</v>
      </c>
      <c r="V18" s="27">
        <v>1</v>
      </c>
      <c r="W18" s="27">
        <v>1</v>
      </c>
      <c r="X18" s="27">
        <v>1</v>
      </c>
      <c r="Y18" s="27">
        <v>1</v>
      </c>
    </row>
    <row r="19" spans="2:25" ht="12.75" x14ac:dyDescent="0.2">
      <c r="B19" s="26" t="s">
        <v>11</v>
      </c>
      <c r="C19" s="27">
        <v>138.648</v>
      </c>
      <c r="D19" s="27">
        <v>158.928</v>
      </c>
      <c r="E19" s="27">
        <v>162.07</v>
      </c>
      <c r="F19" s="27">
        <v>159.54900000000001</v>
      </c>
      <c r="G19" s="27">
        <v>164.167</v>
      </c>
      <c r="H19" s="27">
        <v>167.38800000000001</v>
      </c>
      <c r="I19" s="27">
        <v>166.386</v>
      </c>
      <c r="J19" s="27">
        <v>166.386</v>
      </c>
      <c r="K19" s="27">
        <v>166.386</v>
      </c>
      <c r="L19" s="27">
        <v>1</v>
      </c>
      <c r="M19" s="27">
        <v>1</v>
      </c>
      <c r="N19" s="27">
        <v>1</v>
      </c>
      <c r="O19" s="27">
        <v>1</v>
      </c>
      <c r="P19" s="27">
        <v>1</v>
      </c>
      <c r="Q19" s="27">
        <v>1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</row>
    <row r="20" spans="2:25" ht="12.75" x14ac:dyDescent="0.2">
      <c r="B20" s="26" t="s">
        <v>12</v>
      </c>
      <c r="C20" s="27">
        <v>6.3330099999999998</v>
      </c>
      <c r="D20" s="27">
        <v>6.4608600000000003</v>
      </c>
      <c r="E20" s="27">
        <v>5.8291500000000003</v>
      </c>
      <c r="F20" s="27">
        <v>5.7169499999999998</v>
      </c>
      <c r="G20" s="27">
        <v>5.8163999999999998</v>
      </c>
      <c r="H20" s="27">
        <v>5.98726</v>
      </c>
      <c r="I20" s="27">
        <v>5.9457300000000002</v>
      </c>
      <c r="J20" s="27">
        <v>5.9457300000000002</v>
      </c>
      <c r="K20" s="27">
        <v>5.9457300000000002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27">
        <v>1</v>
      </c>
      <c r="S20" s="27">
        <v>1</v>
      </c>
      <c r="T20" s="27">
        <v>1</v>
      </c>
      <c r="U20" s="27">
        <v>1</v>
      </c>
      <c r="V20" s="27">
        <v>1</v>
      </c>
      <c r="W20" s="27">
        <v>1</v>
      </c>
      <c r="X20" s="27">
        <v>1</v>
      </c>
      <c r="Y20" s="27">
        <v>1</v>
      </c>
    </row>
    <row r="21" spans="2:25" ht="12.75" x14ac:dyDescent="0.2">
      <c r="B21" s="26" t="s">
        <v>13</v>
      </c>
      <c r="C21" s="27">
        <v>6.6678199999999999</v>
      </c>
      <c r="D21" s="27">
        <v>6.5774499999999998</v>
      </c>
      <c r="E21" s="27">
        <v>6.5757899999999996</v>
      </c>
      <c r="F21" s="27">
        <v>6.4397900000000003</v>
      </c>
      <c r="G21" s="27">
        <v>6.5619300000000003</v>
      </c>
      <c r="H21" s="27">
        <v>6.6121400000000001</v>
      </c>
      <c r="I21" s="27">
        <v>6.5595699999999999</v>
      </c>
      <c r="J21" s="27">
        <v>6.5595699999999999</v>
      </c>
      <c r="K21" s="27">
        <v>6.5595699999999999</v>
      </c>
      <c r="L21" s="27">
        <v>1</v>
      </c>
      <c r="M21" s="27">
        <v>1</v>
      </c>
      <c r="N21" s="27">
        <v>1</v>
      </c>
      <c r="O21" s="27">
        <v>1</v>
      </c>
      <c r="P21" s="27">
        <v>1</v>
      </c>
      <c r="Q21" s="27">
        <v>1</v>
      </c>
      <c r="R21" s="27">
        <v>1</v>
      </c>
      <c r="S21" s="27">
        <v>1</v>
      </c>
      <c r="T21" s="27">
        <v>1</v>
      </c>
      <c r="U21" s="27">
        <v>1</v>
      </c>
      <c r="V21" s="27">
        <v>1</v>
      </c>
      <c r="W21" s="27">
        <v>1</v>
      </c>
      <c r="X21" s="27">
        <v>1</v>
      </c>
      <c r="Y21" s="27">
        <v>1</v>
      </c>
    </row>
    <row r="22" spans="2:25" ht="12.75" x14ac:dyDescent="0.2">
      <c r="B22" s="26" t="s">
        <v>14</v>
      </c>
      <c r="C22" s="27">
        <v>260.19799999999998</v>
      </c>
      <c r="D22" s="27">
        <v>277.97000000000003</v>
      </c>
      <c r="E22" s="27">
        <v>295.48</v>
      </c>
      <c r="F22" s="27">
        <v>311.56700000000001</v>
      </c>
      <c r="G22" s="27">
        <v>309.50200000000001</v>
      </c>
      <c r="H22" s="27">
        <v>312.03899999999999</v>
      </c>
      <c r="I22" s="27">
        <v>329.68900000000002</v>
      </c>
      <c r="J22" s="27">
        <v>330.3</v>
      </c>
      <c r="K22" s="27">
        <v>340.75</v>
      </c>
      <c r="L22" s="27">
        <v>340.75</v>
      </c>
      <c r="M22" s="27">
        <v>1</v>
      </c>
      <c r="N22" s="27">
        <v>1</v>
      </c>
      <c r="O22" s="27">
        <v>1</v>
      </c>
      <c r="P22" s="27">
        <v>1</v>
      </c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</row>
    <row r="23" spans="2:25" ht="12.75" x14ac:dyDescent="0.2">
      <c r="B23" s="26" t="s">
        <v>15</v>
      </c>
      <c r="C23" s="27" t="s">
        <v>75</v>
      </c>
      <c r="D23" s="27" t="s">
        <v>75</v>
      </c>
      <c r="E23" s="27" t="s">
        <v>75</v>
      </c>
      <c r="F23" s="27">
        <v>6.9621899999999997</v>
      </c>
      <c r="G23" s="27">
        <v>6.9410999999999996</v>
      </c>
      <c r="H23" s="27">
        <v>6.9599000000000002</v>
      </c>
      <c r="I23" s="27">
        <v>7.2892999999999999</v>
      </c>
      <c r="J23" s="27">
        <v>7.6790000000000003</v>
      </c>
      <c r="K23" s="27">
        <v>7.58</v>
      </c>
      <c r="L23" s="27">
        <v>7.37</v>
      </c>
      <c r="M23" s="27">
        <v>7.4749999999999996</v>
      </c>
      <c r="N23" s="27">
        <v>7.6451000000000002</v>
      </c>
      <c r="O23" s="27">
        <v>7.665</v>
      </c>
      <c r="P23" s="27">
        <v>7.3715000000000002</v>
      </c>
      <c r="Q23" s="27">
        <v>7.3503999999999996</v>
      </c>
      <c r="R23" s="27">
        <v>7.3308</v>
      </c>
      <c r="S23" s="27">
        <v>7.3555000000000001</v>
      </c>
      <c r="T23" s="27">
        <v>7.3</v>
      </c>
      <c r="U23" s="27">
        <v>7.383</v>
      </c>
      <c r="V23" s="27">
        <v>7.5369999999999999</v>
      </c>
      <c r="W23" s="27">
        <v>7.5575000000000001</v>
      </c>
      <c r="X23" s="27">
        <v>7.6265000000000001</v>
      </c>
      <c r="Y23" s="27">
        <v>7.6580000000000004</v>
      </c>
    </row>
    <row r="24" spans="2:25" ht="12.75" x14ac:dyDescent="0.2">
      <c r="B24" s="26" t="s">
        <v>16</v>
      </c>
      <c r="C24" s="27">
        <v>101.679</v>
      </c>
      <c r="D24" s="27">
        <v>112.348</v>
      </c>
      <c r="E24" s="27">
        <v>136.73099999999999</v>
      </c>
      <c r="F24" s="27">
        <v>183.297</v>
      </c>
      <c r="G24" s="27">
        <v>206.90700000000001</v>
      </c>
      <c r="H24" s="27">
        <v>224.70699999999999</v>
      </c>
      <c r="I24" s="27">
        <v>252.392</v>
      </c>
      <c r="J24" s="27">
        <v>254.7</v>
      </c>
      <c r="K24" s="27">
        <v>265</v>
      </c>
      <c r="L24" s="27">
        <v>245.18</v>
      </c>
      <c r="M24" s="27">
        <v>236.29</v>
      </c>
      <c r="N24" s="27">
        <v>262.5</v>
      </c>
      <c r="O24" s="27">
        <v>245.97</v>
      </c>
      <c r="P24" s="27">
        <v>252.87</v>
      </c>
      <c r="Q24" s="27">
        <v>251.77</v>
      </c>
      <c r="R24" s="27">
        <v>253.73</v>
      </c>
      <c r="S24" s="27">
        <v>266.7</v>
      </c>
      <c r="T24" s="27">
        <v>270.42</v>
      </c>
      <c r="U24" s="27">
        <v>277.95</v>
      </c>
      <c r="V24" s="27">
        <v>314.58</v>
      </c>
      <c r="W24" s="27">
        <v>292.3</v>
      </c>
      <c r="X24" s="27">
        <v>297.04000000000002</v>
      </c>
      <c r="Y24" s="27">
        <v>315.54000000000002</v>
      </c>
    </row>
    <row r="25" spans="2:25" ht="12.75" x14ac:dyDescent="0.2">
      <c r="B25" s="26" t="s">
        <v>17</v>
      </c>
      <c r="C25" s="27">
        <v>0.74315699999999996</v>
      </c>
      <c r="D25" s="27">
        <v>0.79080899999999998</v>
      </c>
      <c r="E25" s="27">
        <v>0.79506100000000002</v>
      </c>
      <c r="F25" s="27">
        <v>0.82047800000000004</v>
      </c>
      <c r="G25" s="27">
        <v>0.74534199999999995</v>
      </c>
      <c r="H25" s="27">
        <v>0.77196100000000001</v>
      </c>
      <c r="I25" s="27">
        <v>0.78756400000000004</v>
      </c>
      <c r="J25" s="27">
        <v>0.78756400000000004</v>
      </c>
      <c r="K25" s="27">
        <v>0.78756400000000004</v>
      </c>
      <c r="L25" s="27">
        <v>1</v>
      </c>
      <c r="M25" s="27">
        <v>1</v>
      </c>
      <c r="N25" s="27">
        <v>1</v>
      </c>
      <c r="O25" s="27">
        <v>1</v>
      </c>
      <c r="P25" s="27">
        <v>1</v>
      </c>
      <c r="Q25" s="27">
        <v>1</v>
      </c>
      <c r="R25" s="27">
        <v>1</v>
      </c>
      <c r="S25" s="27">
        <v>1</v>
      </c>
      <c r="T25" s="27">
        <v>1</v>
      </c>
      <c r="U25" s="27">
        <v>1</v>
      </c>
      <c r="V25" s="27">
        <v>1</v>
      </c>
      <c r="W25" s="27">
        <v>1</v>
      </c>
      <c r="X25" s="27">
        <v>1</v>
      </c>
      <c r="Y25" s="27">
        <v>1</v>
      </c>
    </row>
    <row r="26" spans="2:25" ht="12.75" x14ac:dyDescent="0.2">
      <c r="B26" s="26" t="s">
        <v>18</v>
      </c>
      <c r="C26" s="27">
        <v>77.400800000000004</v>
      </c>
      <c r="D26" s="27">
        <v>80.942099999999996</v>
      </c>
      <c r="E26" s="27">
        <v>84.393000000000001</v>
      </c>
      <c r="F26" s="27">
        <v>85.727999999999994</v>
      </c>
      <c r="G26" s="27">
        <v>83.888000000000005</v>
      </c>
      <c r="H26" s="27">
        <v>79.702100000000002</v>
      </c>
      <c r="I26" s="27">
        <v>81.299300000000002</v>
      </c>
      <c r="J26" s="27">
        <v>72.83</v>
      </c>
      <c r="K26" s="27">
        <v>78.8</v>
      </c>
      <c r="L26" s="27">
        <v>91.48</v>
      </c>
      <c r="M26" s="27">
        <v>84.74</v>
      </c>
      <c r="N26" s="27">
        <v>89.46</v>
      </c>
      <c r="O26" s="27">
        <v>83.6</v>
      </c>
      <c r="P26" s="27">
        <v>74.569999999999993</v>
      </c>
      <c r="Q26" s="27">
        <v>93.13</v>
      </c>
      <c r="R26" s="27">
        <v>91.9</v>
      </c>
      <c r="S26" s="27">
        <v>143.83000000000001</v>
      </c>
      <c r="T26" s="27">
        <v>179.88</v>
      </c>
      <c r="U26" s="27">
        <v>153.80000000000001</v>
      </c>
      <c r="V26" s="27">
        <v>158.84</v>
      </c>
      <c r="W26" s="27">
        <v>169.8</v>
      </c>
      <c r="X26" s="27">
        <v>158.5</v>
      </c>
      <c r="Y26" s="27">
        <v>154.08000000000001</v>
      </c>
    </row>
    <row r="27" spans="2:25" ht="12.75" x14ac:dyDescent="0.2">
      <c r="B27" s="26" t="s">
        <v>19</v>
      </c>
      <c r="C27" s="27">
        <v>1787.42</v>
      </c>
      <c r="D27" s="27">
        <v>1909.98</v>
      </c>
      <c r="E27" s="27">
        <v>1997.45</v>
      </c>
      <c r="F27" s="27">
        <v>2082.71</v>
      </c>
      <c r="G27" s="27">
        <v>1913.72</v>
      </c>
      <c r="H27" s="27">
        <v>1942.03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27">
        <v>1</v>
      </c>
      <c r="P27" s="27">
        <v>1</v>
      </c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</row>
    <row r="28" spans="2:25" ht="12.75" x14ac:dyDescent="0.2">
      <c r="B28" s="26" t="s">
        <v>20</v>
      </c>
      <c r="C28" s="28"/>
      <c r="D28" s="28"/>
      <c r="E28" s="28"/>
      <c r="F28" s="28"/>
      <c r="G28" s="28"/>
      <c r="H28" s="28"/>
      <c r="I28" s="28"/>
      <c r="J28" s="28"/>
      <c r="K28" s="27">
        <v>1.5232000000000001</v>
      </c>
      <c r="L28" s="27">
        <v>1.4829000000000001</v>
      </c>
      <c r="M28" s="27">
        <v>1.4523999999999999</v>
      </c>
      <c r="N28" s="27">
        <v>1.5579000000000001</v>
      </c>
      <c r="O28" s="27">
        <v>1.5428999999999999</v>
      </c>
      <c r="P28" s="27">
        <v>1.5550999999999999</v>
      </c>
      <c r="Q28" s="27">
        <v>1.6069</v>
      </c>
      <c r="R28" s="27">
        <v>1.6547000000000001</v>
      </c>
      <c r="S28" s="27">
        <v>1.4850000000000001</v>
      </c>
      <c r="T28" s="27">
        <v>1.4836</v>
      </c>
      <c r="U28" s="27">
        <v>1.2504</v>
      </c>
      <c r="V28" s="27">
        <v>1.2156</v>
      </c>
      <c r="W28" s="27">
        <v>1.2072000000000001</v>
      </c>
      <c r="X28" s="27">
        <v>1.2276</v>
      </c>
      <c r="Y28" s="27">
        <v>1.2023999999999999</v>
      </c>
    </row>
    <row r="29" spans="2:25" ht="12.75" x14ac:dyDescent="0.2">
      <c r="B29" s="26" t="s">
        <v>21</v>
      </c>
      <c r="C29" s="27">
        <v>40.177700000000002</v>
      </c>
      <c r="D29" s="27">
        <v>40.286900000000003</v>
      </c>
      <c r="E29" s="27">
        <v>39.1614</v>
      </c>
      <c r="F29" s="27">
        <v>38.697899999999997</v>
      </c>
      <c r="G29" s="27">
        <v>1</v>
      </c>
      <c r="H29" s="27">
        <v>1</v>
      </c>
      <c r="I29" s="27">
        <v>1</v>
      </c>
      <c r="J29" s="27">
        <v>1</v>
      </c>
      <c r="K29" s="27">
        <v>1</v>
      </c>
      <c r="L29" s="27">
        <v>1</v>
      </c>
      <c r="M29" s="27">
        <v>1</v>
      </c>
      <c r="N29" s="27">
        <v>1</v>
      </c>
      <c r="O29" s="27">
        <v>1</v>
      </c>
      <c r="P29" s="27">
        <v>1</v>
      </c>
      <c r="Q29" s="27">
        <v>1</v>
      </c>
      <c r="R29" s="27">
        <v>1</v>
      </c>
      <c r="S29" s="27">
        <v>1</v>
      </c>
      <c r="T29" s="27">
        <v>1</v>
      </c>
      <c r="U29" s="27">
        <v>1</v>
      </c>
      <c r="V29" s="27">
        <v>1</v>
      </c>
      <c r="W29" s="27">
        <v>1</v>
      </c>
      <c r="X29" s="27">
        <v>1</v>
      </c>
      <c r="Y29" s="27">
        <v>1</v>
      </c>
    </row>
    <row r="30" spans="2:25" ht="12.75" x14ac:dyDescent="0.2">
      <c r="B30" s="26" t="s">
        <v>22</v>
      </c>
      <c r="C30" s="27">
        <v>1.0171600000000001</v>
      </c>
      <c r="D30" s="27">
        <v>0.66940200000000005</v>
      </c>
      <c r="E30" s="27">
        <v>0.67652199999999996</v>
      </c>
      <c r="F30" s="27">
        <v>0.70969000000000004</v>
      </c>
      <c r="G30" s="27">
        <v>0.70167400000000002</v>
      </c>
      <c r="H30" s="27">
        <v>0.65148399999999995</v>
      </c>
      <c r="I30" s="27">
        <v>0.66504799999999997</v>
      </c>
      <c r="J30" s="27">
        <v>0.58809999999999996</v>
      </c>
      <c r="K30" s="27">
        <v>0.57640000000000002</v>
      </c>
      <c r="L30" s="27">
        <v>0.55630000000000002</v>
      </c>
      <c r="M30" s="27">
        <v>0.61399999999999999</v>
      </c>
      <c r="N30" s="27">
        <v>0.67249999999999999</v>
      </c>
      <c r="O30" s="27">
        <v>0.69789999999999996</v>
      </c>
      <c r="P30" s="27">
        <v>0.69620000000000004</v>
      </c>
      <c r="Q30" s="27">
        <v>0.69720000000000004</v>
      </c>
      <c r="R30" s="27">
        <v>0.69640000000000002</v>
      </c>
      <c r="S30" s="27">
        <v>0.70830000000000004</v>
      </c>
      <c r="T30" s="27">
        <v>0.70930000000000004</v>
      </c>
      <c r="U30" s="27">
        <v>0.70940000000000003</v>
      </c>
      <c r="V30" s="27">
        <v>0.69950000000000001</v>
      </c>
      <c r="W30" s="27">
        <v>0.69769999999999999</v>
      </c>
      <c r="X30" s="27">
        <v>0.70279999999999998</v>
      </c>
      <c r="Y30" s="27">
        <v>1</v>
      </c>
    </row>
    <row r="31" spans="2:25" ht="12.75" x14ac:dyDescent="0.2">
      <c r="B31" s="26" t="s">
        <v>23</v>
      </c>
      <c r="C31" s="27">
        <v>0.45008199999999998</v>
      </c>
      <c r="D31" s="27">
        <v>0.44082100000000002</v>
      </c>
      <c r="E31" s="27">
        <v>0.45278600000000002</v>
      </c>
      <c r="F31" s="27">
        <v>0.46321800000000002</v>
      </c>
      <c r="G31" s="27">
        <v>0.45073400000000002</v>
      </c>
      <c r="H31" s="27">
        <v>0.43304199999999998</v>
      </c>
      <c r="I31" s="27">
        <v>0.44159999999999999</v>
      </c>
      <c r="J31" s="27">
        <v>0.41510000000000002</v>
      </c>
      <c r="K31" s="27">
        <v>0.40749999999999997</v>
      </c>
      <c r="L31" s="27">
        <v>0.39939999999999998</v>
      </c>
      <c r="M31" s="27">
        <v>0.41820000000000002</v>
      </c>
      <c r="N31" s="27">
        <v>0.43169999999999997</v>
      </c>
      <c r="O31" s="27">
        <v>0.43430000000000002</v>
      </c>
      <c r="P31" s="27">
        <v>0.42930000000000001</v>
      </c>
      <c r="Q31" s="27">
        <v>0.42930000000000001</v>
      </c>
      <c r="R31" s="27">
        <v>0.42930000000000001</v>
      </c>
      <c r="S31" s="27">
        <v>1</v>
      </c>
      <c r="T31" s="27">
        <v>1</v>
      </c>
      <c r="U31" s="27">
        <v>1</v>
      </c>
      <c r="V31" s="27">
        <v>1</v>
      </c>
      <c r="W31" s="27">
        <v>1</v>
      </c>
      <c r="X31" s="27">
        <v>1</v>
      </c>
      <c r="Y31" s="27">
        <v>1</v>
      </c>
    </row>
    <row r="32" spans="2:25" ht="12.75" x14ac:dyDescent="0.2">
      <c r="B32" s="26" t="s">
        <v>24</v>
      </c>
      <c r="C32" s="27">
        <v>2.1966999999999999</v>
      </c>
      <c r="D32" s="27">
        <v>2.1654100000000001</v>
      </c>
      <c r="E32" s="27">
        <v>2.1342400000000001</v>
      </c>
      <c r="F32" s="27">
        <v>2.1085699999999998</v>
      </c>
      <c r="G32" s="27">
        <v>2.18472</v>
      </c>
      <c r="H32" s="27">
        <v>2.22742</v>
      </c>
      <c r="I32" s="27">
        <v>2.2037100000000001</v>
      </c>
      <c r="J32" s="27">
        <v>2.2037100000000001</v>
      </c>
      <c r="K32" s="27">
        <v>2.2037100000000001</v>
      </c>
      <c r="L32" s="27">
        <v>2.2037100000000001</v>
      </c>
      <c r="M32" s="27">
        <v>1</v>
      </c>
      <c r="N32" s="27">
        <v>1</v>
      </c>
      <c r="O32" s="27">
        <v>1</v>
      </c>
      <c r="P32" s="27">
        <v>1</v>
      </c>
      <c r="Q32" s="27">
        <v>1</v>
      </c>
      <c r="R32" s="27">
        <v>1</v>
      </c>
      <c r="S32" s="27">
        <v>1</v>
      </c>
      <c r="T32" s="27">
        <v>1</v>
      </c>
      <c r="U32" s="27">
        <v>1</v>
      </c>
      <c r="V32" s="27">
        <v>1</v>
      </c>
      <c r="W32" s="27">
        <v>1</v>
      </c>
      <c r="X32" s="27">
        <v>1</v>
      </c>
      <c r="Y32" s="27">
        <v>1</v>
      </c>
    </row>
    <row r="33" spans="2:25" ht="12.75" x14ac:dyDescent="0.2">
      <c r="B33" s="26" t="s">
        <v>25</v>
      </c>
      <c r="C33" s="27">
        <v>8.3848800000000008</v>
      </c>
      <c r="D33" s="27">
        <v>8.3876299999999997</v>
      </c>
      <c r="E33" s="27">
        <v>8.31752</v>
      </c>
      <c r="F33" s="27">
        <v>8.3119200000000006</v>
      </c>
      <c r="G33" s="27">
        <v>8.0605200000000004</v>
      </c>
      <c r="H33" s="27">
        <v>8.1137599999999992</v>
      </c>
      <c r="I33" s="27">
        <v>8.8713999999999995</v>
      </c>
      <c r="J33" s="27">
        <v>8.0764999999999993</v>
      </c>
      <c r="K33" s="27">
        <v>8.2334999999999994</v>
      </c>
      <c r="L33" s="27">
        <v>7.9515000000000002</v>
      </c>
      <c r="M33" s="27">
        <v>7.2755999999999998</v>
      </c>
      <c r="N33" s="27">
        <v>8.4140999999999995</v>
      </c>
      <c r="O33" s="27">
        <v>8.2364999999999995</v>
      </c>
      <c r="P33" s="27">
        <v>7.9850000000000003</v>
      </c>
      <c r="Q33" s="27">
        <v>8.2379999999999995</v>
      </c>
      <c r="R33" s="27">
        <v>7.9580000000000002</v>
      </c>
      <c r="S33" s="27">
        <v>9.75</v>
      </c>
      <c r="T33" s="27">
        <v>8.3000000000000007</v>
      </c>
      <c r="U33" s="27">
        <v>7.8</v>
      </c>
      <c r="V33" s="27">
        <v>7.7539999999999996</v>
      </c>
      <c r="W33" s="27">
        <v>7.3483000000000001</v>
      </c>
      <c r="X33" s="27">
        <v>8.3629999999999995</v>
      </c>
      <c r="Y33" s="27">
        <v>9.0419999999999998</v>
      </c>
    </row>
    <row r="34" spans="2:25" ht="12.75" x14ac:dyDescent="0.2">
      <c r="B34" s="26" t="s">
        <v>26</v>
      </c>
      <c r="C34" s="27">
        <v>1.9132199999999999</v>
      </c>
      <c r="D34" s="27">
        <v>2.3932899999999999</v>
      </c>
      <c r="E34" s="27">
        <v>2.9803199999999999</v>
      </c>
      <c r="F34" s="27">
        <v>3.24702</v>
      </c>
      <c r="G34" s="27">
        <v>3.6010800000000001</v>
      </c>
      <c r="H34" s="27">
        <v>3.8801999999999999</v>
      </c>
      <c r="I34" s="27">
        <v>4.0894700000000004</v>
      </c>
      <c r="J34" s="27">
        <v>4.1586999999999996</v>
      </c>
      <c r="K34" s="27">
        <v>3.8498000000000001</v>
      </c>
      <c r="L34" s="27">
        <v>3.4952999999999999</v>
      </c>
      <c r="M34" s="27">
        <v>4.0209999999999999</v>
      </c>
      <c r="N34" s="27">
        <v>4.7019000000000002</v>
      </c>
      <c r="O34" s="27">
        <v>4.0845000000000002</v>
      </c>
      <c r="P34" s="27">
        <v>3.86</v>
      </c>
      <c r="Q34" s="27">
        <v>3.831</v>
      </c>
      <c r="R34" s="27">
        <v>3.5935000000000001</v>
      </c>
      <c r="S34" s="27">
        <v>4.1535000000000002</v>
      </c>
      <c r="T34" s="27">
        <v>4.1044999999999998</v>
      </c>
      <c r="U34" s="27">
        <v>3.9750000000000001</v>
      </c>
      <c r="V34" s="27">
        <v>4.4580000000000002</v>
      </c>
      <c r="W34" s="27">
        <v>4.0739999999999998</v>
      </c>
      <c r="X34" s="27">
        <v>4.1543000000000001</v>
      </c>
      <c r="Y34" s="27">
        <v>4.2732000000000001</v>
      </c>
    </row>
    <row r="35" spans="2:25" ht="12.75" x14ac:dyDescent="0.2">
      <c r="B35" s="26" t="s">
        <v>27</v>
      </c>
      <c r="C35" s="27">
        <v>177.76</v>
      </c>
      <c r="D35" s="27">
        <v>197.05</v>
      </c>
      <c r="E35" s="27">
        <v>195.88399999999999</v>
      </c>
      <c r="F35" s="27">
        <v>196.505</v>
      </c>
      <c r="G35" s="27">
        <v>195.96799999999999</v>
      </c>
      <c r="H35" s="27">
        <v>202.137</v>
      </c>
      <c r="I35" s="27">
        <v>200.482</v>
      </c>
      <c r="J35" s="27">
        <v>200.482</v>
      </c>
      <c r="K35" s="27">
        <v>200.482</v>
      </c>
      <c r="L35" s="27">
        <v>200.482</v>
      </c>
      <c r="M35" s="27">
        <v>1</v>
      </c>
      <c r="N35" s="27">
        <v>1</v>
      </c>
      <c r="O35" s="27">
        <v>1</v>
      </c>
      <c r="P35" s="27">
        <v>1</v>
      </c>
      <c r="Q35" s="27">
        <v>1</v>
      </c>
      <c r="R35" s="27">
        <v>1</v>
      </c>
      <c r="S35" s="27">
        <v>1</v>
      </c>
      <c r="T35" s="27">
        <v>1</v>
      </c>
      <c r="U35" s="27">
        <v>1</v>
      </c>
      <c r="V35" s="27">
        <v>1</v>
      </c>
      <c r="W35" s="27">
        <v>1</v>
      </c>
      <c r="X35" s="27">
        <v>1</v>
      </c>
      <c r="Y35" s="27">
        <v>1</v>
      </c>
    </row>
    <row r="36" spans="2:25" ht="12.75" x14ac:dyDescent="0.2">
      <c r="B36" s="26" t="s">
        <v>28</v>
      </c>
      <c r="C36" s="27">
        <v>5.5701399999999998E-2</v>
      </c>
      <c r="D36" s="27">
        <v>0.14235900000000001</v>
      </c>
      <c r="E36" s="27">
        <v>0.21734800000000001</v>
      </c>
      <c r="F36" s="27">
        <v>0.21734800000000001</v>
      </c>
      <c r="G36" s="27">
        <v>0.51823900000000001</v>
      </c>
      <c r="H36" s="27">
        <v>0.88590999999999998</v>
      </c>
      <c r="I36" s="27">
        <v>1.28139</v>
      </c>
      <c r="J36" s="27">
        <v>1.8345</v>
      </c>
      <c r="K36" s="27">
        <v>2.4142000000000001</v>
      </c>
      <c r="L36" s="27">
        <v>2.7816999999999998</v>
      </c>
      <c r="M36" s="27">
        <v>3.5135000000000001</v>
      </c>
      <c r="N36" s="27">
        <v>4.1158000000000001</v>
      </c>
      <c r="O36" s="27">
        <v>3.9390000000000001</v>
      </c>
      <c r="P36" s="27">
        <v>3.6802000000000001</v>
      </c>
      <c r="Q36" s="27">
        <v>3.3835000000000002</v>
      </c>
      <c r="R36" s="27">
        <v>3.6076999999999999</v>
      </c>
      <c r="S36" s="27">
        <v>4.0225</v>
      </c>
      <c r="T36" s="27">
        <v>4.2363</v>
      </c>
      <c r="U36" s="27">
        <v>4.2619999999999996</v>
      </c>
      <c r="V36" s="27">
        <v>4.3232999999999997</v>
      </c>
      <c r="W36" s="27">
        <v>4.4444999999999997</v>
      </c>
      <c r="X36" s="27">
        <v>4.4710000000000001</v>
      </c>
      <c r="Y36" s="27">
        <v>4.4828000000000001</v>
      </c>
    </row>
    <row r="37" spans="2:25" ht="12.75" x14ac:dyDescent="0.2">
      <c r="B37" s="26" t="s">
        <v>29</v>
      </c>
      <c r="C37" s="27">
        <v>8.5489599999999992</v>
      </c>
      <c r="D37" s="27">
        <v>9.2963400000000007</v>
      </c>
      <c r="E37" s="27">
        <v>9.1779299999999999</v>
      </c>
      <c r="F37" s="27">
        <v>8.69726</v>
      </c>
      <c r="G37" s="27">
        <v>8.6280000000000001</v>
      </c>
      <c r="H37" s="27">
        <v>8.7323400000000007</v>
      </c>
      <c r="I37" s="27">
        <v>9.4880300000000002</v>
      </c>
      <c r="J37" s="27">
        <v>8.5625</v>
      </c>
      <c r="K37" s="27">
        <v>8.8313000000000006</v>
      </c>
      <c r="L37" s="27">
        <v>9.3011999999999997</v>
      </c>
      <c r="M37" s="27">
        <v>9.1527999999999992</v>
      </c>
      <c r="N37" s="27">
        <v>9.08</v>
      </c>
      <c r="O37" s="27">
        <v>9.0206</v>
      </c>
      <c r="P37" s="27">
        <v>9.3885000000000005</v>
      </c>
      <c r="Q37" s="27">
        <v>9.0404</v>
      </c>
      <c r="R37" s="27">
        <v>9.4414999999999996</v>
      </c>
      <c r="S37" s="27">
        <v>10.87</v>
      </c>
      <c r="T37" s="27">
        <v>10.252000000000001</v>
      </c>
      <c r="U37" s="27">
        <v>8.9655000000000005</v>
      </c>
      <c r="V37" s="27">
        <v>8.9120000000000008</v>
      </c>
      <c r="W37" s="27">
        <v>8.5820000000000007</v>
      </c>
      <c r="X37" s="27">
        <v>8.8590999999999998</v>
      </c>
      <c r="Y37" s="27">
        <v>9.3930000000000007</v>
      </c>
    </row>
    <row r="38" spans="2:25" ht="12.75" x14ac:dyDescent="0.2">
      <c r="B38" s="26" t="s">
        <v>30</v>
      </c>
      <c r="C38" s="27">
        <v>119.51600000000001</v>
      </c>
      <c r="D38" s="27">
        <v>147.834</v>
      </c>
      <c r="E38" s="27">
        <v>156.46600000000001</v>
      </c>
      <c r="F38" s="27">
        <v>165.58199999999999</v>
      </c>
      <c r="G38" s="27">
        <v>177.28200000000001</v>
      </c>
      <c r="H38" s="27">
        <v>186.81</v>
      </c>
      <c r="I38" s="27">
        <v>188.81</v>
      </c>
      <c r="J38" s="27">
        <v>198.90600000000001</v>
      </c>
      <c r="K38" s="27">
        <v>213.54</v>
      </c>
      <c r="L38" s="27">
        <v>218.83600000000001</v>
      </c>
      <c r="M38" s="27">
        <v>230.15799999999999</v>
      </c>
      <c r="N38" s="27">
        <v>236.7</v>
      </c>
      <c r="O38" s="27">
        <v>239.76</v>
      </c>
      <c r="P38" s="27">
        <v>239.5</v>
      </c>
      <c r="Q38" s="27">
        <v>239.64</v>
      </c>
      <c r="R38" s="27">
        <v>1</v>
      </c>
      <c r="S38" s="27">
        <v>1</v>
      </c>
      <c r="T38" s="27">
        <v>1</v>
      </c>
      <c r="U38" s="27">
        <v>1</v>
      </c>
      <c r="V38" s="27">
        <v>1</v>
      </c>
      <c r="W38" s="27">
        <v>1</v>
      </c>
      <c r="X38" s="27">
        <v>1</v>
      </c>
      <c r="Y38" s="27">
        <v>1</v>
      </c>
    </row>
    <row r="39" spans="2:25" ht="12.75" x14ac:dyDescent="0.2">
      <c r="B39" s="26" t="s">
        <v>76</v>
      </c>
      <c r="C39" s="27"/>
      <c r="D39" s="27">
        <v>37.042499999999997</v>
      </c>
      <c r="E39" s="27">
        <v>38.472000000000001</v>
      </c>
      <c r="F39" s="27">
        <v>38.978999999999999</v>
      </c>
      <c r="G39" s="27">
        <v>39.951700000000002</v>
      </c>
      <c r="H39" s="27">
        <v>38.4343</v>
      </c>
      <c r="I39" s="27">
        <v>43.2089</v>
      </c>
      <c r="J39" s="27">
        <v>42.402000000000001</v>
      </c>
      <c r="K39" s="27">
        <v>43.933</v>
      </c>
      <c r="L39" s="27">
        <v>42.78</v>
      </c>
      <c r="M39" s="27">
        <v>41.503</v>
      </c>
      <c r="N39" s="27">
        <v>41.17</v>
      </c>
      <c r="O39" s="27">
        <v>38.744999999999997</v>
      </c>
      <c r="P39" s="27">
        <v>37.880000000000003</v>
      </c>
      <c r="Q39" s="27">
        <v>34.435000000000002</v>
      </c>
      <c r="R39" s="27">
        <v>33.582999999999998</v>
      </c>
      <c r="S39" s="27">
        <v>30.126000000000001</v>
      </c>
      <c r="T39" s="27">
        <v>1</v>
      </c>
      <c r="U39" s="27">
        <v>1</v>
      </c>
      <c r="V39" s="27">
        <v>1</v>
      </c>
      <c r="W39" s="27">
        <v>1</v>
      </c>
      <c r="X39" s="27">
        <v>1</v>
      </c>
      <c r="Y39" s="27">
        <v>1</v>
      </c>
    </row>
    <row r="40" spans="2:25" ht="12.75" x14ac:dyDescent="0.2">
      <c r="B40" s="26" t="s">
        <v>32</v>
      </c>
      <c r="C40" s="27">
        <v>1.03707E-2</v>
      </c>
      <c r="D40" s="27">
        <v>1.6146600000000001E-2</v>
      </c>
      <c r="E40" s="27">
        <v>4.7302999999999998E-2</v>
      </c>
      <c r="F40" s="27">
        <v>8.0441499999999999E-2</v>
      </c>
      <c r="G40" s="27">
        <v>0.135042</v>
      </c>
      <c r="H40" s="27">
        <v>0.226634</v>
      </c>
      <c r="I40" s="27">
        <v>0.36574800000000002</v>
      </c>
      <c r="J40" s="27">
        <v>0.54459999999999997</v>
      </c>
      <c r="K40" s="27">
        <v>0.62429999999999997</v>
      </c>
      <c r="L40" s="27">
        <v>1.2695000000000001</v>
      </c>
      <c r="M40" s="27">
        <v>1.738</v>
      </c>
      <c r="N40" s="27">
        <v>1.7716000000000001</v>
      </c>
      <c r="O40" s="27">
        <v>1.8362000000000001</v>
      </c>
      <c r="P40" s="27">
        <v>1.5924</v>
      </c>
      <c r="Q40" s="27">
        <v>1.8640000000000001</v>
      </c>
      <c r="R40" s="27">
        <v>1.7170000000000001</v>
      </c>
      <c r="S40" s="27">
        <v>2.1488</v>
      </c>
      <c r="T40" s="27">
        <v>2.1547000000000001</v>
      </c>
      <c r="U40" s="27">
        <v>2.0693999999999999</v>
      </c>
      <c r="V40" s="27">
        <v>2.4432</v>
      </c>
      <c r="W40" s="27">
        <v>2.3551000000000002</v>
      </c>
      <c r="X40" s="27">
        <v>2.9605000000000001</v>
      </c>
      <c r="Y40" s="27">
        <v>2.8319999999999999</v>
      </c>
    </row>
    <row r="41" spans="2:25" ht="12.75" x14ac:dyDescent="0.2">
      <c r="B41" s="26" t="s">
        <v>42</v>
      </c>
      <c r="C41" s="27">
        <v>0.79822099999999996</v>
      </c>
      <c r="D41" s="27">
        <v>0.755108</v>
      </c>
      <c r="E41" s="27">
        <v>0.78707400000000005</v>
      </c>
      <c r="F41" s="27">
        <v>0.84724200000000005</v>
      </c>
      <c r="G41" s="27">
        <v>0.73727299999999996</v>
      </c>
      <c r="H41" s="27">
        <v>0.66675499999999999</v>
      </c>
      <c r="I41" s="27">
        <v>0.70545500000000005</v>
      </c>
      <c r="J41" s="27">
        <v>0.62170000000000003</v>
      </c>
      <c r="K41" s="27">
        <v>0.62409999999999999</v>
      </c>
      <c r="L41" s="27">
        <v>0.60850000000000004</v>
      </c>
      <c r="M41" s="27">
        <v>0.65049999999999997</v>
      </c>
      <c r="N41" s="27">
        <v>0.70479999999999998</v>
      </c>
      <c r="O41" s="27">
        <v>0.70504999999999995</v>
      </c>
      <c r="P41" s="27">
        <v>0.68530000000000002</v>
      </c>
      <c r="Q41" s="27">
        <v>0.67149999999999999</v>
      </c>
      <c r="R41" s="27">
        <v>0.73334999999999995</v>
      </c>
      <c r="S41" s="27">
        <v>0.95250000000000001</v>
      </c>
      <c r="T41" s="27">
        <v>0.8881</v>
      </c>
      <c r="U41" s="27">
        <v>0.86075000000000002</v>
      </c>
      <c r="V41" s="27">
        <v>0.83530000000000004</v>
      </c>
      <c r="W41" s="27">
        <v>0.81610000000000005</v>
      </c>
      <c r="X41" s="27">
        <v>0.8337</v>
      </c>
      <c r="Y41" s="27">
        <v>0.77890000000000004</v>
      </c>
    </row>
    <row r="44" spans="2:25" ht="12.75" x14ac:dyDescent="0.2">
      <c r="B44" s="26"/>
      <c r="C44" s="26" t="s">
        <v>51</v>
      </c>
      <c r="D44" s="26" t="s">
        <v>52</v>
      </c>
      <c r="E44" s="26" t="s">
        <v>53</v>
      </c>
      <c r="F44" s="26" t="s">
        <v>54</v>
      </c>
      <c r="G44" s="26" t="s">
        <v>55</v>
      </c>
      <c r="H44" s="26" t="s">
        <v>56</v>
      </c>
      <c r="I44" s="26" t="s">
        <v>57</v>
      </c>
      <c r="J44" s="26" t="s">
        <v>58</v>
      </c>
      <c r="K44" s="26" t="s">
        <v>59</v>
      </c>
      <c r="L44" s="26" t="s">
        <v>60</v>
      </c>
      <c r="M44" s="26" t="s">
        <v>61</v>
      </c>
      <c r="N44" s="26" t="s">
        <v>62</v>
      </c>
      <c r="O44" s="26" t="s">
        <v>63</v>
      </c>
      <c r="P44" s="26" t="s">
        <v>64</v>
      </c>
      <c r="Q44" s="26" t="s">
        <v>65</v>
      </c>
      <c r="R44" s="26" t="s">
        <v>66</v>
      </c>
      <c r="S44" s="26" t="s">
        <v>67</v>
      </c>
      <c r="T44" s="26" t="s">
        <v>68</v>
      </c>
      <c r="U44" s="26" t="s">
        <v>69</v>
      </c>
      <c r="V44" s="26" t="s">
        <v>70</v>
      </c>
      <c r="W44" s="26" t="s">
        <v>71</v>
      </c>
      <c r="X44" s="26" t="s">
        <v>72</v>
      </c>
      <c r="Y44" s="26" t="s">
        <v>73</v>
      </c>
    </row>
    <row r="45" spans="2:25" ht="12.75" x14ac:dyDescent="0.2">
      <c r="B45" s="26" t="s">
        <v>2</v>
      </c>
      <c r="C45" s="27">
        <v>13.760300000000001</v>
      </c>
      <c r="D45" s="27">
        <v>13.760300000000001</v>
      </c>
      <c r="E45" s="27">
        <v>13.760300000000001</v>
      </c>
      <c r="F45" s="27">
        <v>13.760300000000001</v>
      </c>
      <c r="G45" s="27">
        <v>13.760300000000001</v>
      </c>
      <c r="H45" s="27">
        <v>13.760300000000001</v>
      </c>
      <c r="I45" s="27">
        <v>13.760300000000001</v>
      </c>
      <c r="J45" s="27">
        <v>13.760300000000001</v>
      </c>
      <c r="K45" s="27">
        <v>1</v>
      </c>
      <c r="L45" s="27">
        <v>1</v>
      </c>
      <c r="M45" s="27">
        <v>1</v>
      </c>
      <c r="N45" s="27">
        <v>1</v>
      </c>
      <c r="O45" s="27">
        <v>1</v>
      </c>
      <c r="P45" s="27">
        <v>1</v>
      </c>
      <c r="Q45" s="27">
        <v>1</v>
      </c>
      <c r="R45" s="27">
        <v>1</v>
      </c>
      <c r="S45" s="27">
        <v>1</v>
      </c>
      <c r="T45" s="27">
        <v>1</v>
      </c>
      <c r="U45" s="27">
        <v>1</v>
      </c>
      <c r="V45" s="27">
        <v>1</v>
      </c>
      <c r="W45" s="27">
        <v>1</v>
      </c>
      <c r="X45" s="27">
        <v>1</v>
      </c>
      <c r="Y45" s="27">
        <v>1</v>
      </c>
    </row>
    <row r="46" spans="2:25" ht="12.75" x14ac:dyDescent="0.2">
      <c r="B46" s="26" t="s">
        <v>3</v>
      </c>
      <c r="C46" s="27">
        <v>40.3399</v>
      </c>
      <c r="D46" s="27">
        <v>40.3399</v>
      </c>
      <c r="E46" s="27">
        <v>40.3399</v>
      </c>
      <c r="F46" s="27">
        <v>40.3399</v>
      </c>
      <c r="G46" s="27">
        <v>40.3399</v>
      </c>
      <c r="H46" s="27">
        <v>40.3399</v>
      </c>
      <c r="I46" s="27">
        <v>40.3399</v>
      </c>
      <c r="J46" s="27">
        <v>40.3399</v>
      </c>
      <c r="K46" s="27">
        <v>1</v>
      </c>
      <c r="L46" s="27">
        <v>1</v>
      </c>
      <c r="M46" s="27">
        <v>1</v>
      </c>
      <c r="N46" s="27">
        <v>1</v>
      </c>
      <c r="O46" s="27">
        <v>1</v>
      </c>
      <c r="P46" s="27">
        <v>1</v>
      </c>
      <c r="Q46" s="27">
        <v>1</v>
      </c>
      <c r="R46" s="27">
        <v>1</v>
      </c>
      <c r="S46" s="27">
        <v>1</v>
      </c>
      <c r="T46" s="27">
        <v>1</v>
      </c>
      <c r="U46" s="27">
        <v>1</v>
      </c>
      <c r="V46" s="27">
        <v>1</v>
      </c>
      <c r="W46" s="27">
        <v>1</v>
      </c>
      <c r="X46" s="27">
        <v>1</v>
      </c>
      <c r="Y46" s="27">
        <v>1</v>
      </c>
    </row>
    <row r="47" spans="2:25" ht="12.75" x14ac:dyDescent="0.2">
      <c r="B47" s="26" t="s">
        <v>4</v>
      </c>
      <c r="C47" s="27">
        <v>1.9558</v>
      </c>
      <c r="D47" s="27">
        <v>1.9558</v>
      </c>
      <c r="E47" s="27">
        <v>1.9558</v>
      </c>
      <c r="F47" s="27">
        <v>1.9558</v>
      </c>
      <c r="G47" s="27">
        <v>1.9558</v>
      </c>
      <c r="H47" s="27">
        <v>1.9558</v>
      </c>
      <c r="I47" s="27">
        <v>1.9558</v>
      </c>
      <c r="J47" s="27">
        <v>1.9558</v>
      </c>
      <c r="K47" s="27">
        <v>1.9558</v>
      </c>
      <c r="L47" s="27">
        <v>1.9558</v>
      </c>
      <c r="M47" s="27">
        <v>1.9558</v>
      </c>
      <c r="N47" s="27">
        <v>1.9558</v>
      </c>
      <c r="O47" s="27">
        <v>1.9558</v>
      </c>
      <c r="P47" s="27">
        <v>1.9558</v>
      </c>
      <c r="Q47" s="27">
        <v>1.9558</v>
      </c>
      <c r="R47" s="27">
        <v>1.9558</v>
      </c>
      <c r="S47" s="27">
        <v>1.9558</v>
      </c>
      <c r="T47" s="27">
        <v>1.9558</v>
      </c>
      <c r="U47" s="27">
        <v>1.9558</v>
      </c>
      <c r="V47" s="27">
        <v>1.9558</v>
      </c>
      <c r="W47" s="27">
        <v>1.9558</v>
      </c>
      <c r="X47" s="27">
        <v>1.9558</v>
      </c>
      <c r="Y47" s="27">
        <v>1.9558</v>
      </c>
    </row>
    <row r="48" spans="2:25" ht="12.75" x14ac:dyDescent="0.2">
      <c r="B48" s="26" t="s">
        <v>5</v>
      </c>
      <c r="C48" s="27">
        <v>1.2023999999999999</v>
      </c>
      <c r="D48" s="27">
        <v>1.2023999999999999</v>
      </c>
      <c r="E48" s="27">
        <v>1.2023999999999999</v>
      </c>
      <c r="F48" s="27">
        <v>1.2023999999999999</v>
      </c>
      <c r="G48" s="27">
        <v>1.2023999999999999</v>
      </c>
      <c r="H48" s="27">
        <v>1.2023999999999999</v>
      </c>
      <c r="I48" s="27">
        <v>1.2023999999999999</v>
      </c>
      <c r="J48" s="27">
        <v>1.2023999999999999</v>
      </c>
      <c r="K48" s="27">
        <v>1.2023999999999999</v>
      </c>
      <c r="L48" s="27">
        <v>1.2023999999999999</v>
      </c>
      <c r="M48" s="27">
        <v>1.2023999999999999</v>
      </c>
      <c r="N48" s="27">
        <v>1.2023999999999999</v>
      </c>
      <c r="O48" s="27">
        <v>1.2023999999999999</v>
      </c>
      <c r="P48" s="27">
        <v>1.2023999999999999</v>
      </c>
      <c r="Q48" s="27">
        <v>1.2023999999999999</v>
      </c>
      <c r="R48" s="27">
        <v>1.2023999999999999</v>
      </c>
      <c r="S48" s="27">
        <v>1.2023999999999999</v>
      </c>
      <c r="T48" s="27">
        <v>1.2023999999999999</v>
      </c>
      <c r="U48" s="27">
        <v>1.2023999999999999</v>
      </c>
      <c r="V48" s="27">
        <v>1.2023999999999999</v>
      </c>
      <c r="W48" s="27">
        <v>1.2023999999999999</v>
      </c>
      <c r="X48" s="27">
        <v>1.2023999999999999</v>
      </c>
      <c r="Y48" s="27">
        <v>1.2023999999999999</v>
      </c>
    </row>
    <row r="49" spans="2:25" ht="12.75" x14ac:dyDescent="0.2">
      <c r="B49" s="26" t="s">
        <v>6</v>
      </c>
      <c r="C49" s="27">
        <v>0.58526999999999996</v>
      </c>
      <c r="D49" s="27">
        <v>0.58526999999999996</v>
      </c>
      <c r="E49" s="27">
        <v>0.58526999999999996</v>
      </c>
      <c r="F49" s="27">
        <v>0.58526999999999996</v>
      </c>
      <c r="G49" s="27">
        <v>0.58526999999999996</v>
      </c>
      <c r="H49" s="27">
        <v>0.58526999999999996</v>
      </c>
      <c r="I49" s="27">
        <v>0.58526999999999996</v>
      </c>
      <c r="J49" s="27">
        <v>0.58526999999999996</v>
      </c>
      <c r="K49" s="27">
        <v>0.58526999999999996</v>
      </c>
      <c r="L49" s="27">
        <v>0.58526999999999996</v>
      </c>
      <c r="M49" s="27">
        <v>0.58526999999999996</v>
      </c>
      <c r="N49" s="27">
        <v>0.58526999999999996</v>
      </c>
      <c r="O49" s="27">
        <v>0.58526999999999996</v>
      </c>
      <c r="P49" s="27">
        <v>0.58526999999999996</v>
      </c>
      <c r="Q49" s="27">
        <v>0.58526999999999996</v>
      </c>
      <c r="R49" s="27">
        <v>0.58526999999999996</v>
      </c>
      <c r="S49" s="27">
        <v>1</v>
      </c>
      <c r="T49" s="27">
        <v>1</v>
      </c>
      <c r="U49" s="27">
        <v>1</v>
      </c>
      <c r="V49" s="27">
        <v>1</v>
      </c>
      <c r="W49" s="27">
        <v>1</v>
      </c>
      <c r="X49" s="27">
        <v>1</v>
      </c>
      <c r="Y49" s="27">
        <v>1</v>
      </c>
    </row>
    <row r="50" spans="2:25" ht="12.75" x14ac:dyDescent="0.2">
      <c r="B50" s="26" t="s">
        <v>74</v>
      </c>
      <c r="C50" s="27">
        <v>27.734999999999999</v>
      </c>
      <c r="D50" s="27">
        <v>27.734999999999999</v>
      </c>
      <c r="E50" s="27">
        <v>27.734999999999999</v>
      </c>
      <c r="F50" s="27">
        <v>27.734999999999999</v>
      </c>
      <c r="G50" s="27">
        <v>27.734999999999999</v>
      </c>
      <c r="H50" s="27">
        <v>27.734999999999999</v>
      </c>
      <c r="I50" s="27">
        <v>27.734999999999999</v>
      </c>
      <c r="J50" s="27">
        <v>27.734999999999999</v>
      </c>
      <c r="K50" s="27">
        <v>27.734999999999999</v>
      </c>
      <c r="L50" s="27">
        <v>27.734999999999999</v>
      </c>
      <c r="M50" s="27">
        <v>27.734999999999999</v>
      </c>
      <c r="N50" s="27">
        <v>27.734999999999999</v>
      </c>
      <c r="O50" s="27">
        <v>27.734999999999999</v>
      </c>
      <c r="P50" s="27">
        <v>27.734999999999999</v>
      </c>
      <c r="Q50" s="27">
        <v>27.734999999999999</v>
      </c>
      <c r="R50" s="27">
        <v>27.734999999999999</v>
      </c>
      <c r="S50" s="27">
        <v>27.734999999999999</v>
      </c>
      <c r="T50" s="27">
        <v>27.734999999999999</v>
      </c>
      <c r="U50" s="27">
        <v>27.734999999999999</v>
      </c>
      <c r="V50" s="27">
        <v>27.734999999999999</v>
      </c>
      <c r="W50" s="27">
        <v>27.734999999999999</v>
      </c>
      <c r="X50" s="27">
        <v>27.734999999999999</v>
      </c>
      <c r="Y50" s="27">
        <v>27.734999999999999</v>
      </c>
    </row>
    <row r="51" spans="2:25" ht="12.75" x14ac:dyDescent="0.2">
      <c r="B51" s="26" t="s">
        <v>8</v>
      </c>
      <c r="C51" s="27">
        <v>1.95583</v>
      </c>
      <c r="D51" s="27">
        <v>1.95583</v>
      </c>
      <c r="E51" s="27">
        <v>1.95583</v>
      </c>
      <c r="F51" s="27">
        <v>1.95583</v>
      </c>
      <c r="G51" s="27">
        <v>1.95583</v>
      </c>
      <c r="H51" s="27">
        <v>1.95583</v>
      </c>
      <c r="I51" s="27">
        <v>1.95583</v>
      </c>
      <c r="J51" s="27">
        <v>1.95583</v>
      </c>
      <c r="K51" s="27">
        <v>1.95583</v>
      </c>
      <c r="L51" s="27">
        <v>1.95583</v>
      </c>
      <c r="M51" s="27">
        <v>1</v>
      </c>
      <c r="N51" s="27">
        <v>1</v>
      </c>
      <c r="O51" s="27">
        <v>1</v>
      </c>
      <c r="P51" s="27">
        <v>1</v>
      </c>
      <c r="Q51" s="27">
        <v>1</v>
      </c>
      <c r="R51" s="27">
        <v>1</v>
      </c>
      <c r="S51" s="27">
        <v>1</v>
      </c>
      <c r="T51" s="27">
        <v>1</v>
      </c>
      <c r="U51" s="27">
        <v>1</v>
      </c>
      <c r="V51" s="27">
        <v>1</v>
      </c>
      <c r="W51" s="27">
        <v>1</v>
      </c>
      <c r="X51" s="27">
        <v>1</v>
      </c>
      <c r="Y51" s="27">
        <v>1</v>
      </c>
    </row>
    <row r="52" spans="2:25" ht="12.75" x14ac:dyDescent="0.2">
      <c r="B52" s="26" t="s">
        <v>9</v>
      </c>
      <c r="C52" s="27">
        <v>7.4452999999999996</v>
      </c>
      <c r="D52" s="27">
        <v>7.4452999999999996</v>
      </c>
      <c r="E52" s="27">
        <v>7.4452999999999996</v>
      </c>
      <c r="F52" s="27">
        <v>7.4452999999999996</v>
      </c>
      <c r="G52" s="27">
        <v>7.4452999999999996</v>
      </c>
      <c r="H52" s="27">
        <v>7.4452999999999996</v>
      </c>
      <c r="I52" s="27">
        <v>7.4452999999999996</v>
      </c>
      <c r="J52" s="27">
        <v>7.4452999999999996</v>
      </c>
      <c r="K52" s="27">
        <v>7.4452999999999996</v>
      </c>
      <c r="L52" s="27">
        <v>7.4452999999999996</v>
      </c>
      <c r="M52" s="27">
        <v>7.4452999999999996</v>
      </c>
      <c r="N52" s="27">
        <v>7.4452999999999996</v>
      </c>
      <c r="O52" s="27">
        <v>7.4452999999999996</v>
      </c>
      <c r="P52" s="27">
        <v>7.4452999999999996</v>
      </c>
      <c r="Q52" s="27">
        <v>7.4452999999999996</v>
      </c>
      <c r="R52" s="27">
        <v>7.4452999999999996</v>
      </c>
      <c r="S52" s="27">
        <v>7.4452999999999996</v>
      </c>
      <c r="T52" s="27">
        <v>7.4452999999999996</v>
      </c>
      <c r="U52" s="27">
        <v>7.4452999999999996</v>
      </c>
      <c r="V52" s="27">
        <v>7.4452999999999996</v>
      </c>
      <c r="W52" s="27">
        <v>7.4452999999999996</v>
      </c>
      <c r="X52" s="27">
        <v>7.4452999999999996</v>
      </c>
      <c r="Y52" s="27">
        <v>7.4452999999999996</v>
      </c>
    </row>
    <row r="53" spans="2:25" ht="12.75" x14ac:dyDescent="0.2">
      <c r="B53" s="26" t="s">
        <v>10</v>
      </c>
      <c r="C53" s="27">
        <v>15.646599999999999</v>
      </c>
      <c r="D53" s="27">
        <v>15.646599999999999</v>
      </c>
      <c r="E53" s="27">
        <v>15.646599999999999</v>
      </c>
      <c r="F53" s="27">
        <v>15.646599999999999</v>
      </c>
      <c r="G53" s="27">
        <v>15.646599999999999</v>
      </c>
      <c r="H53" s="27">
        <v>15.646599999999999</v>
      </c>
      <c r="I53" s="27">
        <v>15.646599999999999</v>
      </c>
      <c r="J53" s="27">
        <v>15.646599999999999</v>
      </c>
      <c r="K53" s="27">
        <v>15.646599999999999</v>
      </c>
      <c r="L53" s="27">
        <v>15.646599999999999</v>
      </c>
      <c r="M53" s="27">
        <v>15.646599999999999</v>
      </c>
      <c r="N53" s="27">
        <v>15.646599999999999</v>
      </c>
      <c r="O53" s="27">
        <v>15.646599999999999</v>
      </c>
      <c r="P53" s="27">
        <v>15.646599999999999</v>
      </c>
      <c r="Q53" s="27">
        <v>15.646599999999999</v>
      </c>
      <c r="R53" s="27">
        <v>15.646599999999999</v>
      </c>
      <c r="S53" s="27">
        <v>15.646599999999999</v>
      </c>
      <c r="T53" s="27">
        <v>15.646599999999999</v>
      </c>
      <c r="U53" s="27">
        <v>15.646599999999999</v>
      </c>
      <c r="V53" s="27">
        <v>1</v>
      </c>
      <c r="W53" s="27">
        <v>1</v>
      </c>
      <c r="X53" s="27">
        <v>1</v>
      </c>
      <c r="Y53" s="27">
        <v>1</v>
      </c>
    </row>
    <row r="54" spans="2:25" ht="12.75" x14ac:dyDescent="0.2">
      <c r="B54" s="26" t="s">
        <v>11</v>
      </c>
      <c r="C54" s="27">
        <v>166.386</v>
      </c>
      <c r="D54" s="27">
        <v>166.386</v>
      </c>
      <c r="E54" s="27">
        <v>166.386</v>
      </c>
      <c r="F54" s="27">
        <v>166.386</v>
      </c>
      <c r="G54" s="27">
        <v>166.386</v>
      </c>
      <c r="H54" s="27">
        <v>166.386</v>
      </c>
      <c r="I54" s="27">
        <v>166.386</v>
      </c>
      <c r="J54" s="27">
        <v>166.386</v>
      </c>
      <c r="K54" s="27">
        <v>166.386</v>
      </c>
      <c r="L54" s="27">
        <v>1</v>
      </c>
      <c r="M54" s="27">
        <v>1</v>
      </c>
      <c r="N54" s="27">
        <v>1</v>
      </c>
      <c r="O54" s="27">
        <v>1</v>
      </c>
      <c r="P54" s="27">
        <v>1</v>
      </c>
      <c r="Q54" s="27">
        <v>1</v>
      </c>
      <c r="R54" s="27">
        <v>1</v>
      </c>
      <c r="S54" s="27">
        <v>1</v>
      </c>
      <c r="T54" s="27">
        <v>1</v>
      </c>
      <c r="U54" s="27">
        <v>1</v>
      </c>
      <c r="V54" s="27">
        <v>1</v>
      </c>
      <c r="W54" s="27">
        <v>1</v>
      </c>
      <c r="X54" s="27">
        <v>1</v>
      </c>
      <c r="Y54" s="27">
        <v>1</v>
      </c>
    </row>
    <row r="55" spans="2:25" ht="12.75" x14ac:dyDescent="0.2">
      <c r="B55" s="26" t="s">
        <v>12</v>
      </c>
      <c r="C55" s="27">
        <v>5.9457300000000002</v>
      </c>
      <c r="D55" s="27">
        <v>5.9457300000000002</v>
      </c>
      <c r="E55" s="27">
        <v>5.9457300000000002</v>
      </c>
      <c r="F55" s="27">
        <v>5.9457300000000002</v>
      </c>
      <c r="G55" s="27">
        <v>5.9457300000000002</v>
      </c>
      <c r="H55" s="27">
        <v>5.9457300000000002</v>
      </c>
      <c r="I55" s="27">
        <v>5.9457300000000002</v>
      </c>
      <c r="J55" s="27">
        <v>5.9457300000000002</v>
      </c>
      <c r="K55" s="27">
        <v>5.9457300000000002</v>
      </c>
      <c r="L55" s="27">
        <v>1</v>
      </c>
      <c r="M55" s="27">
        <v>1</v>
      </c>
      <c r="N55" s="27">
        <v>1</v>
      </c>
      <c r="O55" s="27">
        <v>1</v>
      </c>
      <c r="P55" s="27">
        <v>1</v>
      </c>
      <c r="Q55" s="27">
        <v>1</v>
      </c>
      <c r="R55" s="27">
        <v>1</v>
      </c>
      <c r="S55" s="27">
        <v>1</v>
      </c>
      <c r="T55" s="27">
        <v>1</v>
      </c>
      <c r="U55" s="27">
        <v>1</v>
      </c>
      <c r="V55" s="27">
        <v>1</v>
      </c>
      <c r="W55" s="27">
        <v>1</v>
      </c>
      <c r="X55" s="27">
        <v>1</v>
      </c>
      <c r="Y55" s="27">
        <v>1</v>
      </c>
    </row>
    <row r="56" spans="2:25" ht="12.75" x14ac:dyDescent="0.2">
      <c r="B56" s="26" t="s">
        <v>13</v>
      </c>
      <c r="C56" s="27">
        <v>6.5774499999999998</v>
      </c>
      <c r="D56" s="27">
        <v>6.5774499999999998</v>
      </c>
      <c r="E56" s="27">
        <v>6.5757899999999996</v>
      </c>
      <c r="F56" s="27">
        <v>6.4397900000000003</v>
      </c>
      <c r="G56" s="27">
        <v>6.5619300000000003</v>
      </c>
      <c r="H56" s="27">
        <v>6.6121400000000001</v>
      </c>
      <c r="I56" s="27">
        <v>6.5595699999999999</v>
      </c>
      <c r="J56" s="27">
        <v>6.5595699999999999</v>
      </c>
      <c r="K56" s="27">
        <v>6.5595699999999999</v>
      </c>
      <c r="L56" s="27">
        <v>1</v>
      </c>
      <c r="M56" s="27">
        <v>1</v>
      </c>
      <c r="N56" s="27">
        <v>1</v>
      </c>
      <c r="O56" s="27">
        <v>1</v>
      </c>
      <c r="P56" s="27">
        <v>1</v>
      </c>
      <c r="Q56" s="27">
        <v>1</v>
      </c>
      <c r="R56" s="27">
        <v>1</v>
      </c>
      <c r="S56" s="27">
        <v>1</v>
      </c>
      <c r="T56" s="27">
        <v>1</v>
      </c>
      <c r="U56" s="27">
        <v>1</v>
      </c>
      <c r="V56" s="27">
        <v>1</v>
      </c>
      <c r="W56" s="27">
        <v>1</v>
      </c>
      <c r="X56" s="27">
        <v>1</v>
      </c>
      <c r="Y56" s="27">
        <v>1</v>
      </c>
    </row>
    <row r="57" spans="2:25" ht="12.75" x14ac:dyDescent="0.2">
      <c r="B57" s="26" t="s">
        <v>14</v>
      </c>
      <c r="C57" s="27">
        <v>340.75</v>
      </c>
      <c r="D57" s="27">
        <v>340.75</v>
      </c>
      <c r="E57" s="27">
        <v>340.75</v>
      </c>
      <c r="F57" s="27">
        <v>340.75</v>
      </c>
      <c r="G57" s="27">
        <v>340.75</v>
      </c>
      <c r="H57" s="27">
        <v>340.75</v>
      </c>
      <c r="I57" s="27">
        <v>340.75</v>
      </c>
      <c r="J57" s="27">
        <v>340.75</v>
      </c>
      <c r="K57" s="27">
        <v>340.75</v>
      </c>
      <c r="L57" s="27">
        <v>340.75</v>
      </c>
      <c r="M57" s="27">
        <v>1</v>
      </c>
      <c r="N57" s="27">
        <v>1</v>
      </c>
      <c r="O57" s="27">
        <v>1</v>
      </c>
      <c r="P57" s="27">
        <v>1</v>
      </c>
      <c r="Q57" s="27">
        <v>1</v>
      </c>
      <c r="R57" s="27">
        <v>1</v>
      </c>
      <c r="S57" s="27">
        <v>1</v>
      </c>
      <c r="T57" s="27">
        <v>1</v>
      </c>
      <c r="U57" s="27">
        <v>1</v>
      </c>
      <c r="V57" s="27">
        <v>1</v>
      </c>
      <c r="W57" s="27">
        <v>1</v>
      </c>
      <c r="X57" s="27">
        <v>1</v>
      </c>
      <c r="Y57" s="27">
        <v>1</v>
      </c>
    </row>
    <row r="58" spans="2:25" ht="12.75" x14ac:dyDescent="0.2">
      <c r="B58" s="26" t="s">
        <v>15</v>
      </c>
      <c r="C58" s="27">
        <v>7.6580000000000004</v>
      </c>
      <c r="D58" s="27">
        <v>7.6580000000000004</v>
      </c>
      <c r="E58" s="27">
        <v>7.6580000000000004</v>
      </c>
      <c r="F58" s="27">
        <v>7.6580000000000004</v>
      </c>
      <c r="G58" s="27">
        <v>7.6580000000000004</v>
      </c>
      <c r="H58" s="27">
        <v>7.6580000000000004</v>
      </c>
      <c r="I58" s="27">
        <v>7.6580000000000004</v>
      </c>
      <c r="J58" s="27">
        <v>7.6580000000000004</v>
      </c>
      <c r="K58" s="27">
        <v>7.6580000000000004</v>
      </c>
      <c r="L58" s="27">
        <v>7.6580000000000004</v>
      </c>
      <c r="M58" s="27">
        <v>7.6580000000000004</v>
      </c>
      <c r="N58" s="27">
        <v>7.6580000000000004</v>
      </c>
      <c r="O58" s="27">
        <v>7.6580000000000004</v>
      </c>
      <c r="P58" s="27">
        <v>7.6580000000000004</v>
      </c>
      <c r="Q58" s="27">
        <v>7.6580000000000004</v>
      </c>
      <c r="R58" s="27">
        <v>7.6580000000000004</v>
      </c>
      <c r="S58" s="27">
        <v>7.6580000000000004</v>
      </c>
      <c r="T58" s="27">
        <v>7.6580000000000004</v>
      </c>
      <c r="U58" s="27">
        <v>7.6580000000000004</v>
      </c>
      <c r="V58" s="27">
        <v>7.6580000000000004</v>
      </c>
      <c r="W58" s="27">
        <v>7.6580000000000004</v>
      </c>
      <c r="X58" s="27">
        <v>7.6580000000000004</v>
      </c>
      <c r="Y58" s="27">
        <v>7.6580000000000004</v>
      </c>
    </row>
    <row r="59" spans="2:25" ht="12.75" x14ac:dyDescent="0.2">
      <c r="B59" s="26" t="s">
        <v>16</v>
      </c>
      <c r="C59" s="27">
        <v>315.54000000000002</v>
      </c>
      <c r="D59" s="27">
        <v>315.54000000000002</v>
      </c>
      <c r="E59" s="27">
        <v>315.54000000000002</v>
      </c>
      <c r="F59" s="27">
        <v>315.54000000000002</v>
      </c>
      <c r="G59" s="27">
        <v>315.54000000000002</v>
      </c>
      <c r="H59" s="27">
        <v>315.54000000000002</v>
      </c>
      <c r="I59" s="27">
        <v>315.54000000000002</v>
      </c>
      <c r="J59" s="27">
        <v>315.54000000000002</v>
      </c>
      <c r="K59" s="27">
        <v>315.54000000000002</v>
      </c>
      <c r="L59" s="27">
        <v>315.54000000000002</v>
      </c>
      <c r="M59" s="27">
        <v>315.54000000000002</v>
      </c>
      <c r="N59" s="27">
        <v>315.54000000000002</v>
      </c>
      <c r="O59" s="27">
        <v>315.54000000000002</v>
      </c>
      <c r="P59" s="27">
        <v>315.54000000000002</v>
      </c>
      <c r="Q59" s="27">
        <v>315.54000000000002</v>
      </c>
      <c r="R59" s="27">
        <v>315.54000000000002</v>
      </c>
      <c r="S59" s="27">
        <v>315.54000000000002</v>
      </c>
      <c r="T59" s="27">
        <v>315.54000000000002</v>
      </c>
      <c r="U59" s="27">
        <v>315.54000000000002</v>
      </c>
      <c r="V59" s="27">
        <v>315.54000000000002</v>
      </c>
      <c r="W59" s="27">
        <v>315.54000000000002</v>
      </c>
      <c r="X59" s="27">
        <v>315.54000000000002</v>
      </c>
      <c r="Y59" s="27">
        <v>315.54000000000002</v>
      </c>
    </row>
    <row r="60" spans="2:25" ht="12.75" x14ac:dyDescent="0.2">
      <c r="B60" s="26" t="s">
        <v>17</v>
      </c>
      <c r="C60" s="27">
        <v>0.78756400000000004</v>
      </c>
      <c r="D60" s="27">
        <v>0.78756400000000004</v>
      </c>
      <c r="E60" s="27">
        <v>0.78756400000000004</v>
      </c>
      <c r="F60" s="27">
        <v>0.78756400000000004</v>
      </c>
      <c r="G60" s="27">
        <v>0.78756400000000004</v>
      </c>
      <c r="H60" s="27">
        <v>0.78756400000000004</v>
      </c>
      <c r="I60" s="27">
        <v>0.78756400000000004</v>
      </c>
      <c r="J60" s="27">
        <v>0.78756400000000004</v>
      </c>
      <c r="K60" s="27">
        <v>0.78756400000000004</v>
      </c>
      <c r="L60" s="27">
        <v>1</v>
      </c>
      <c r="M60" s="27">
        <v>1</v>
      </c>
      <c r="N60" s="27">
        <v>1</v>
      </c>
      <c r="O60" s="27">
        <v>1</v>
      </c>
      <c r="P60" s="27">
        <v>1</v>
      </c>
      <c r="Q60" s="27">
        <v>1</v>
      </c>
      <c r="R60" s="27">
        <v>1</v>
      </c>
      <c r="S60" s="27">
        <v>1</v>
      </c>
      <c r="T60" s="27">
        <v>1</v>
      </c>
      <c r="U60" s="27">
        <v>1</v>
      </c>
      <c r="V60" s="27">
        <v>1</v>
      </c>
      <c r="W60" s="27">
        <v>1</v>
      </c>
      <c r="X60" s="27">
        <v>1</v>
      </c>
      <c r="Y60" s="27">
        <v>1</v>
      </c>
    </row>
    <row r="61" spans="2:25" ht="12.75" x14ac:dyDescent="0.2">
      <c r="B61" s="26" t="s">
        <v>18</v>
      </c>
      <c r="C61" s="27">
        <v>154.08000000000001</v>
      </c>
      <c r="D61" s="27">
        <v>154.08000000000001</v>
      </c>
      <c r="E61" s="27">
        <v>154.08000000000001</v>
      </c>
      <c r="F61" s="27">
        <v>154.08000000000001</v>
      </c>
      <c r="G61" s="27">
        <v>154.08000000000001</v>
      </c>
      <c r="H61" s="27">
        <v>154.08000000000001</v>
      </c>
      <c r="I61" s="27">
        <v>154.08000000000001</v>
      </c>
      <c r="J61" s="27">
        <v>154.08000000000001</v>
      </c>
      <c r="K61" s="27">
        <v>154.08000000000001</v>
      </c>
      <c r="L61" s="27">
        <v>154.08000000000001</v>
      </c>
      <c r="M61" s="27">
        <v>154.08000000000001</v>
      </c>
      <c r="N61" s="27">
        <v>154.08000000000001</v>
      </c>
      <c r="O61" s="27">
        <v>154.08000000000001</v>
      </c>
      <c r="P61" s="27">
        <v>154.08000000000001</v>
      </c>
      <c r="Q61" s="27">
        <v>154.08000000000001</v>
      </c>
      <c r="R61" s="27">
        <v>154.08000000000001</v>
      </c>
      <c r="S61" s="27">
        <v>154.08000000000001</v>
      </c>
      <c r="T61" s="27">
        <v>154.08000000000001</v>
      </c>
      <c r="U61" s="27">
        <v>154.08000000000001</v>
      </c>
      <c r="V61" s="27">
        <v>154.08000000000001</v>
      </c>
      <c r="W61" s="27">
        <v>154.08000000000001</v>
      </c>
      <c r="X61" s="27">
        <v>154.08000000000001</v>
      </c>
      <c r="Y61" s="27">
        <v>154.08000000000001</v>
      </c>
    </row>
    <row r="62" spans="2:25" ht="12.75" x14ac:dyDescent="0.2">
      <c r="B62" s="26" t="s">
        <v>19</v>
      </c>
      <c r="C62" s="27">
        <v>1936.27</v>
      </c>
      <c r="D62" s="27">
        <v>1936.27</v>
      </c>
      <c r="E62" s="27">
        <v>1936.27</v>
      </c>
      <c r="F62" s="27">
        <v>1936.27</v>
      </c>
      <c r="G62" s="27">
        <v>1936.27</v>
      </c>
      <c r="H62" s="27">
        <v>1936.27</v>
      </c>
      <c r="I62" s="27">
        <v>1</v>
      </c>
      <c r="J62" s="27">
        <v>1</v>
      </c>
      <c r="K62" s="27">
        <v>1</v>
      </c>
      <c r="L62" s="27">
        <v>1</v>
      </c>
      <c r="M62" s="27">
        <v>1</v>
      </c>
      <c r="N62" s="27">
        <v>1</v>
      </c>
      <c r="O62" s="27">
        <v>1</v>
      </c>
      <c r="P62" s="27">
        <v>1</v>
      </c>
      <c r="Q62" s="27">
        <v>1</v>
      </c>
      <c r="R62" s="27">
        <v>1</v>
      </c>
      <c r="S62" s="27">
        <v>1</v>
      </c>
      <c r="T62" s="27">
        <v>1</v>
      </c>
      <c r="U62" s="27">
        <v>1</v>
      </c>
      <c r="V62" s="27">
        <v>1</v>
      </c>
      <c r="W62" s="27">
        <v>1</v>
      </c>
      <c r="X62" s="27">
        <v>1</v>
      </c>
      <c r="Y62" s="27">
        <v>1</v>
      </c>
    </row>
    <row r="63" spans="2:25" ht="12.75" x14ac:dyDescent="0.2">
      <c r="B63" s="26" t="s">
        <v>20</v>
      </c>
      <c r="C63" s="27">
        <v>1.2023999999999999</v>
      </c>
      <c r="D63" s="27">
        <v>1.2023999999999999</v>
      </c>
      <c r="E63" s="27">
        <v>1.2023999999999999</v>
      </c>
      <c r="F63" s="27">
        <v>1.2023999999999999</v>
      </c>
      <c r="G63" s="27">
        <v>1.2023999999999999</v>
      </c>
      <c r="H63" s="27">
        <v>1.2023999999999999</v>
      </c>
      <c r="I63" s="27">
        <v>1.2023999999999999</v>
      </c>
      <c r="J63" s="27">
        <v>1.2023999999999999</v>
      </c>
      <c r="K63" s="27">
        <v>1.2023999999999999</v>
      </c>
      <c r="L63" s="27">
        <v>1.2023999999999999</v>
      </c>
      <c r="M63" s="27">
        <v>1.2023999999999999</v>
      </c>
      <c r="N63" s="27">
        <v>1.2023999999999999</v>
      </c>
      <c r="O63" s="27">
        <v>1.2023999999999999</v>
      </c>
      <c r="P63" s="27">
        <v>1.2023999999999999</v>
      </c>
      <c r="Q63" s="27">
        <v>1.2023999999999999</v>
      </c>
      <c r="R63" s="27">
        <v>1.2023999999999999</v>
      </c>
      <c r="S63" s="27">
        <v>1.2023999999999999</v>
      </c>
      <c r="T63" s="27">
        <v>1.2023999999999999</v>
      </c>
      <c r="U63" s="27">
        <v>1.2023999999999999</v>
      </c>
      <c r="V63" s="27">
        <v>1.2023999999999999</v>
      </c>
      <c r="W63" s="27">
        <v>1.2023999999999999</v>
      </c>
      <c r="X63" s="27">
        <v>1.2023999999999999</v>
      </c>
      <c r="Y63" s="27">
        <v>1.2023999999999999</v>
      </c>
    </row>
    <row r="64" spans="2:25" ht="12.75" x14ac:dyDescent="0.2">
      <c r="B64" s="26" t="s">
        <v>21</v>
      </c>
      <c r="C64" s="27">
        <v>40.3399</v>
      </c>
      <c r="D64" s="27">
        <v>40.3399</v>
      </c>
      <c r="E64" s="27">
        <v>40.3399</v>
      </c>
      <c r="F64" s="27">
        <v>40.3399</v>
      </c>
      <c r="G64" s="27">
        <v>40.3399</v>
      </c>
      <c r="H64" s="27">
        <v>40.3399</v>
      </c>
      <c r="I64" s="27">
        <v>40.3399</v>
      </c>
      <c r="J64" s="27">
        <v>40.3399</v>
      </c>
      <c r="K64" s="27">
        <v>40.3399</v>
      </c>
      <c r="L64" s="27">
        <v>40.3399</v>
      </c>
      <c r="M64" s="27">
        <v>1</v>
      </c>
      <c r="N64" s="27">
        <v>1</v>
      </c>
      <c r="O64" s="27">
        <v>1</v>
      </c>
      <c r="P64" s="27">
        <v>1</v>
      </c>
      <c r="Q64" s="27">
        <v>1</v>
      </c>
      <c r="R64" s="27">
        <v>1</v>
      </c>
      <c r="S64" s="27">
        <v>1</v>
      </c>
      <c r="T64" s="27">
        <v>1</v>
      </c>
      <c r="U64" s="27">
        <v>1</v>
      </c>
      <c r="V64" s="27">
        <v>1</v>
      </c>
      <c r="W64" s="27">
        <v>1</v>
      </c>
      <c r="X64" s="27">
        <v>1</v>
      </c>
      <c r="Y64" s="27">
        <v>1</v>
      </c>
    </row>
    <row r="65" spans="2:25" ht="12.75" x14ac:dyDescent="0.2">
      <c r="B65" s="26" t="s">
        <v>22</v>
      </c>
      <c r="C65" s="27">
        <v>0.70279999999999998</v>
      </c>
      <c r="D65" s="27">
        <v>0.70279999999999998</v>
      </c>
      <c r="E65" s="27">
        <v>0.70279999999999998</v>
      </c>
      <c r="F65" s="27">
        <v>0.70279999999999998</v>
      </c>
      <c r="G65" s="27">
        <v>0.70279999999999998</v>
      </c>
      <c r="H65" s="27">
        <v>0.70279999999999998</v>
      </c>
      <c r="I65" s="27">
        <v>0.70279999999999998</v>
      </c>
      <c r="J65" s="27">
        <v>0.70279999999999998</v>
      </c>
      <c r="K65" s="27">
        <v>0.70279999999999998</v>
      </c>
      <c r="L65" s="27">
        <v>0.70279999999999998</v>
      </c>
      <c r="M65" s="27">
        <v>0.70279999999999998</v>
      </c>
      <c r="N65" s="27">
        <v>0.70279999999999998</v>
      </c>
      <c r="O65" s="27">
        <v>0.70279999999999998</v>
      </c>
      <c r="P65" s="27">
        <v>0.70279999999999998</v>
      </c>
      <c r="Q65" s="27">
        <v>0.70279999999999998</v>
      </c>
      <c r="R65" s="27">
        <v>0.70279999999999998</v>
      </c>
      <c r="S65" s="27">
        <v>0.70279999999999998</v>
      </c>
      <c r="T65" s="27">
        <v>0.70279999999999998</v>
      </c>
      <c r="U65" s="27">
        <v>0.70279999999999998</v>
      </c>
      <c r="V65" s="27">
        <v>0.70279999999999998</v>
      </c>
      <c r="W65" s="27">
        <v>0.70279999999999998</v>
      </c>
      <c r="X65" s="27">
        <v>0.70279999999999998</v>
      </c>
      <c r="Y65" s="27">
        <v>1</v>
      </c>
    </row>
    <row r="66" spans="2:25" ht="12.75" x14ac:dyDescent="0.2">
      <c r="B66" s="26" t="s">
        <v>23</v>
      </c>
      <c r="C66" s="27">
        <v>0.42930000000000001</v>
      </c>
      <c r="D66" s="27">
        <v>0.42930000000000001</v>
      </c>
      <c r="E66" s="27">
        <v>0.42930000000000001</v>
      </c>
      <c r="F66" s="27">
        <v>0.42930000000000001</v>
      </c>
      <c r="G66" s="27">
        <v>0.42930000000000001</v>
      </c>
      <c r="H66" s="27">
        <v>0.42930000000000001</v>
      </c>
      <c r="I66" s="27">
        <v>0.42930000000000001</v>
      </c>
      <c r="J66" s="27">
        <v>0.42930000000000001</v>
      </c>
      <c r="K66" s="27">
        <v>0.42930000000000001</v>
      </c>
      <c r="L66" s="27">
        <v>0.42930000000000001</v>
      </c>
      <c r="M66" s="27">
        <v>0.42930000000000001</v>
      </c>
      <c r="N66" s="27">
        <v>0.42930000000000001</v>
      </c>
      <c r="O66" s="27">
        <v>0.42930000000000001</v>
      </c>
      <c r="P66" s="27">
        <v>0.42930000000000001</v>
      </c>
      <c r="Q66" s="27">
        <v>0.42930000000000001</v>
      </c>
      <c r="R66" s="27">
        <v>0.42930000000000001</v>
      </c>
      <c r="S66" s="27">
        <v>1</v>
      </c>
      <c r="T66" s="27">
        <v>1</v>
      </c>
      <c r="U66" s="27">
        <v>1</v>
      </c>
      <c r="V66" s="27">
        <v>1</v>
      </c>
      <c r="W66" s="27">
        <v>1</v>
      </c>
      <c r="X66" s="27">
        <v>1</v>
      </c>
      <c r="Y66" s="27">
        <v>1</v>
      </c>
    </row>
    <row r="67" spans="2:25" ht="12.75" x14ac:dyDescent="0.2">
      <c r="B67" s="26" t="s">
        <v>24</v>
      </c>
      <c r="C67" s="27">
        <v>2.2037100000000001</v>
      </c>
      <c r="D67" s="27">
        <v>2.2037100000000001</v>
      </c>
      <c r="E67" s="27">
        <v>2.2037100000000001</v>
      </c>
      <c r="F67" s="27">
        <v>2.2037100000000001</v>
      </c>
      <c r="G67" s="27">
        <v>2.2037100000000001</v>
      </c>
      <c r="H67" s="27">
        <v>2.2037100000000001</v>
      </c>
      <c r="I67" s="27">
        <v>2.2037100000000001</v>
      </c>
      <c r="J67" s="27">
        <v>2.2037100000000001</v>
      </c>
      <c r="K67" s="27">
        <v>2.2037100000000001</v>
      </c>
      <c r="L67" s="27">
        <v>2.2037100000000001</v>
      </c>
      <c r="M67" s="27">
        <v>1</v>
      </c>
      <c r="N67" s="27">
        <v>1</v>
      </c>
      <c r="O67" s="27">
        <v>1</v>
      </c>
      <c r="P67" s="27">
        <v>1</v>
      </c>
      <c r="Q67" s="27">
        <v>1</v>
      </c>
      <c r="R67" s="27">
        <v>1</v>
      </c>
      <c r="S67" s="27">
        <v>1</v>
      </c>
      <c r="T67" s="27">
        <v>1</v>
      </c>
      <c r="U67" s="27">
        <v>1</v>
      </c>
      <c r="V67" s="27">
        <v>1</v>
      </c>
      <c r="W67" s="27">
        <v>1</v>
      </c>
      <c r="X67" s="27">
        <v>1</v>
      </c>
      <c r="Y67" s="27">
        <v>1</v>
      </c>
    </row>
    <row r="68" spans="2:25" ht="12.75" x14ac:dyDescent="0.2">
      <c r="B68" s="26" t="s">
        <v>25</v>
      </c>
      <c r="C68" s="27">
        <v>9.0419999999999998</v>
      </c>
      <c r="D68" s="27">
        <v>9.0419999999999998</v>
      </c>
      <c r="E68" s="27">
        <v>9.0419999999999998</v>
      </c>
      <c r="F68" s="27">
        <v>9.0419999999999998</v>
      </c>
      <c r="G68" s="27">
        <v>9.0419999999999998</v>
      </c>
      <c r="H68" s="27">
        <v>9.0419999999999998</v>
      </c>
      <c r="I68" s="27">
        <v>9.0419999999999998</v>
      </c>
      <c r="J68" s="27">
        <v>9.0419999999999998</v>
      </c>
      <c r="K68" s="27">
        <v>9.0419999999999998</v>
      </c>
      <c r="L68" s="27">
        <v>9.0419999999999998</v>
      </c>
      <c r="M68" s="27">
        <v>9.0419999999999998</v>
      </c>
      <c r="N68" s="27">
        <v>9.0419999999999998</v>
      </c>
      <c r="O68" s="27">
        <v>9.0419999999999998</v>
      </c>
      <c r="P68" s="27">
        <v>9.0419999999999998</v>
      </c>
      <c r="Q68" s="27">
        <v>9.0419999999999998</v>
      </c>
      <c r="R68" s="27">
        <v>9.0419999999999998</v>
      </c>
      <c r="S68" s="27">
        <v>9.0419999999999998</v>
      </c>
      <c r="T68" s="27">
        <v>9.0419999999999998</v>
      </c>
      <c r="U68" s="27">
        <v>9.0419999999999998</v>
      </c>
      <c r="V68" s="27">
        <v>9.0419999999999998</v>
      </c>
      <c r="W68" s="27">
        <v>9.0419999999999998</v>
      </c>
      <c r="X68" s="27">
        <v>9.0419999999999998</v>
      </c>
      <c r="Y68" s="27">
        <v>9.0419999999999998</v>
      </c>
    </row>
    <row r="69" spans="2:25" ht="12.75" x14ac:dyDescent="0.2">
      <c r="B69" s="26" t="s">
        <v>26</v>
      </c>
      <c r="C69" s="27">
        <v>4.2732000000000001</v>
      </c>
      <c r="D69" s="27">
        <v>4.2732000000000001</v>
      </c>
      <c r="E69" s="27">
        <v>4.2732000000000001</v>
      </c>
      <c r="F69" s="27">
        <v>4.2732000000000001</v>
      </c>
      <c r="G69" s="27">
        <v>4.2732000000000001</v>
      </c>
      <c r="H69" s="27">
        <v>4.2732000000000001</v>
      </c>
      <c r="I69" s="27">
        <v>4.2732000000000001</v>
      </c>
      <c r="J69" s="27">
        <v>4.2732000000000001</v>
      </c>
      <c r="K69" s="27">
        <v>4.2732000000000001</v>
      </c>
      <c r="L69" s="27">
        <v>4.2732000000000001</v>
      </c>
      <c r="M69" s="27">
        <v>4.2732000000000001</v>
      </c>
      <c r="N69" s="27">
        <v>4.2732000000000001</v>
      </c>
      <c r="O69" s="27">
        <v>4.2732000000000001</v>
      </c>
      <c r="P69" s="27">
        <v>4.2732000000000001</v>
      </c>
      <c r="Q69" s="27">
        <v>4.2732000000000001</v>
      </c>
      <c r="R69" s="27">
        <v>4.2732000000000001</v>
      </c>
      <c r="S69" s="27">
        <v>4.2732000000000001</v>
      </c>
      <c r="T69" s="27">
        <v>4.2732000000000001</v>
      </c>
      <c r="U69" s="27">
        <v>4.2732000000000001</v>
      </c>
      <c r="V69" s="27">
        <v>4.2732000000000001</v>
      </c>
      <c r="W69" s="27">
        <v>4.2732000000000001</v>
      </c>
      <c r="X69" s="27">
        <v>4.2732000000000001</v>
      </c>
      <c r="Y69" s="27">
        <v>4.2732000000000001</v>
      </c>
    </row>
    <row r="70" spans="2:25" ht="12.75" x14ac:dyDescent="0.2">
      <c r="B70" s="26" t="s">
        <v>27</v>
      </c>
      <c r="C70" s="27">
        <v>200.482</v>
      </c>
      <c r="D70" s="27">
        <v>200.482</v>
      </c>
      <c r="E70" s="27">
        <v>200.482</v>
      </c>
      <c r="F70" s="27">
        <v>200.482</v>
      </c>
      <c r="G70" s="27">
        <v>200.482</v>
      </c>
      <c r="H70" s="27">
        <v>200.482</v>
      </c>
      <c r="I70" s="27">
        <v>200.482</v>
      </c>
      <c r="J70" s="27">
        <v>200.482</v>
      </c>
      <c r="K70" s="27">
        <v>200.482</v>
      </c>
      <c r="L70" s="27">
        <v>200.482</v>
      </c>
      <c r="M70" s="27">
        <v>1</v>
      </c>
      <c r="N70" s="27">
        <v>1</v>
      </c>
      <c r="O70" s="27">
        <v>1</v>
      </c>
      <c r="P70" s="27">
        <v>1</v>
      </c>
      <c r="Q70" s="27">
        <v>1</v>
      </c>
      <c r="R70" s="27">
        <v>1</v>
      </c>
      <c r="S70" s="27">
        <v>1</v>
      </c>
      <c r="T70" s="27">
        <v>1</v>
      </c>
      <c r="U70" s="27">
        <v>1</v>
      </c>
      <c r="V70" s="27">
        <v>1</v>
      </c>
      <c r="W70" s="27">
        <v>1</v>
      </c>
      <c r="X70" s="27">
        <v>1</v>
      </c>
      <c r="Y70" s="27">
        <v>1</v>
      </c>
    </row>
    <row r="71" spans="2:25" ht="12.75" x14ac:dyDescent="0.2">
      <c r="B71" s="26" t="s">
        <v>28</v>
      </c>
      <c r="C71" s="27">
        <v>4.4828000000000001</v>
      </c>
      <c r="D71" s="27">
        <v>4.4828000000000001</v>
      </c>
      <c r="E71" s="27">
        <v>4.4828000000000001</v>
      </c>
      <c r="F71" s="27">
        <v>4.4828000000000001</v>
      </c>
      <c r="G71" s="27">
        <v>4.4828000000000001</v>
      </c>
      <c r="H71" s="27">
        <v>4.4828000000000001</v>
      </c>
      <c r="I71" s="27">
        <v>4.4828000000000001</v>
      </c>
      <c r="J71" s="27">
        <v>4.4828000000000001</v>
      </c>
      <c r="K71" s="27">
        <v>4.4828000000000001</v>
      </c>
      <c r="L71" s="27">
        <v>4.4828000000000001</v>
      </c>
      <c r="M71" s="27">
        <v>4.4828000000000001</v>
      </c>
      <c r="N71" s="27">
        <v>4.4828000000000001</v>
      </c>
      <c r="O71" s="27">
        <v>4.4828000000000001</v>
      </c>
      <c r="P71" s="27">
        <v>4.4828000000000001</v>
      </c>
      <c r="Q71" s="27">
        <v>4.4828000000000001</v>
      </c>
      <c r="R71" s="27">
        <v>4.4828000000000001</v>
      </c>
      <c r="S71" s="27">
        <v>4.4828000000000001</v>
      </c>
      <c r="T71" s="27">
        <v>4.4828000000000001</v>
      </c>
      <c r="U71" s="27">
        <v>4.4828000000000001</v>
      </c>
      <c r="V71" s="27">
        <v>4.4828000000000001</v>
      </c>
      <c r="W71" s="27">
        <v>4.4828000000000001</v>
      </c>
      <c r="X71" s="27">
        <v>4.4828000000000001</v>
      </c>
      <c r="Y71" s="27">
        <v>4.4828000000000001</v>
      </c>
    </row>
    <row r="72" spans="2:25" ht="12.75" x14ac:dyDescent="0.2">
      <c r="B72" s="26" t="s">
        <v>29</v>
      </c>
      <c r="C72" s="27">
        <v>9.3930000000000007</v>
      </c>
      <c r="D72" s="27">
        <v>9.3930000000000007</v>
      </c>
      <c r="E72" s="27">
        <v>9.3930000000000007</v>
      </c>
      <c r="F72" s="27">
        <v>9.3930000000000007</v>
      </c>
      <c r="G72" s="27">
        <v>9.3930000000000007</v>
      </c>
      <c r="H72" s="27">
        <v>9.3930000000000007</v>
      </c>
      <c r="I72" s="27">
        <v>9.3930000000000007</v>
      </c>
      <c r="J72" s="27">
        <v>9.3930000000000007</v>
      </c>
      <c r="K72" s="27">
        <v>9.3930000000000007</v>
      </c>
      <c r="L72" s="27">
        <v>9.3930000000000007</v>
      </c>
      <c r="M72" s="27">
        <v>9.3930000000000007</v>
      </c>
      <c r="N72" s="27">
        <v>9.3930000000000007</v>
      </c>
      <c r="O72" s="27">
        <v>9.3930000000000007</v>
      </c>
      <c r="P72" s="27">
        <v>9.3930000000000007</v>
      </c>
      <c r="Q72" s="27">
        <v>9.3930000000000007</v>
      </c>
      <c r="R72" s="27">
        <v>9.3930000000000007</v>
      </c>
      <c r="S72" s="27">
        <v>9.3930000000000007</v>
      </c>
      <c r="T72" s="27">
        <v>9.3930000000000007</v>
      </c>
      <c r="U72" s="27">
        <v>9.3930000000000007</v>
      </c>
      <c r="V72" s="27">
        <v>9.3930000000000007</v>
      </c>
      <c r="W72" s="27">
        <v>9.3930000000000007</v>
      </c>
      <c r="X72" s="27">
        <v>9.3930000000000007</v>
      </c>
      <c r="Y72" s="27">
        <v>9.3930000000000007</v>
      </c>
    </row>
    <row r="73" spans="2:25" ht="12.75" x14ac:dyDescent="0.2">
      <c r="B73" s="26" t="s">
        <v>30</v>
      </c>
      <c r="C73" s="27">
        <v>239.64</v>
      </c>
      <c r="D73" s="27">
        <v>239.64</v>
      </c>
      <c r="E73" s="27">
        <v>239.64</v>
      </c>
      <c r="F73" s="27">
        <v>239.64</v>
      </c>
      <c r="G73" s="27">
        <v>239.64</v>
      </c>
      <c r="H73" s="27">
        <v>239.64</v>
      </c>
      <c r="I73" s="27">
        <v>239.64</v>
      </c>
      <c r="J73" s="27">
        <v>239.64</v>
      </c>
      <c r="K73" s="27">
        <v>239.64</v>
      </c>
      <c r="L73" s="27">
        <v>239.64</v>
      </c>
      <c r="M73" s="27">
        <v>239.64</v>
      </c>
      <c r="N73" s="27">
        <v>239.64</v>
      </c>
      <c r="O73" s="27">
        <v>239.64</v>
      </c>
      <c r="P73" s="27">
        <v>239.64</v>
      </c>
      <c r="Q73" s="27">
        <v>239.64</v>
      </c>
      <c r="R73" s="27">
        <v>1</v>
      </c>
      <c r="S73" s="27">
        <v>1</v>
      </c>
      <c r="T73" s="27">
        <v>1</v>
      </c>
      <c r="U73" s="27">
        <v>1</v>
      </c>
      <c r="V73" s="27">
        <v>1</v>
      </c>
      <c r="W73" s="27">
        <v>1</v>
      </c>
      <c r="X73" s="27">
        <v>1</v>
      </c>
      <c r="Y73" s="27">
        <v>1</v>
      </c>
    </row>
    <row r="74" spans="2:25" ht="12.75" x14ac:dyDescent="0.2">
      <c r="B74" s="26" t="s">
        <v>76</v>
      </c>
      <c r="C74" s="27">
        <v>30.126000000000001</v>
      </c>
      <c r="D74" s="27">
        <v>30.126000000000001</v>
      </c>
      <c r="E74" s="27">
        <v>30.126000000000001</v>
      </c>
      <c r="F74" s="27">
        <v>30.126000000000001</v>
      </c>
      <c r="G74" s="27">
        <v>30.126000000000001</v>
      </c>
      <c r="H74" s="27">
        <v>30.126000000000001</v>
      </c>
      <c r="I74" s="27">
        <v>30.126000000000001</v>
      </c>
      <c r="J74" s="27">
        <v>30.126000000000001</v>
      </c>
      <c r="K74" s="27">
        <v>30.126000000000001</v>
      </c>
      <c r="L74" s="27">
        <v>30.126000000000001</v>
      </c>
      <c r="M74" s="27">
        <v>30.126000000000001</v>
      </c>
      <c r="N74" s="27">
        <v>30.126000000000001</v>
      </c>
      <c r="O74" s="27">
        <v>30.126000000000001</v>
      </c>
      <c r="P74" s="27">
        <v>30.126000000000001</v>
      </c>
      <c r="Q74" s="27">
        <v>30.126000000000001</v>
      </c>
      <c r="R74" s="27">
        <v>30.126000000000001</v>
      </c>
      <c r="S74" s="27">
        <v>30.126000000000001</v>
      </c>
      <c r="T74" s="27">
        <v>1</v>
      </c>
      <c r="U74" s="27">
        <v>1</v>
      </c>
      <c r="V74" s="27">
        <v>1</v>
      </c>
      <c r="W74" s="27">
        <v>1</v>
      </c>
      <c r="X74" s="27">
        <v>1</v>
      </c>
      <c r="Y74" s="27">
        <v>1</v>
      </c>
    </row>
    <row r="75" spans="2:25" ht="12.75" x14ac:dyDescent="0.2">
      <c r="B75" s="26" t="s">
        <v>32</v>
      </c>
      <c r="C75" s="27">
        <v>2.8319999999999999</v>
      </c>
      <c r="D75" s="27">
        <v>2.8319999999999999</v>
      </c>
      <c r="E75" s="27">
        <v>2.8319999999999999</v>
      </c>
      <c r="F75" s="27">
        <v>2.8319999999999999</v>
      </c>
      <c r="G75" s="27">
        <v>2.8319999999999999</v>
      </c>
      <c r="H75" s="27">
        <v>2.8319999999999999</v>
      </c>
      <c r="I75" s="27">
        <v>2.8319999999999999</v>
      </c>
      <c r="J75" s="27">
        <v>2.8319999999999999</v>
      </c>
      <c r="K75" s="27">
        <v>2.8319999999999999</v>
      </c>
      <c r="L75" s="27">
        <v>2.8319999999999999</v>
      </c>
      <c r="M75" s="27">
        <v>2.8319999999999999</v>
      </c>
      <c r="N75" s="27">
        <v>2.8319999999999999</v>
      </c>
      <c r="O75" s="27">
        <v>2.8319999999999999</v>
      </c>
      <c r="P75" s="27">
        <v>2.8319999999999999</v>
      </c>
      <c r="Q75" s="27">
        <v>2.8319999999999999</v>
      </c>
      <c r="R75" s="27">
        <v>2.8319999999999999</v>
      </c>
      <c r="S75" s="27">
        <v>2.8319999999999999</v>
      </c>
      <c r="T75" s="27">
        <v>2.8319999999999999</v>
      </c>
      <c r="U75" s="27">
        <v>2.8319999999999999</v>
      </c>
      <c r="V75" s="27">
        <v>2.8319999999999999</v>
      </c>
      <c r="W75" s="27">
        <v>2.8319999999999999</v>
      </c>
      <c r="X75" s="27">
        <v>2.8319999999999999</v>
      </c>
      <c r="Y75" s="27">
        <v>2.8319999999999999</v>
      </c>
    </row>
    <row r="76" spans="2:25" ht="12.75" x14ac:dyDescent="0.2">
      <c r="B76" s="26" t="s">
        <v>42</v>
      </c>
      <c r="C76" s="27">
        <v>0.77890000000000004</v>
      </c>
      <c r="D76" s="27">
        <v>0.77890000000000004</v>
      </c>
      <c r="E76" s="27">
        <v>0.77890000000000004</v>
      </c>
      <c r="F76" s="27">
        <v>0.77890000000000004</v>
      </c>
      <c r="G76" s="27">
        <v>0.77890000000000004</v>
      </c>
      <c r="H76" s="27">
        <v>0.77890000000000004</v>
      </c>
      <c r="I76" s="27">
        <v>0.77890000000000004</v>
      </c>
      <c r="J76" s="27">
        <v>0.77890000000000004</v>
      </c>
      <c r="K76" s="27">
        <v>0.77890000000000004</v>
      </c>
      <c r="L76" s="27">
        <v>0.77890000000000004</v>
      </c>
      <c r="M76" s="27">
        <v>0.77890000000000004</v>
      </c>
      <c r="N76" s="27">
        <v>0.77890000000000004</v>
      </c>
      <c r="O76" s="27">
        <v>0.77890000000000004</v>
      </c>
      <c r="P76" s="27">
        <v>0.77890000000000004</v>
      </c>
      <c r="Q76" s="27">
        <v>0.77890000000000004</v>
      </c>
      <c r="R76" s="27">
        <v>0.77890000000000004</v>
      </c>
      <c r="S76" s="27">
        <v>0.77890000000000004</v>
      </c>
      <c r="T76" s="27">
        <v>0.77890000000000004</v>
      </c>
      <c r="U76" s="27">
        <v>0.77890000000000004</v>
      </c>
      <c r="V76" s="27">
        <v>0.77890000000000004</v>
      </c>
      <c r="W76" s="27">
        <v>0.77890000000000004</v>
      </c>
      <c r="X76" s="27">
        <v>0.77890000000000004</v>
      </c>
      <c r="Y76" s="27">
        <v>0.77890000000000004</v>
      </c>
    </row>
  </sheetData>
  <conditionalFormatting sqref="C45:Y76">
    <cfRule type="cellIs" dxfId="1" priority="1" operator="equal">
      <formula>1</formula>
    </cfRule>
  </conditionalFormatting>
  <conditionalFormatting sqref="C10:Y41">
    <cfRule type="cellIs" dxfId="0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Non_technical_account</vt:lpstr>
      <vt:lpstr>Notes</vt:lpstr>
    </vt:vector>
  </TitlesOfParts>
  <Company>Insurance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</dc:creator>
  <cp:lastModifiedBy>Antonella Corrias</cp:lastModifiedBy>
  <cp:lastPrinted>2015-01-28T14:17:38Z</cp:lastPrinted>
  <dcterms:created xsi:type="dcterms:W3CDTF">2014-10-27T15:46:27Z</dcterms:created>
  <dcterms:modified xsi:type="dcterms:W3CDTF">2016-05-13T13:07:50Z</dcterms:modified>
</cp:coreProperties>
</file>